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8\Vyhodnocení\ZK materiál\"/>
    </mc:Choice>
  </mc:AlternateContent>
  <bookViews>
    <workbookView xWindow="135" yWindow="60" windowWidth="19050" windowHeight="7860"/>
  </bookViews>
  <sheets>
    <sheet name="DT1 poskytnutí dotací" sheetId="1" r:id="rId1"/>
  </sheets>
  <definedNames>
    <definedName name="_xlnm._FilterDatabase" localSheetId="0" hidden="1">'DT1 poskytnutí dotací'!$C$2:$C$75</definedName>
  </definedNames>
  <calcPr calcId="152511"/>
</workbook>
</file>

<file path=xl/calcChain.xml><?xml version="1.0" encoding="utf-8"?>
<calcChain xmlns="http://schemas.openxmlformats.org/spreadsheetml/2006/main">
  <c r="V68" i="1" l="1"/>
  <c r="U68" i="1"/>
  <c r="Q68" i="1"/>
  <c r="P68" i="1"/>
  <c r="N68" i="1"/>
  <c r="M20" i="1" l="1"/>
  <c r="M61" i="1"/>
  <c r="M6" i="1"/>
  <c r="M32" i="1"/>
  <c r="M59" i="1"/>
  <c r="M30" i="1"/>
  <c r="M8" i="1"/>
  <c r="M56" i="1"/>
  <c r="M51" i="1"/>
  <c r="M50" i="1"/>
  <c r="M47" i="1"/>
  <c r="M21" i="1"/>
  <c r="M27" i="1"/>
  <c r="M15" i="1"/>
  <c r="M66" i="1"/>
  <c r="M46" i="1"/>
  <c r="M17" i="1"/>
  <c r="M16" i="1"/>
  <c r="M65" i="1"/>
  <c r="M48" i="1"/>
  <c r="M29" i="1"/>
  <c r="M26" i="1"/>
  <c r="M23" i="1"/>
  <c r="M60" i="1"/>
  <c r="M41" i="1"/>
  <c r="M38" i="1"/>
  <c r="M28" i="1"/>
  <c r="M13" i="1"/>
  <c r="M12" i="1"/>
  <c r="M49" i="1"/>
  <c r="M63" i="1"/>
  <c r="M36" i="1"/>
  <c r="M31" i="1"/>
  <c r="M62" i="1"/>
  <c r="M53" i="1"/>
  <c r="M57" i="1"/>
  <c r="M67" i="1"/>
  <c r="M45" i="1"/>
  <c r="M22" i="1"/>
  <c r="M64" i="1"/>
  <c r="M34" i="1"/>
  <c r="M39" i="1"/>
  <c r="M24" i="1"/>
  <c r="M11" i="1"/>
  <c r="M14" i="1"/>
  <c r="M37" i="1"/>
  <c r="M43" i="1"/>
  <c r="M33" i="1"/>
  <c r="M58" i="1"/>
  <c r="M25" i="1"/>
  <c r="M18" i="1"/>
  <c r="M54" i="1"/>
  <c r="M9" i="1"/>
  <c r="M42" i="1"/>
  <c r="M55" i="1"/>
  <c r="M7" i="1"/>
  <c r="M5" i="1"/>
  <c r="M10" i="1"/>
  <c r="M19" i="1"/>
  <c r="M52" i="1"/>
  <c r="M44" i="1"/>
  <c r="M40" i="1"/>
  <c r="M35" i="1"/>
  <c r="T20" i="1" l="1"/>
  <c r="R20" i="1"/>
  <c r="S20" i="1" s="1"/>
  <c r="O20" i="1"/>
  <c r="J20" i="1"/>
  <c r="T61" i="1" l="1"/>
  <c r="R61" i="1"/>
  <c r="S61" i="1" s="1"/>
  <c r="O61" i="1"/>
  <c r="J61" i="1"/>
  <c r="T6" i="1"/>
  <c r="R6" i="1"/>
  <c r="S6" i="1" s="1"/>
  <c r="O6" i="1"/>
  <c r="J6" i="1"/>
  <c r="T32" i="1" l="1"/>
  <c r="R32" i="1"/>
  <c r="S32" i="1" s="1"/>
  <c r="O32" i="1"/>
  <c r="J32" i="1"/>
  <c r="T59" i="1" l="1"/>
  <c r="R59" i="1"/>
  <c r="S59" i="1" s="1"/>
  <c r="O59" i="1"/>
  <c r="J59" i="1"/>
  <c r="T30" i="1"/>
  <c r="R30" i="1"/>
  <c r="S30" i="1" s="1"/>
  <c r="O30" i="1"/>
  <c r="J30" i="1"/>
  <c r="T8" i="1"/>
  <c r="R8" i="1"/>
  <c r="S8" i="1" s="1"/>
  <c r="O8" i="1"/>
  <c r="J8" i="1"/>
  <c r="T26" i="1"/>
  <c r="R26" i="1"/>
  <c r="S26" i="1" s="1"/>
  <c r="O26" i="1"/>
  <c r="J26" i="1"/>
  <c r="T56" i="1"/>
  <c r="R56" i="1"/>
  <c r="S56" i="1" s="1"/>
  <c r="O56" i="1"/>
  <c r="J56" i="1"/>
  <c r="T51" i="1" l="1"/>
  <c r="R51" i="1"/>
  <c r="S51" i="1" s="1"/>
  <c r="O51" i="1"/>
  <c r="J51" i="1"/>
  <c r="T50" i="1"/>
  <c r="R50" i="1"/>
  <c r="S50" i="1" s="1"/>
  <c r="O50" i="1"/>
  <c r="J50" i="1"/>
  <c r="T47" i="1" l="1"/>
  <c r="R47" i="1"/>
  <c r="S47" i="1" s="1"/>
  <c r="O47" i="1"/>
  <c r="J47" i="1"/>
  <c r="T21" i="1"/>
  <c r="R21" i="1"/>
  <c r="S21" i="1" s="1"/>
  <c r="O21" i="1"/>
  <c r="J21" i="1"/>
  <c r="T27" i="1" l="1"/>
  <c r="R27" i="1"/>
  <c r="S27" i="1" s="1"/>
  <c r="O27" i="1"/>
  <c r="J27" i="1"/>
  <c r="T15" i="1"/>
  <c r="R15" i="1"/>
  <c r="S15" i="1" s="1"/>
  <c r="O15" i="1"/>
  <c r="J15" i="1"/>
  <c r="T66" i="1"/>
  <c r="R66" i="1"/>
  <c r="S66" i="1" s="1"/>
  <c r="O66" i="1"/>
  <c r="J66" i="1"/>
  <c r="T46" i="1"/>
  <c r="R46" i="1"/>
  <c r="S46" i="1" s="1"/>
  <c r="O46" i="1"/>
  <c r="J46" i="1"/>
  <c r="T17" i="1" l="1"/>
  <c r="R17" i="1"/>
  <c r="S17" i="1" s="1"/>
  <c r="O17" i="1"/>
  <c r="J17" i="1"/>
  <c r="T16" i="1"/>
  <c r="R16" i="1"/>
  <c r="S16" i="1" s="1"/>
  <c r="O16" i="1"/>
  <c r="J16" i="1"/>
  <c r="T65" i="1" l="1"/>
  <c r="R65" i="1"/>
  <c r="S65" i="1" s="1"/>
  <c r="O65" i="1"/>
  <c r="J65" i="1"/>
  <c r="T48" i="1" l="1"/>
  <c r="R48" i="1"/>
  <c r="S48" i="1" s="1"/>
  <c r="O48" i="1"/>
  <c r="J48" i="1"/>
  <c r="T29" i="1" l="1"/>
  <c r="R29" i="1"/>
  <c r="S29" i="1" s="1"/>
  <c r="O29" i="1"/>
  <c r="J29" i="1"/>
  <c r="T38" i="1" l="1"/>
  <c r="R38" i="1"/>
  <c r="S38" i="1" s="1"/>
  <c r="O38" i="1"/>
  <c r="J38" i="1"/>
  <c r="T28" i="1"/>
  <c r="R28" i="1"/>
  <c r="S28" i="1" s="1"/>
  <c r="O28" i="1"/>
  <c r="J28" i="1"/>
  <c r="T23" i="1" l="1"/>
  <c r="R23" i="1"/>
  <c r="S23" i="1" s="1"/>
  <c r="O23" i="1"/>
  <c r="J23" i="1"/>
  <c r="T60" i="1"/>
  <c r="R60" i="1"/>
  <c r="S60" i="1" s="1"/>
  <c r="O60" i="1"/>
  <c r="J60" i="1"/>
  <c r="T41" i="1"/>
  <c r="R41" i="1"/>
  <c r="S41" i="1" s="1"/>
  <c r="O41" i="1"/>
  <c r="J41" i="1"/>
  <c r="T13" i="1"/>
  <c r="R13" i="1"/>
  <c r="S13" i="1" s="1"/>
  <c r="O13" i="1"/>
  <c r="J13" i="1"/>
  <c r="T12" i="1"/>
  <c r="R12" i="1"/>
  <c r="S12" i="1" s="1"/>
  <c r="O12" i="1"/>
  <c r="J12" i="1"/>
  <c r="T49" i="1"/>
  <c r="R49" i="1"/>
  <c r="S49" i="1" s="1"/>
  <c r="O49" i="1"/>
  <c r="J49" i="1"/>
  <c r="T63" i="1"/>
  <c r="R63" i="1"/>
  <c r="S63" i="1" s="1"/>
  <c r="O63" i="1"/>
  <c r="J63" i="1"/>
  <c r="T36" i="1"/>
  <c r="R36" i="1"/>
  <c r="S36" i="1" s="1"/>
  <c r="O36" i="1"/>
  <c r="J36" i="1"/>
  <c r="T31" i="1"/>
  <c r="R31" i="1"/>
  <c r="S31" i="1" s="1"/>
  <c r="O31" i="1"/>
  <c r="J31" i="1"/>
  <c r="T62" i="1"/>
  <c r="R62" i="1"/>
  <c r="S62" i="1" s="1"/>
  <c r="O62" i="1"/>
  <c r="J62" i="1"/>
  <c r="T53" i="1"/>
  <c r="R53" i="1"/>
  <c r="S53" i="1" s="1"/>
  <c r="O53" i="1"/>
  <c r="J53" i="1"/>
  <c r="T57" i="1"/>
  <c r="R57" i="1"/>
  <c r="S57" i="1" s="1"/>
  <c r="O57" i="1"/>
  <c r="J57" i="1"/>
  <c r="T67" i="1"/>
  <c r="R67" i="1"/>
  <c r="S67" i="1" s="1"/>
  <c r="O67" i="1"/>
  <c r="J67" i="1"/>
  <c r="T45" i="1"/>
  <c r="R45" i="1"/>
  <c r="S45" i="1" s="1"/>
  <c r="O45" i="1"/>
  <c r="J45" i="1"/>
  <c r="T22" i="1"/>
  <c r="R22" i="1"/>
  <c r="S22" i="1" s="1"/>
  <c r="O22" i="1"/>
  <c r="J22" i="1"/>
  <c r="T64" i="1"/>
  <c r="R64" i="1"/>
  <c r="S64" i="1" s="1"/>
  <c r="O64" i="1"/>
  <c r="J64" i="1"/>
  <c r="T34" i="1"/>
  <c r="R34" i="1"/>
  <c r="S34" i="1" s="1"/>
  <c r="O34" i="1"/>
  <c r="J34" i="1"/>
  <c r="T39" i="1"/>
  <c r="R39" i="1"/>
  <c r="S39" i="1" s="1"/>
  <c r="O39" i="1"/>
  <c r="J39" i="1"/>
  <c r="T24" i="1"/>
  <c r="R24" i="1"/>
  <c r="S24" i="1" s="1"/>
  <c r="O24" i="1"/>
  <c r="J24" i="1"/>
  <c r="T11" i="1"/>
  <c r="R11" i="1"/>
  <c r="S11" i="1" s="1"/>
  <c r="O11" i="1"/>
  <c r="J11" i="1"/>
  <c r="T14" i="1"/>
  <c r="R14" i="1"/>
  <c r="S14" i="1" s="1"/>
  <c r="O14" i="1"/>
  <c r="J14" i="1"/>
  <c r="T37" i="1"/>
  <c r="R37" i="1"/>
  <c r="S37" i="1" s="1"/>
  <c r="O37" i="1"/>
  <c r="J37" i="1"/>
  <c r="T43" i="1"/>
  <c r="R43" i="1"/>
  <c r="S43" i="1" s="1"/>
  <c r="O43" i="1"/>
  <c r="J43" i="1"/>
  <c r="T33" i="1"/>
  <c r="R33" i="1"/>
  <c r="S33" i="1" s="1"/>
  <c r="O33" i="1"/>
  <c r="J33" i="1"/>
  <c r="T58" i="1"/>
  <c r="R58" i="1"/>
  <c r="S58" i="1" s="1"/>
  <c r="O58" i="1"/>
  <c r="J58" i="1"/>
  <c r="T25" i="1"/>
  <c r="R25" i="1"/>
  <c r="S25" i="1" s="1"/>
  <c r="O25" i="1"/>
  <c r="J25" i="1"/>
  <c r="T18" i="1"/>
  <c r="R18" i="1"/>
  <c r="S18" i="1" s="1"/>
  <c r="O18" i="1"/>
  <c r="J18" i="1"/>
  <c r="T54" i="1"/>
  <c r="R54" i="1"/>
  <c r="S54" i="1" s="1"/>
  <c r="O54" i="1"/>
  <c r="J54" i="1"/>
  <c r="T9" i="1"/>
  <c r="R9" i="1"/>
  <c r="S9" i="1" s="1"/>
  <c r="O9" i="1"/>
  <c r="J9" i="1"/>
  <c r="T42" i="1"/>
  <c r="R42" i="1"/>
  <c r="S42" i="1" s="1"/>
  <c r="O42" i="1"/>
  <c r="J42" i="1"/>
  <c r="T55" i="1"/>
  <c r="R55" i="1"/>
  <c r="S55" i="1" s="1"/>
  <c r="O55" i="1"/>
  <c r="J55" i="1"/>
  <c r="T7" i="1"/>
  <c r="R7" i="1"/>
  <c r="S7" i="1" s="1"/>
  <c r="O7" i="1"/>
  <c r="J7" i="1"/>
  <c r="T5" i="1"/>
  <c r="W5" i="1" s="1"/>
  <c r="W6" i="1" s="1"/>
  <c r="W7" i="1" s="1"/>
  <c r="W8" i="1" s="1"/>
  <c r="W9" i="1" s="1"/>
  <c r="R5" i="1"/>
  <c r="S5" i="1" s="1"/>
  <c r="O5" i="1"/>
  <c r="J5" i="1"/>
  <c r="T10" i="1"/>
  <c r="R10" i="1"/>
  <c r="S10" i="1" s="1"/>
  <c r="O10" i="1"/>
  <c r="J10" i="1"/>
  <c r="T19" i="1"/>
  <c r="R19" i="1"/>
  <c r="S19" i="1" s="1"/>
  <c r="O19" i="1"/>
  <c r="J19" i="1"/>
  <c r="T52" i="1"/>
  <c r="R52" i="1"/>
  <c r="S52" i="1" s="1"/>
  <c r="O52" i="1"/>
  <c r="J52" i="1"/>
  <c r="T44" i="1"/>
  <c r="R44" i="1"/>
  <c r="S44" i="1" s="1"/>
  <c r="O44" i="1"/>
  <c r="J44" i="1"/>
  <c r="T40" i="1"/>
  <c r="R40" i="1"/>
  <c r="S40" i="1" s="1"/>
  <c r="O40" i="1"/>
  <c r="J40" i="1"/>
  <c r="W10" i="1" l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T35" i="1"/>
  <c r="T68" i="1" s="1"/>
  <c r="R35" i="1"/>
  <c r="S35" i="1" s="1"/>
  <c r="O35" i="1"/>
  <c r="W35" i="1" l="1"/>
  <c r="W36" i="1" s="1"/>
  <c r="W37" i="1" s="1"/>
  <c r="W38" i="1" s="1"/>
  <c r="W39" i="1" s="1"/>
  <c r="W40" i="1" s="1"/>
  <c r="W41" i="1" s="1"/>
  <c r="W42" i="1" s="1"/>
  <c r="J35" i="1"/>
  <c r="W43" i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</calcChain>
</file>

<file path=xl/sharedStrings.xml><?xml version="1.0" encoding="utf-8"?>
<sst xmlns="http://schemas.openxmlformats.org/spreadsheetml/2006/main" count="606" uniqueCount="361">
  <si>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</si>
  <si>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</si>
  <si>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</si>
  <si>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</si>
  <si>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</si>
  <si>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</si>
  <si>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</si>
  <si>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</si>
  <si>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</si>
  <si>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</si>
  <si>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</si>
  <si>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</si>
  <si>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</si>
  <si>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hodnotitel 1</t>
  </si>
  <si>
    <t>hodnotitel 2</t>
  </si>
  <si>
    <t>obec</t>
  </si>
  <si>
    <t>obec Neplachovice</t>
  </si>
  <si>
    <t>00561193</t>
  </si>
  <si>
    <t>Na Návsi 16, Neplachovice, 747 74</t>
  </si>
  <si>
    <t>obec Dolní Lomná</t>
  </si>
  <si>
    <t>00535966</t>
  </si>
  <si>
    <t>Dolní Lomná 164, 739 91 Dolní Lomná</t>
  </si>
  <si>
    <t>obec Valšov</t>
  </si>
  <si>
    <t xml:space="preserve">obec </t>
  </si>
  <si>
    <t>Valšov 72, 792 01 Bruntál</t>
  </si>
  <si>
    <t>Žadatel</t>
  </si>
  <si>
    <t>00296333</t>
  </si>
  <si>
    <t>Slezské Rudoltice 64, 793 97 Slezské Rudoltice</t>
  </si>
  <si>
    <t>obec Svobodné Heřmanice</t>
  </si>
  <si>
    <t>00296384</t>
  </si>
  <si>
    <t>Sokolovská 94, 793 12 Svobodné Heřmanice</t>
  </si>
  <si>
    <t>00295931</t>
  </si>
  <si>
    <t>Dětřichov nad Bystřicí 58, 793 03 Dětřichov nad Bystřicí</t>
  </si>
  <si>
    <t>obec Dívčí Hrad</t>
  </si>
  <si>
    <t>00576115</t>
  </si>
  <si>
    <t>Dívčí Hrad 64, 79399 Dívčí Hrad</t>
  </si>
  <si>
    <t>obec Albrechtičky</t>
  </si>
  <si>
    <t>00600814</t>
  </si>
  <si>
    <t>Albrechtičky 131, 742 55 Albrechtičky</t>
  </si>
  <si>
    <t>obec Hať</t>
  </si>
  <si>
    <t>00635511</t>
  </si>
  <si>
    <t>Lípová 86, 747 16 Hať</t>
  </si>
  <si>
    <t>obec Šenov u Nového Jičína</t>
  </si>
  <si>
    <t>60798432</t>
  </si>
  <si>
    <t>Dukelská 245, 742 42 Šenov u Nového Jičína</t>
  </si>
  <si>
    <t>obec Horní Tošanovice</t>
  </si>
  <si>
    <t>00576883</t>
  </si>
  <si>
    <t>Horní Tošanovice 129, 739 53 Horní Tošanovice</t>
  </si>
  <si>
    <t>obec Kaňovice</t>
  </si>
  <si>
    <t>00494267</t>
  </si>
  <si>
    <t>Kaňovice 33, 739 36 Kaňovice</t>
  </si>
  <si>
    <t>obec Rohov</t>
  </si>
  <si>
    <t>00635499</t>
  </si>
  <si>
    <t>Hlavní 180, 747 25 Rohov</t>
  </si>
  <si>
    <t>obec Životice u Nového Jičína</t>
  </si>
  <si>
    <t>48804711</t>
  </si>
  <si>
    <t>Životice u Nového Jičína 128, 742 72 Životice u Nového Jičína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</si>
  <si>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</si>
  <si>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</si>
  <si>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</si>
  <si>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</si>
  <si>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</si>
  <si>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</si>
  <si>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obec Stěbořice</t>
  </si>
  <si>
    <t>00300691</t>
  </si>
  <si>
    <t>Stěbořice 28, 747 51 Stěbořice</t>
  </si>
  <si>
    <t>obec Radkov</t>
  </si>
  <si>
    <t>00635383</t>
  </si>
  <si>
    <t>Radkov 58, 747 84 Radkov</t>
  </si>
  <si>
    <t>obec Chlebičov</t>
  </si>
  <si>
    <t>00533947</t>
  </si>
  <si>
    <t>00299898</t>
  </si>
  <si>
    <t>obec Stonava</t>
  </si>
  <si>
    <t>00297658</t>
  </si>
  <si>
    <t>Stonava 730, 735 34 Stonava</t>
  </si>
  <si>
    <t>obec Hukvaldy</t>
  </si>
  <si>
    <t>00297194</t>
  </si>
  <si>
    <t>Hukvaldy 3, 73946 Hukvaldy</t>
  </si>
  <si>
    <t>městys Litultovice</t>
  </si>
  <si>
    <t>městys</t>
  </si>
  <si>
    <t>00300381</t>
  </si>
  <si>
    <t>Litultovice 1, 747 55 Litultovice</t>
  </si>
  <si>
    <t>obec Řepiště</t>
  </si>
  <si>
    <t>00577031</t>
  </si>
  <si>
    <t>Mírová 178, 739 31 Řepiště</t>
  </si>
  <si>
    <t>obec Úvalno</t>
  </si>
  <si>
    <t>00296422</t>
  </si>
  <si>
    <t>Úvalno 58, 793 91 Úvalno</t>
  </si>
  <si>
    <t>Leskovec nad Moravicí 42, 793 68 Leskovec nad Moravicí</t>
  </si>
  <si>
    <t>obec Leskovec nad Moravicí</t>
  </si>
  <si>
    <t>00296155</t>
  </si>
  <si>
    <t>obec Smilovice</t>
  </si>
  <si>
    <t>00576905</t>
  </si>
  <si>
    <t>Smilovice 13, 739 55 Smilovice u Třince</t>
  </si>
  <si>
    <t>obec Skotnice</t>
  </si>
  <si>
    <t>obec Třemešná</t>
  </si>
  <si>
    <t>obec Malá Morávka</t>
  </si>
  <si>
    <t>00600806</t>
  </si>
  <si>
    <t>Skotnice 24, 742 58 Skotnice</t>
  </si>
  <si>
    <t>00296414</t>
  </si>
  <si>
    <t>Třemešná 304, 793 82 Třemešná</t>
  </si>
  <si>
    <t>00296201</t>
  </si>
  <si>
    <t>Malá Morávka 55, 793 36 Malá Morávka</t>
  </si>
  <si>
    <t>obec Slezské Rudoltice</t>
  </si>
  <si>
    <t>obec Dětřichov nad Bystřicí</t>
  </si>
  <si>
    <t>Kontrola % dotace</t>
  </si>
  <si>
    <t>Podíl dotace na uznatelných nákladech projektu (Kč)</t>
  </si>
  <si>
    <t>obec Lichnov</t>
  </si>
  <si>
    <t>00296163</t>
  </si>
  <si>
    <t>Lichnov 42, 79315 Lichnov (Buntál)</t>
  </si>
  <si>
    <t>obec Skřipov</t>
  </si>
  <si>
    <t>00300659</t>
  </si>
  <si>
    <t>Skřipov 80, 747 45 Skřipov</t>
  </si>
  <si>
    <t>obec Olbramice</t>
  </si>
  <si>
    <t>60798416</t>
  </si>
  <si>
    <t>Prostorná 132, 742 83 Olbramice</t>
  </si>
  <si>
    <t>obec Dobratice</t>
  </si>
  <si>
    <t>00577057</t>
  </si>
  <si>
    <t>Dobratice 49, 739 51 Dobrá</t>
  </si>
  <si>
    <t>obec Dolní Domaslavice</t>
  </si>
  <si>
    <t>00494241</t>
  </si>
  <si>
    <t>Dolní Domaslavice 4, 739 38 Dolní Domaslavice</t>
  </si>
  <si>
    <t>obec Kozmice</t>
  </si>
  <si>
    <t>00849961</t>
  </si>
  <si>
    <t>Poručíka Hoši 528/2C, 747 11 Kozmice</t>
  </si>
  <si>
    <t>Hlavní 65, 747 32 Chlebičov</t>
  </si>
  <si>
    <t>00576034</t>
  </si>
  <si>
    <t>obec Staré Heřminovy</t>
  </si>
  <si>
    <t>00576077</t>
  </si>
  <si>
    <t>Staré Heřminovy 129, 793 12 Staré Heřminovy</t>
  </si>
  <si>
    <t>číslo smlouvy</t>
  </si>
  <si>
    <t>ZV předloženo</t>
  </si>
  <si>
    <t>1. splátka dotace</t>
  </si>
  <si>
    <t>2. splátka dotace</t>
  </si>
  <si>
    <t>Skutečně čerpáno celkem</t>
  </si>
  <si>
    <t>Úspora</t>
  </si>
  <si>
    <t>Nabytí účinnosti smlouvy</t>
  </si>
  <si>
    <t>1. splátka dotace vyplacení</t>
  </si>
  <si>
    <t>2. splátka dotace vyplacení</t>
  </si>
  <si>
    <t>obec Jistebník</t>
  </si>
  <si>
    <t xml:space="preserve">Jistebník 149, 742 82 </t>
  </si>
  <si>
    <t>00298018</t>
  </si>
  <si>
    <t>obec Luboměř</t>
  </si>
  <si>
    <t>Luboměř 93, 742 35 Luboměř</t>
  </si>
  <si>
    <t>obec Mezina</t>
  </si>
  <si>
    <t>Mezina 2, 792 01 Mezina</t>
  </si>
  <si>
    <t>obec Staré Hamry</t>
  </si>
  <si>
    <t>Staré Hamry 283, 739 15 Staré Hamry</t>
  </si>
  <si>
    <t>00298158</t>
  </si>
  <si>
    <t>00576026</t>
  </si>
  <si>
    <t>00297241</t>
  </si>
  <si>
    <t>1.1.-31.12.2018</t>
  </si>
  <si>
    <t>Dotace neinvestiční (Kč)</t>
  </si>
  <si>
    <t>obec Tichá</t>
  </si>
  <si>
    <t>00298476</t>
  </si>
  <si>
    <t>Tichá 1, 742 74 Tichá</t>
  </si>
  <si>
    <t>obec Dobroslavice</t>
  </si>
  <si>
    <t>00849731</t>
  </si>
  <si>
    <t>obec Kateřinice</t>
  </si>
  <si>
    <t>00600784</t>
  </si>
  <si>
    <t>Kateřinice 127, 742 58 Kateřinice</t>
  </si>
  <si>
    <t>Poskytnutí investičních a neinvestičních dotací - dotační titul 1</t>
  </si>
  <si>
    <t>Stručný popis projektu</t>
  </si>
  <si>
    <t>DPH plátce</t>
  </si>
  <si>
    <t>Rekonstrukce veřejného prostranství v okolí pošty</t>
  </si>
  <si>
    <t>Rekonstrukce ploch veřejného prostranství v okolí obecní budovy pro komunitní služby a bydlení</t>
  </si>
  <si>
    <t>ano, vůči projektu nebude uplatněn odpočet</t>
  </si>
  <si>
    <t>ne</t>
  </si>
  <si>
    <t>obec Děhylov</t>
  </si>
  <si>
    <t>Výstavní 179, 747 94 Děhylov</t>
  </si>
  <si>
    <t>kompletní rekonstrukce mostního propustku, kterou bude řešen havarijní stav na místní komunikaci, kterou využívají občané, cykloturisté, zemědělské a lesní subjekty, podnikatelé a návštěvníci Loděnice v Děhylově</t>
  </si>
  <si>
    <t>obec Pustá Polom</t>
  </si>
  <si>
    <t>00300608</t>
  </si>
  <si>
    <t>Slezská 94, 747 69 Pustá Polom</t>
  </si>
  <si>
    <t>Obnova a modernizace sociálního zařízení ve zdravotním středisku Pustá Polom</t>
  </si>
  <si>
    <t>rekonstrukce rozvodů teplé a studéné vody, odpadů, sociálního zařízení, podlah a elektroinstalace v budově zdravotního střediska v obci</t>
  </si>
  <si>
    <t>Nástavba a stavební úpravy hasičské zbrojnice Zadky - střecha</t>
  </si>
  <si>
    <t>rekonstrukce hasičské zvrojnice - rekonstrukce střechy a vnitřních prostor včetně zázemí</t>
  </si>
  <si>
    <t>obec Razová</t>
  </si>
  <si>
    <t>00296287</t>
  </si>
  <si>
    <t>Razová 351, 792 01 Razová</t>
  </si>
  <si>
    <t>Rekonstrukce střechy objektu zázemí sportovního areálzu - Razová</t>
  </si>
  <si>
    <t>rekonstrukce střechy na budově objektu fotbalového zázemí v obci</t>
  </si>
  <si>
    <t>Úprava zahrady mateřské školy v Horních Tošanovicích -část A</t>
  </si>
  <si>
    <t>realizace herních prvků a úprava zahrady pro potřeby dětí MŠ</t>
  </si>
  <si>
    <t>Zatrubnění otevřeného příkopu podél části ulice Lipová</t>
  </si>
  <si>
    <t>zatrubnění odvodňovacího a odpadního příkopu a realizace terénu podél hlavní komunikace v obci</t>
  </si>
  <si>
    <t>Rekonstrukce komunikace ke Slezské Hartě</t>
  </si>
  <si>
    <t>rekonstrukce přístupové komunikace ke Slezské Hartě v obci Mezina</t>
  </si>
  <si>
    <t>obec Staré Město</t>
  </si>
  <si>
    <t>00576948</t>
  </si>
  <si>
    <t>Jamnická 46, 738 01 Staré Město (F.-M.)</t>
  </si>
  <si>
    <t>Autobusový záliv - ul. Na Zbytkách, směr Baška</t>
  </si>
  <si>
    <t>vybudování chybějícího autobusového zálivu včetně čekárny</t>
  </si>
  <si>
    <t>Oprava tělocvičky v Tiché (opláštění, sociální zařízení)</t>
  </si>
  <si>
    <t>nutné opravy opláštění tělocvičny základní školy a nevyhovujícího stavu sociálního zázemí pro žáky školy</t>
  </si>
  <si>
    <t>Bezbariérový přístup do obecního úřadu a kulturního domu v Olbramicích</t>
  </si>
  <si>
    <t>realizace bezbariérového výtahu a venkovního přístupu do budovy obecního úřadu a kulturního domu v Olbramicích</t>
  </si>
  <si>
    <t>Stavební úpravy hřbitova</t>
  </si>
  <si>
    <t>obnova terénu a mobiliáře na místním hřbitově - přístupové chodníky, lavičky, pergola se studnou</t>
  </si>
  <si>
    <t>Rekonstrukce elektroinstalace v budově ZŠ Malá Morávka</t>
  </si>
  <si>
    <t>rekonstrukce a modernizace elektroinstalace a osvětlení v ZŠ</t>
  </si>
  <si>
    <t>Dětské hřiště Lichnov</t>
  </si>
  <si>
    <t>zřízení děstkého hřiště v areálu základní školy</t>
  </si>
  <si>
    <t>Rekonstrukce místních komunikací IV. etapa</t>
  </si>
  <si>
    <t>rekonstrukce místních komunikací včetně odvodnění a bočního zpěvnění, navazují na hlavní silnici protínající obec</t>
  </si>
  <si>
    <t>obec Dolní Životice</t>
  </si>
  <si>
    <t>00635570</t>
  </si>
  <si>
    <t>Štáblovská 35, 747 56 Dolní Životice</t>
  </si>
  <si>
    <t>Chodníky a zpevněné plochy v areálu volného času v Dolních Životicích</t>
  </si>
  <si>
    <t>rekonstrukce zpěvněných ploch v areálu volného času v Dolních Životicích</t>
  </si>
  <si>
    <t>Obec Sv. Heřmanice - rekonstrukce místních komunikací</t>
  </si>
  <si>
    <t>rekonstrukce místních komunikací v obci a spojky k zetopeným Šifrovým lomům (význam i pro cestovní ruch)</t>
  </si>
  <si>
    <t>obec Bruzovice</t>
  </si>
  <si>
    <t>00296546</t>
  </si>
  <si>
    <t>Bruzovice 214, 739 36 Sedliště</t>
  </si>
  <si>
    <t>Kulturní a společenské centrum Bruzovice</t>
  </si>
  <si>
    <t>zastřenení venkovního zázemí ve společensko kulturním areálu, zvýšení komfortu pro využití aerálu</t>
  </si>
  <si>
    <t>obec Ryžoviště</t>
  </si>
  <si>
    <t>00296325</t>
  </si>
  <si>
    <t>náměstí Míru 105, 793 56 Ryžoviště</t>
  </si>
  <si>
    <t>Obnova stávajícího povrchu místní komunikace na části ulice Gen. Svobody</t>
  </si>
  <si>
    <t>obnova plné funkčnosti místní komunikace, rekonstrukce povrchu komunikace včetně odvodnění a vpustí</t>
  </si>
  <si>
    <t>obec Horní Město</t>
  </si>
  <si>
    <t>00296015</t>
  </si>
  <si>
    <t>Horní Město 97, 793 44 Horní Město</t>
  </si>
  <si>
    <t>Parkoviště Rešov</t>
  </si>
  <si>
    <t>výstavba nového záchytného parkoviště v mistní části Rešov - přístup k Rešovským vodopádů - NPR</t>
  </si>
  <si>
    <t>obec Dolní Moravice</t>
  </si>
  <si>
    <t>00295957</t>
  </si>
  <si>
    <t>Reklonstrukce vnitřních prostor budovy MŠ v Dolní Moravici</t>
  </si>
  <si>
    <t>Dolní Moravice 40, 795 01 Dolní Moravice</t>
  </si>
  <si>
    <t>Rekonstrukce propustku přes Děhylovský potok na ulici Ke koupališti</t>
  </si>
  <si>
    <t>Sociální zařízení ve sportovním areálu na Drahách</t>
  </si>
  <si>
    <t xml:space="preserve">likvidace starého nevyhovujícího sociálního zařízení a vybudování nového sociálního zázemí ve sportovním areálu </t>
  </si>
  <si>
    <t>obec Milíkov</t>
  </si>
  <si>
    <t>00492621</t>
  </si>
  <si>
    <t>Milíkov 200, 739 81 Milíkov</t>
  </si>
  <si>
    <t>rekonstrukce vnitřních prostor a místností v mateřské škole</t>
  </si>
  <si>
    <t>Rekonstrukce MK Milíkov - Do Štefků</t>
  </si>
  <si>
    <t>rekonstrukce místní komunikace v intravilanu obce - přístupová cesta na Kozubovou</t>
  </si>
  <si>
    <t>Zázemí pro tělovýchovnou a spolkovou činnost</t>
  </si>
  <si>
    <t>rekonstrukce prostor stávající kotelny na sociální zázemí a šaten pro návštěvníky multifunkčního spolkového a tělovýchovného areálu</t>
  </si>
  <si>
    <t>Parkoviště u ZŠ Dolní Domaslavice</t>
  </si>
  <si>
    <t>výstavba parkoviště u Základní školy Dolní Domaslavice - 13 parkovacích míst</t>
  </si>
  <si>
    <t>obec Hněvošice</t>
  </si>
  <si>
    <t>00300071</t>
  </si>
  <si>
    <t>Opavská 170,  747 35 Hněvošice</t>
  </si>
  <si>
    <t>Rekonstrukce prostoru pro volnočasové aktivity dětí a mládeže v Hněvošicích</t>
  </si>
  <si>
    <t>rekonstrukce prostoru u MŠ k využití pro děti MŠ a spolky v obci - elektroinstalace, rozvody, osvětlení, omítky, sociální zařízení, obklady</t>
  </si>
  <si>
    <t>Obnova veřejných prostranství v obci Rohov - II. etapa</t>
  </si>
  <si>
    <t>rekonstrukce zpevněných ploch apřístupových chodníků v různých částech v obci Rohov</t>
  </si>
  <si>
    <t>Rekonstrukce místní komunikace Mostořanka</t>
  </si>
  <si>
    <t>rekonstrukce místní komunikace v obci včetně odvodnění komunikace, zlepšení dostupnosti v obci - příjezd a přístup k rodinným domům</t>
  </si>
  <si>
    <t>Obnova zařízení kulturního sálu v Řepištích U Máně</t>
  </si>
  <si>
    <t>montáž zařízení a technologií kulturního domu - jevištní technologie, ozvučení, scénické osvětlení, projekční technika</t>
  </si>
  <si>
    <t>Rekonstrukce kulturního domu v obci Radkov</t>
  </si>
  <si>
    <t>zateplení půdního rpstoru v kulturním domě a pořízení kuchyňky</t>
  </si>
  <si>
    <t>Rekonstrukce víceúčelového hřiště u ZŠ Jistebník</t>
  </si>
  <si>
    <t>modernizace sportovního areálu u Základní školy - rekonstrukce ploch, vybudování víceúčelového hřiště</t>
  </si>
  <si>
    <t>Modernizace občanské vybavenosti v obci Skřipov a Hrabství</t>
  </si>
  <si>
    <t>rekonstrukce dvou autobusových zastávek ve Skřipově a v místní části Hrabství včetně prostranství a nového mobiliáře - plakátovací plocha a vývěsky</t>
  </si>
  <si>
    <t>obec Lhotka u Litultovic</t>
  </si>
  <si>
    <t>00635375</t>
  </si>
  <si>
    <t>Lhotka u Litultovic 61, 747 55 Litultovice</t>
  </si>
  <si>
    <t>Rekonstrukce střechy KD</t>
  </si>
  <si>
    <t>rekonstrukce střechy kulturního domu v obci Lhotka u Litultovic - výměna krovů, krytin, klempířské práce</t>
  </si>
  <si>
    <t>Modernizace návsi Skotnice a přilehlého veřejného prostranství</t>
  </si>
  <si>
    <t>modernizace návsi v obci Skotnice a přilehlého veřejného prostranství - mobiliář - lavičky, herní a výukové prvky, stojany na kola, odpadkové koše</t>
  </si>
  <si>
    <t>Obnova a rekonstrukce objektů občanské vybavenosti ve Služovicích</t>
  </si>
  <si>
    <t>budova TJ sokol - rekonstrukce kuchňky, budova SDH Vrbka - rekonstrukce sociálního zařízení, budova SDH Služovice - rekonstrukce schodiště, obchod Služovice - rekonstrukce oen a dveří, bytový dům - rekonstrukce výmalby na schodišti bytového domu</t>
  </si>
  <si>
    <t>Revitalizace zahrady mateřské školy</t>
  </si>
  <si>
    <t>rekonstrukce a revitalizace zahrady mateřské školy v Kozmicích, umístění nových hracích prvků pro děti</t>
  </si>
  <si>
    <t>Rekonstrukce tělocvičny a diváckého zázemí v Chlebičově</t>
  </si>
  <si>
    <t>rozšíření zázemí v tělocvičně - realizace divácké galerie a zázemí pro účastníky tělocvičny</t>
  </si>
  <si>
    <t>Obnova parkovací plochy před ZŠ v obci Stěbořice</t>
  </si>
  <si>
    <t>Realizace nového parkoviště u základní školy ve Stěbořicích</t>
  </si>
  <si>
    <t>Slezská 260/3, 747 94 Dobroslavice</t>
  </si>
  <si>
    <t>Rekonstrukce chodníků bv obci Dobroslavice I. etapa</t>
  </si>
  <si>
    <t>vybudování nových chodníkových těles v obci Dobroslavice</t>
  </si>
  <si>
    <t>Všichni  máme stejné potřeby</t>
  </si>
  <si>
    <t>rekonstrukce sociálního zázemí v budově staré základní školy, která bude využívána pro potřeby výuky neodborných předmětů žáků ZŠ a volnočasových aktivit občanů obce - spolková činnost</t>
  </si>
  <si>
    <t>obec Pržno</t>
  </si>
  <si>
    <t>00494216</t>
  </si>
  <si>
    <t>Pržno 201, 739 11 Pržno</t>
  </si>
  <si>
    <t>IV. etapa výstavby chodníků v obci Pržno</t>
  </si>
  <si>
    <t>výstavba chodíků v obci, které propojí jižní část obce s již vystavěnými částmi v předchozích etapách</t>
  </si>
  <si>
    <t>rekonstrukce chodníků v Litultovicích, pěší trasa mimo hlavní komunikaci, která je využívána občany, a návštěvníky obce</t>
  </si>
  <si>
    <t>Veřejné prostranství u obecního úřadu</t>
  </si>
  <si>
    <t>modernizace veřejného prostranství u obecního úřadu - rekonstrukce posezení, vybudování herních prvků, rekonstrukce povrchu příjezdové cesty</t>
  </si>
  <si>
    <t>Rekonstrukce místních komunikací v Kaňovicích, 3. etapa</t>
  </si>
  <si>
    <t>rekonstrukce dvou místních komunikací v Kaňovicích k rodinným domům a k rekreační zóně</t>
  </si>
  <si>
    <t>obec Raduň</t>
  </si>
  <si>
    <t>00300624</t>
  </si>
  <si>
    <t>Poštovní 239, 747 61 Raduň</t>
  </si>
  <si>
    <t>Rekonstrukce chodníku okolo rybníku v centru Městyse Litultovice</t>
  </si>
  <si>
    <t>Zřízení autobusové zastávky u křížení ulic 9. května a Sluneční</t>
  </si>
  <si>
    <t>výstavba nového prvku - autobusový záliv se zastávkou včetně doprovodné infrastruktury a úpravy prostranství</t>
  </si>
  <si>
    <t>obec Štítina</t>
  </si>
  <si>
    <t>00300764</t>
  </si>
  <si>
    <t>Hlavní 68, 747 91 Štítina</t>
  </si>
  <si>
    <t>Rekonstrukce místní komunikace na ul. Příčné</t>
  </si>
  <si>
    <t>rekonstrukce živičného povrchu na místní komunikaci v obci včetně chodníku a vjezdů k RD</t>
  </si>
  <si>
    <t>obec Bukovec</t>
  </si>
  <si>
    <t>00535940</t>
  </si>
  <si>
    <t>Bukovec 270, 739 85 Bukovec</t>
  </si>
  <si>
    <t>výstavba komunikace v odlehlé části obce, přístupová k RD</t>
  </si>
  <si>
    <t>Účelové pozemní komunikace k RD č. 175 - Bukovec - Bujákovi</t>
  </si>
  <si>
    <t>Rekonstrukce kulturního domu - Dětřichov nad Bystřicí</t>
  </si>
  <si>
    <t>Hřiště ve Stonavě</t>
  </si>
  <si>
    <t>rekonstrukce stávajícího nefunkčního dětského hřiště v centru obce a vybudování workoutového v cykloparku u ZŠ a MŠ ve Stonavě</t>
  </si>
  <si>
    <t>Mánesova stezka k dřevěnému kostelíku v Gutech</t>
  </si>
  <si>
    <t>vy\budování nové účelové komunikace ve Smilovicích - stezka přez pole ke kostelíku v Gutech (momentálně ruina po požáru)</t>
  </si>
  <si>
    <t>Zázemí pro návštěvníky přehrady Slezské Harty, I. etapa</t>
  </si>
  <si>
    <t>zřízení zázemí u Slezské Harty pro rozvoj CR - přípojky elektro a vodovodní pro využití v lodní dopravě na přehradě</t>
  </si>
  <si>
    <t>obec Bohušov</t>
  </si>
  <si>
    <t>00295876</t>
  </si>
  <si>
    <t>Bohušov 15, 793 98 Bohušov</t>
  </si>
  <si>
    <t>Rekonstrukce kulturního domu v obci Bohušov</t>
  </si>
  <si>
    <t>rekonstrukce sálu v kulturním domě v Bohušově - podlaha v sále, rekonstrukce jeviště, rekonstrukce sociálních zařízení</t>
  </si>
  <si>
    <t>Rekonstrukce mostu M07 přes VT Zbojičný v Dobraticích</t>
  </si>
  <si>
    <t>rekonstrukce motsku přes místní potok Zbojičný, který je ve špatném stavu, doporučena rekonstrukce</t>
  </si>
  <si>
    <t>obec Metylovice</t>
  </si>
  <si>
    <t>00535991</t>
  </si>
  <si>
    <t>Metylovice 495, 739 49 Metylovice</t>
  </si>
  <si>
    <t>Rekonstrukce kinosálu - teleskopické hlediště</t>
  </si>
  <si>
    <t>rekonstrukce kinosálu v obci, odstranění starých sedadel v hledišti a pořízení teleskopického hlediště</t>
  </si>
  <si>
    <t>Sociální zázemí na Rychtě v Úvalně</t>
  </si>
  <si>
    <t>vybudování sociálního zařízení a technické místnosti pro potřeby obce v budově Rychty, která je v majetku obce a slouží jako galerie, přednáškový sál</t>
  </si>
  <si>
    <t>Rekonstrucke vnitřních prostor bytového domu - přestavba na knihovnu, zázemí pro spolky v obci a 2 b.j.</t>
  </si>
  <si>
    <t>rekonstrukce vnitřních prostor bytového domu na zázemí knihovny, společenskou místnost pro spolky a 2 bezbariérové bytové jednotky pro sociální bydlení</t>
  </si>
  <si>
    <t>Sociální zařízení ZŠ a MŠ Leoše Janáčka Hukvaldy - 3. část</t>
  </si>
  <si>
    <t>3. etapa rekonstrukce v ZŠ - sociální zařízení pro žáky a personál</t>
  </si>
  <si>
    <t>00635464</t>
  </si>
  <si>
    <t>obec Řeka</t>
  </si>
  <si>
    <t>00576891</t>
  </si>
  <si>
    <t>Řeka 73, 739 55 Řeka</t>
  </si>
  <si>
    <t>Obnova autobusových zastávek v Řece</t>
  </si>
  <si>
    <t>rekonstrukce pěti autobusových zastávek v obci Řeka</t>
  </si>
  <si>
    <t>obec Píšť</t>
  </si>
  <si>
    <t>00300560</t>
  </si>
  <si>
    <t>Rekonstrukce chodníku na ulici Opavské v Píšti</t>
  </si>
  <si>
    <t>rekonstrukce chodníku v centru obce - škola, sportovní areál, autobusová zastávka, obchod, restaurace, lékárna</t>
  </si>
  <si>
    <t>Píšť 58, 747 18 Píšť</t>
  </si>
  <si>
    <t>Rekonstrukce chodníkův oblasti ul. Dukelská I. etapa</t>
  </si>
  <si>
    <t>rekonstrukce chodníků u centra obce</t>
  </si>
  <si>
    <t>Revitalizace obecní zahrady - vytvoření místa aktivního odpočinku</t>
  </si>
  <si>
    <t>vybudování klidové a odpočinkové zahrady naproti obecnímu úřadu v obecní zahradě - instalace laviček, herních prvků, využití i ke společným akcím v obci</t>
  </si>
  <si>
    <t>ZŠ ve Starých Hamrech - větrání kuchyně a jídelny</t>
  </si>
  <si>
    <t>modernizace nuceného větrání kuchyně a přilehlých prostor v bojektu základní školy</t>
  </si>
  <si>
    <t>Oprava pěší lávky přes řeku Odru</t>
  </si>
  <si>
    <t>oprava pěší lávky přes řeku Odru, po které je vedena turistická a cyklistická stezka</t>
  </si>
  <si>
    <t>rekonstrukce podlahy v kulturním domě v Dětřichově n. B.</t>
  </si>
  <si>
    <t xml:space="preserve"> </t>
  </si>
  <si>
    <t>hodnotitel 1 - kriterium I.2</t>
  </si>
  <si>
    <t>hodnotitel 2 - kriterium I.2</t>
  </si>
  <si>
    <t>BODY průměr kriterium I.2</t>
  </si>
  <si>
    <t>Celkem</t>
  </si>
  <si>
    <t>Kumulativní součet (Kč)</t>
  </si>
  <si>
    <t>Maximální časová použitelnost dotace od - do</t>
  </si>
  <si>
    <t>Termín realizace projektu od -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</si>
</sst>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/>
    <xf numFmtId="14" fontId="0" fillId="0" borderId="5" xfId="0" applyNumberFormat="1" applyFill="1" applyBorder="1"/>
    <xf numFmtId="14" fontId="0" fillId="0" borderId="5" xfId="0" applyNumberFormat="1" applyFill="1" applyBorder="1" applyAlignment="1">
      <alignment horizontal="center" vertical="center"/>
    </xf>
    <xf numFmtId="3" fontId="0" fillId="0" borderId="5" xfId="0" applyNumberFormat="1" applyFill="1" applyBorder="1"/>
    <xf numFmtId="0" fontId="0" fillId="0" borderId="5" xfId="0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14" fontId="0" fillId="0" borderId="5" xfId="0" applyNumberForma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left" vertical="top" wrapText="1" shrinkToFit="1"/>
    </xf>
    <xf numFmtId="14" fontId="2" fillId="0" borderId="5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3" fontId="4" fillId="0" borderId="10" xfId="0" applyNumberFormat="1" applyFont="1" applyBorder="1"/>
    <xf numFmtId="0" fontId="4" fillId="0" borderId="7" xfId="0" applyFont="1" applyBorder="1"/>
    <xf numFmtId="3" fontId="4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75"/>
  <sheetViews>
    <sheetView tabSelected="1" zoomScale="60" zoomScaleNormal="6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5" x14ac:dyDescent="0.25"/>
  <cols>
    <col min="2" max="2" width="11.5703125" customWidth="1"/>
    <col min="3" max="3" width="30.7109375" customWidth="1"/>
    <col min="4" max="4" width="12.42578125" customWidth="1"/>
    <col min="5" max="5" width="11.28515625" customWidth="1"/>
    <col min="6" max="6" width="57.5703125" customWidth="1"/>
    <col min="7" max="7" width="59.28515625" customWidth="1"/>
    <col min="8" max="13" width="10.7109375" customWidth="1"/>
    <col min="14" max="14" width="16" customWidth="1"/>
    <col min="15" max="16" width="12.7109375" customWidth="1"/>
    <col min="17" max="17" width="15.42578125" customWidth="1"/>
    <col min="18" max="18" width="12.7109375" customWidth="1"/>
    <col min="19" max="19" width="12.7109375" hidden="1" customWidth="1"/>
    <col min="20" max="20" width="15.7109375" customWidth="1"/>
    <col min="21" max="22" width="18.7109375" customWidth="1"/>
    <col min="23" max="23" width="15.7109375" customWidth="1"/>
    <col min="24" max="25" width="21.7109375" customWidth="1"/>
    <col min="26" max="26" width="45" customWidth="1"/>
    <col min="27" max="27" width="28" hidden="1" customWidth="1"/>
    <col min="28" max="28" width="17.85546875" hidden="1" customWidth="1"/>
    <col min="29" max="36" width="15.7109375" hidden="1" customWidth="1"/>
  </cols>
  <sheetData>
    <row r="2" spans="1:36" ht="29.25" customHeight="1" x14ac:dyDescent="0.25">
      <c r="A2" s="24" t="s">
        <v>161</v>
      </c>
    </row>
    <row r="3" spans="1:36" ht="15.75" thickBot="1" x14ac:dyDescent="0.3"/>
    <row r="4" spans="1:36" ht="81" customHeight="1" x14ac:dyDescent="0.25">
      <c r="A4" s="3" t="s">
        <v>1</v>
      </c>
      <c r="B4" s="2" t="s">
        <v>0</v>
      </c>
      <c r="C4" s="4" t="s">
        <v>25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13</v>
      </c>
      <c r="I4" s="4" t="s">
        <v>14</v>
      </c>
      <c r="J4" s="4" t="s">
        <v>6</v>
      </c>
      <c r="K4" s="4" t="s">
        <v>354</v>
      </c>
      <c r="L4" s="4" t="s">
        <v>355</v>
      </c>
      <c r="M4" s="4" t="s">
        <v>356</v>
      </c>
      <c r="N4" s="5" t="s">
        <v>7</v>
      </c>
      <c r="O4" s="1" t="s">
        <v>8</v>
      </c>
      <c r="P4" s="6" t="s">
        <v>9</v>
      </c>
      <c r="Q4" s="6" t="s">
        <v>106</v>
      </c>
      <c r="R4" s="6" t="s">
        <v>10</v>
      </c>
      <c r="S4" s="6" t="s">
        <v>105</v>
      </c>
      <c r="T4" s="7" t="s">
        <v>11</v>
      </c>
      <c r="U4" s="8" t="s">
        <v>12</v>
      </c>
      <c r="V4" s="8" t="s">
        <v>152</v>
      </c>
      <c r="W4" s="11" t="s">
        <v>358</v>
      </c>
      <c r="X4" s="9" t="s">
        <v>359</v>
      </c>
      <c r="Y4" s="9" t="s">
        <v>360</v>
      </c>
      <c r="Z4" s="9" t="s">
        <v>162</v>
      </c>
      <c r="AA4" s="9" t="s">
        <v>163</v>
      </c>
      <c r="AB4" s="9" t="s">
        <v>130</v>
      </c>
      <c r="AC4" s="9" t="s">
        <v>136</v>
      </c>
      <c r="AD4" s="9" t="s">
        <v>132</v>
      </c>
      <c r="AE4" s="9" t="s">
        <v>137</v>
      </c>
      <c r="AF4" s="9" t="s">
        <v>131</v>
      </c>
      <c r="AG4" s="9" t="s">
        <v>133</v>
      </c>
      <c r="AH4" s="9" t="s">
        <v>138</v>
      </c>
      <c r="AI4" s="9" t="s">
        <v>134</v>
      </c>
      <c r="AJ4" s="9" t="s">
        <v>135</v>
      </c>
    </row>
    <row r="5" spans="1:36" ht="53.25" customHeight="1" x14ac:dyDescent="0.25">
      <c r="A5" s="13">
        <v>1</v>
      </c>
      <c r="B5" s="12">
        <v>106</v>
      </c>
      <c r="C5" s="14" t="s">
        <v>85</v>
      </c>
      <c r="D5" s="14" t="s">
        <v>15</v>
      </c>
      <c r="E5" s="15" t="s">
        <v>86</v>
      </c>
      <c r="F5" s="14" t="s">
        <v>87</v>
      </c>
      <c r="G5" s="16" t="s">
        <v>327</v>
      </c>
      <c r="H5" s="14">
        <v>28</v>
      </c>
      <c r="I5" s="14">
        <v>29</v>
      </c>
      <c r="J5" s="13">
        <f t="shared" ref="J5:J36" si="0">(H5+I5)/2</f>
        <v>28.5</v>
      </c>
      <c r="K5" s="14">
        <v>13</v>
      </c>
      <c r="L5" s="14">
        <v>14</v>
      </c>
      <c r="M5" s="13">
        <f t="shared" ref="M5:M36" si="1">(K5+L5)/2</f>
        <v>13.5</v>
      </c>
      <c r="N5" s="10">
        <v>1078160</v>
      </c>
      <c r="O5" s="17">
        <f t="shared" ref="O5:O36" si="2">P5/N5</f>
        <v>0.62899755138383917</v>
      </c>
      <c r="P5" s="10">
        <v>678160</v>
      </c>
      <c r="Q5" s="10">
        <v>400000</v>
      </c>
      <c r="R5" s="18">
        <f t="shared" ref="R5:R36" si="3">Q5/N5</f>
        <v>0.37100244861616088</v>
      </c>
      <c r="S5" s="18" t="str">
        <f t="shared" ref="S5:S36" si="4">IF(R5&gt;60%,"chyba","ok")</f>
        <v>ok</v>
      </c>
      <c r="T5" s="10">
        <f t="shared" ref="T5:T36" si="5">Q5</f>
        <v>400000</v>
      </c>
      <c r="U5" s="10">
        <v>400000</v>
      </c>
      <c r="V5" s="10">
        <v>0</v>
      </c>
      <c r="W5" s="10">
        <f>T5</f>
        <v>400000</v>
      </c>
      <c r="X5" s="27" t="s">
        <v>151</v>
      </c>
      <c r="Y5" s="27" t="s">
        <v>151</v>
      </c>
      <c r="Z5" s="28" t="s">
        <v>328</v>
      </c>
      <c r="AA5" s="29" t="s">
        <v>166</v>
      </c>
      <c r="AB5" s="19"/>
      <c r="AC5" s="21"/>
      <c r="AD5" s="22"/>
      <c r="AE5" s="21"/>
      <c r="AF5" s="20"/>
      <c r="AG5" s="19"/>
      <c r="AH5" s="20"/>
      <c r="AI5" s="19"/>
      <c r="AJ5" s="19"/>
    </row>
    <row r="6" spans="1:36" ht="53.25" customHeight="1" x14ac:dyDescent="0.25">
      <c r="A6" s="13">
        <v>2</v>
      </c>
      <c r="B6" s="12">
        <v>104</v>
      </c>
      <c r="C6" s="14" t="s">
        <v>322</v>
      </c>
      <c r="D6" s="14" t="s">
        <v>15</v>
      </c>
      <c r="E6" s="15" t="s">
        <v>323</v>
      </c>
      <c r="F6" s="14" t="s">
        <v>324</v>
      </c>
      <c r="G6" s="16" t="s">
        <v>325</v>
      </c>
      <c r="H6" s="14">
        <v>28</v>
      </c>
      <c r="I6" s="14">
        <v>28</v>
      </c>
      <c r="J6" s="13">
        <f t="shared" si="0"/>
        <v>28</v>
      </c>
      <c r="K6" s="14">
        <v>13</v>
      </c>
      <c r="L6" s="14">
        <v>13</v>
      </c>
      <c r="M6" s="13">
        <f t="shared" si="1"/>
        <v>13</v>
      </c>
      <c r="N6" s="10">
        <v>1250000</v>
      </c>
      <c r="O6" s="17">
        <f t="shared" si="2"/>
        <v>0.68</v>
      </c>
      <c r="P6" s="10">
        <v>850000</v>
      </c>
      <c r="Q6" s="10">
        <v>400000</v>
      </c>
      <c r="R6" s="18">
        <f t="shared" si="3"/>
        <v>0.32</v>
      </c>
      <c r="S6" s="18" t="str">
        <f t="shared" si="4"/>
        <v>ok</v>
      </c>
      <c r="T6" s="10">
        <f t="shared" si="5"/>
        <v>400000</v>
      </c>
      <c r="U6" s="10">
        <v>400000</v>
      </c>
      <c r="V6" s="10">
        <v>0</v>
      </c>
      <c r="W6" s="10">
        <f t="shared" ref="W6:W37" si="6">W5+T6</f>
        <v>800000</v>
      </c>
      <c r="X6" s="27" t="s">
        <v>151</v>
      </c>
      <c r="Y6" s="27" t="s">
        <v>151</v>
      </c>
      <c r="Z6" s="28" t="s">
        <v>326</v>
      </c>
      <c r="AA6" s="29" t="s">
        <v>166</v>
      </c>
      <c r="AB6" s="19"/>
      <c r="AC6" s="21"/>
      <c r="AD6" s="22"/>
      <c r="AE6" s="21"/>
      <c r="AF6" s="20"/>
      <c r="AG6" s="19"/>
      <c r="AH6" s="23"/>
      <c r="AI6" s="19"/>
      <c r="AJ6" s="19"/>
    </row>
    <row r="7" spans="1:36" ht="53.25" customHeight="1" x14ac:dyDescent="0.25">
      <c r="A7" s="13">
        <v>3</v>
      </c>
      <c r="B7" s="12">
        <v>88</v>
      </c>
      <c r="C7" s="14" t="s">
        <v>82</v>
      </c>
      <c r="D7" s="14" t="s">
        <v>15</v>
      </c>
      <c r="E7" s="15" t="s">
        <v>83</v>
      </c>
      <c r="F7" s="14" t="s">
        <v>84</v>
      </c>
      <c r="G7" s="16" t="s">
        <v>254</v>
      </c>
      <c r="H7" s="14">
        <v>26</v>
      </c>
      <c r="I7" s="14">
        <v>28</v>
      </c>
      <c r="J7" s="13">
        <f t="shared" si="0"/>
        <v>27</v>
      </c>
      <c r="K7" s="14">
        <v>11</v>
      </c>
      <c r="L7" s="14">
        <v>13</v>
      </c>
      <c r="M7" s="13">
        <f t="shared" si="1"/>
        <v>12</v>
      </c>
      <c r="N7" s="10">
        <v>1050000</v>
      </c>
      <c r="O7" s="17">
        <f t="shared" si="2"/>
        <v>0.61904761904761907</v>
      </c>
      <c r="P7" s="10">
        <v>650000</v>
      </c>
      <c r="Q7" s="10">
        <v>400000</v>
      </c>
      <c r="R7" s="18">
        <f t="shared" si="3"/>
        <v>0.38095238095238093</v>
      </c>
      <c r="S7" s="18" t="str">
        <f t="shared" si="4"/>
        <v>ok</v>
      </c>
      <c r="T7" s="10">
        <f t="shared" si="5"/>
        <v>400000</v>
      </c>
      <c r="U7" s="10">
        <v>400000</v>
      </c>
      <c r="V7" s="10">
        <v>0</v>
      </c>
      <c r="W7" s="10">
        <f t="shared" si="6"/>
        <v>1200000</v>
      </c>
      <c r="X7" s="27" t="s">
        <v>151</v>
      </c>
      <c r="Y7" s="27" t="s">
        <v>151</v>
      </c>
      <c r="Z7" s="28" t="s">
        <v>255</v>
      </c>
      <c r="AA7" s="29" t="s">
        <v>166</v>
      </c>
      <c r="AB7" s="19"/>
      <c r="AC7" s="21"/>
      <c r="AD7" s="22"/>
      <c r="AE7" s="21"/>
      <c r="AF7" s="19"/>
      <c r="AG7" s="19"/>
      <c r="AH7" s="23"/>
      <c r="AI7" s="19"/>
      <c r="AJ7" s="19"/>
    </row>
    <row r="8" spans="1:36" ht="53.25" customHeight="1" x14ac:dyDescent="0.25">
      <c r="A8" s="13">
        <v>4</v>
      </c>
      <c r="B8" s="12">
        <v>64</v>
      </c>
      <c r="C8" s="14" t="s">
        <v>292</v>
      </c>
      <c r="D8" s="14" t="s">
        <v>15</v>
      </c>
      <c r="E8" s="15" t="s">
        <v>293</v>
      </c>
      <c r="F8" s="14" t="s">
        <v>294</v>
      </c>
      <c r="G8" s="16" t="s">
        <v>296</v>
      </c>
      <c r="H8" s="14">
        <v>26</v>
      </c>
      <c r="I8" s="14">
        <v>28</v>
      </c>
      <c r="J8" s="13">
        <f t="shared" si="0"/>
        <v>27</v>
      </c>
      <c r="K8" s="14">
        <v>11</v>
      </c>
      <c r="L8" s="14">
        <v>13</v>
      </c>
      <c r="M8" s="13">
        <f t="shared" si="1"/>
        <v>12</v>
      </c>
      <c r="N8" s="10">
        <v>1022533</v>
      </c>
      <c r="O8" s="17">
        <f t="shared" si="2"/>
        <v>0.6101837300116475</v>
      </c>
      <c r="P8" s="10">
        <v>623933</v>
      </c>
      <c r="Q8" s="10">
        <v>398600</v>
      </c>
      <c r="R8" s="18">
        <f t="shared" si="3"/>
        <v>0.38981626998835245</v>
      </c>
      <c r="S8" s="18" t="str">
        <f t="shared" si="4"/>
        <v>ok</v>
      </c>
      <c r="T8" s="10">
        <f t="shared" si="5"/>
        <v>398600</v>
      </c>
      <c r="U8" s="10">
        <v>398600</v>
      </c>
      <c r="V8" s="10">
        <v>0</v>
      </c>
      <c r="W8" s="10">
        <f t="shared" si="6"/>
        <v>1598600</v>
      </c>
      <c r="X8" s="27" t="s">
        <v>151</v>
      </c>
      <c r="Y8" s="27" t="s">
        <v>151</v>
      </c>
      <c r="Z8" s="28" t="s">
        <v>297</v>
      </c>
      <c r="AA8" s="29" t="s">
        <v>166</v>
      </c>
      <c r="AB8" s="19"/>
      <c r="AC8" s="21"/>
      <c r="AD8" s="22"/>
      <c r="AE8" s="21"/>
      <c r="AF8" s="20"/>
      <c r="AG8" s="19"/>
      <c r="AH8" s="23"/>
      <c r="AI8" s="19"/>
      <c r="AJ8" s="19"/>
    </row>
    <row r="9" spans="1:36" ht="53.25" customHeight="1" x14ac:dyDescent="0.25">
      <c r="A9" s="13">
        <v>5</v>
      </c>
      <c r="B9" s="12">
        <v>21</v>
      </c>
      <c r="C9" s="14" t="s">
        <v>96</v>
      </c>
      <c r="D9" s="14" t="s">
        <v>15</v>
      </c>
      <c r="E9" s="15" t="s">
        <v>101</v>
      </c>
      <c r="F9" s="14" t="s">
        <v>102</v>
      </c>
      <c r="G9" s="16" t="s">
        <v>200</v>
      </c>
      <c r="H9" s="14">
        <v>25</v>
      </c>
      <c r="I9" s="14">
        <v>27</v>
      </c>
      <c r="J9" s="13">
        <f t="shared" si="0"/>
        <v>26</v>
      </c>
      <c r="K9" s="14">
        <v>11</v>
      </c>
      <c r="L9" s="14">
        <v>13</v>
      </c>
      <c r="M9" s="13">
        <f t="shared" si="1"/>
        <v>12</v>
      </c>
      <c r="N9" s="10">
        <v>374400</v>
      </c>
      <c r="O9" s="17">
        <f t="shared" si="2"/>
        <v>0.56009615384615385</v>
      </c>
      <c r="P9" s="10">
        <v>209700</v>
      </c>
      <c r="Q9" s="10">
        <v>164700</v>
      </c>
      <c r="R9" s="18">
        <f t="shared" si="3"/>
        <v>0.43990384615384615</v>
      </c>
      <c r="S9" s="18" t="str">
        <f t="shared" si="4"/>
        <v>ok</v>
      </c>
      <c r="T9" s="10">
        <f t="shared" si="5"/>
        <v>164700</v>
      </c>
      <c r="U9" s="10">
        <v>164700</v>
      </c>
      <c r="V9" s="10">
        <v>0</v>
      </c>
      <c r="W9" s="10">
        <f t="shared" si="6"/>
        <v>1763300</v>
      </c>
      <c r="X9" s="27" t="s">
        <v>151</v>
      </c>
      <c r="Y9" s="27" t="s">
        <v>151</v>
      </c>
      <c r="Z9" s="28" t="s">
        <v>201</v>
      </c>
      <c r="AA9" s="29" t="s">
        <v>166</v>
      </c>
      <c r="AB9" s="19"/>
      <c r="AC9" s="21"/>
      <c r="AD9" s="22"/>
      <c r="AE9" s="21"/>
      <c r="AF9" s="20"/>
      <c r="AG9" s="19"/>
      <c r="AH9" s="21"/>
      <c r="AI9" s="19"/>
      <c r="AJ9" s="19"/>
    </row>
    <row r="10" spans="1:36" ht="53.25" customHeight="1" x14ac:dyDescent="0.25">
      <c r="A10" s="13">
        <v>6</v>
      </c>
      <c r="B10" s="12">
        <v>80</v>
      </c>
      <c r="C10" s="14" t="s">
        <v>122</v>
      </c>
      <c r="D10" s="14" t="s">
        <v>15</v>
      </c>
      <c r="E10" s="15" t="s">
        <v>123</v>
      </c>
      <c r="F10" s="14" t="s">
        <v>124</v>
      </c>
      <c r="G10" s="16" t="s">
        <v>271</v>
      </c>
      <c r="H10" s="14">
        <v>25</v>
      </c>
      <c r="I10" s="14">
        <v>27</v>
      </c>
      <c r="J10" s="13">
        <f t="shared" si="0"/>
        <v>26</v>
      </c>
      <c r="K10" s="14">
        <v>11</v>
      </c>
      <c r="L10" s="14">
        <v>12</v>
      </c>
      <c r="M10" s="13">
        <f t="shared" si="1"/>
        <v>11.5</v>
      </c>
      <c r="N10" s="10">
        <v>1846659</v>
      </c>
      <c r="O10" s="17">
        <f t="shared" si="2"/>
        <v>0.78339260253246534</v>
      </c>
      <c r="P10" s="10">
        <v>1446659</v>
      </c>
      <c r="Q10" s="10">
        <v>400000</v>
      </c>
      <c r="R10" s="18">
        <f t="shared" si="3"/>
        <v>0.2166073974675346</v>
      </c>
      <c r="S10" s="18" t="str">
        <f t="shared" si="4"/>
        <v>ok</v>
      </c>
      <c r="T10" s="10">
        <f t="shared" si="5"/>
        <v>400000</v>
      </c>
      <c r="U10" s="10">
        <v>400000</v>
      </c>
      <c r="V10" s="10">
        <v>0</v>
      </c>
      <c r="W10" s="10">
        <f t="shared" si="6"/>
        <v>2163300</v>
      </c>
      <c r="X10" s="27" t="s">
        <v>151</v>
      </c>
      <c r="Y10" s="27" t="s">
        <v>151</v>
      </c>
      <c r="Z10" s="28" t="s">
        <v>272</v>
      </c>
      <c r="AA10" s="29" t="s">
        <v>166</v>
      </c>
      <c r="AB10" s="19"/>
      <c r="AC10" s="21"/>
      <c r="AD10" s="22"/>
      <c r="AE10" s="21"/>
      <c r="AF10" s="20"/>
      <c r="AG10" s="19"/>
      <c r="AH10" s="21"/>
      <c r="AI10" s="19"/>
      <c r="AJ10" s="19"/>
    </row>
    <row r="11" spans="1:36" ht="53.25" customHeight="1" x14ac:dyDescent="0.25">
      <c r="A11" s="13">
        <v>7</v>
      </c>
      <c r="B11" s="12">
        <v>18</v>
      </c>
      <c r="C11" s="14" t="s">
        <v>113</v>
      </c>
      <c r="D11" s="14" t="s">
        <v>15</v>
      </c>
      <c r="E11" s="15" t="s">
        <v>114</v>
      </c>
      <c r="F11" s="14" t="s">
        <v>115</v>
      </c>
      <c r="G11" s="16" t="s">
        <v>196</v>
      </c>
      <c r="H11" s="14">
        <v>26</v>
      </c>
      <c r="I11" s="14">
        <v>26</v>
      </c>
      <c r="J11" s="13">
        <f t="shared" si="0"/>
        <v>26</v>
      </c>
      <c r="K11" s="14">
        <v>11</v>
      </c>
      <c r="L11" s="14">
        <v>11</v>
      </c>
      <c r="M11" s="13">
        <f t="shared" si="1"/>
        <v>11</v>
      </c>
      <c r="N11" s="10">
        <v>1895000</v>
      </c>
      <c r="O11" s="17">
        <f t="shared" si="2"/>
        <v>0.78891820580474936</v>
      </c>
      <c r="P11" s="10">
        <v>1495000</v>
      </c>
      <c r="Q11" s="10">
        <v>400000</v>
      </c>
      <c r="R11" s="18">
        <f t="shared" si="3"/>
        <v>0.21108179419525067</v>
      </c>
      <c r="S11" s="18" t="str">
        <f t="shared" si="4"/>
        <v>ok</v>
      </c>
      <c r="T11" s="10">
        <f t="shared" si="5"/>
        <v>400000</v>
      </c>
      <c r="U11" s="10">
        <v>400000</v>
      </c>
      <c r="V11" s="10">
        <v>0</v>
      </c>
      <c r="W11" s="10">
        <f t="shared" si="6"/>
        <v>2563300</v>
      </c>
      <c r="X11" s="27" t="s">
        <v>151</v>
      </c>
      <c r="Y11" s="27" t="s">
        <v>151</v>
      </c>
      <c r="Z11" s="28" t="s">
        <v>197</v>
      </c>
      <c r="AA11" s="29" t="s">
        <v>167</v>
      </c>
      <c r="AB11" s="19"/>
      <c r="AC11" s="21"/>
      <c r="AD11" s="22"/>
      <c r="AE11" s="21"/>
      <c r="AF11" s="19"/>
      <c r="AG11" s="19"/>
      <c r="AH11" s="23"/>
      <c r="AI11" s="19"/>
      <c r="AJ11" s="19"/>
    </row>
    <row r="12" spans="1:36" ht="53.25" customHeight="1" x14ac:dyDescent="0.25">
      <c r="A12" s="13">
        <v>8</v>
      </c>
      <c r="B12" s="12">
        <v>108</v>
      </c>
      <c r="C12" s="14" t="s">
        <v>127</v>
      </c>
      <c r="D12" s="14" t="s">
        <v>15</v>
      </c>
      <c r="E12" s="15" t="s">
        <v>128</v>
      </c>
      <c r="F12" s="14" t="s">
        <v>129</v>
      </c>
      <c r="G12" s="16" t="s">
        <v>329</v>
      </c>
      <c r="H12" s="14">
        <v>26</v>
      </c>
      <c r="I12" s="14">
        <v>26</v>
      </c>
      <c r="J12" s="13">
        <f t="shared" si="0"/>
        <v>26</v>
      </c>
      <c r="K12" s="14">
        <v>11</v>
      </c>
      <c r="L12" s="14">
        <v>11</v>
      </c>
      <c r="M12" s="13">
        <f t="shared" si="1"/>
        <v>11</v>
      </c>
      <c r="N12" s="10">
        <v>1498500</v>
      </c>
      <c r="O12" s="17">
        <f t="shared" si="2"/>
        <v>0.73306639973306642</v>
      </c>
      <c r="P12" s="10">
        <v>1098500</v>
      </c>
      <c r="Q12" s="10">
        <v>400000</v>
      </c>
      <c r="R12" s="18">
        <f t="shared" si="3"/>
        <v>0.26693360026693358</v>
      </c>
      <c r="S12" s="18" t="str">
        <f t="shared" si="4"/>
        <v>ok</v>
      </c>
      <c r="T12" s="10">
        <f t="shared" si="5"/>
        <v>400000</v>
      </c>
      <c r="U12" s="10">
        <v>400000</v>
      </c>
      <c r="V12" s="10">
        <v>0</v>
      </c>
      <c r="W12" s="10">
        <f t="shared" si="6"/>
        <v>2963300</v>
      </c>
      <c r="X12" s="27" t="s">
        <v>151</v>
      </c>
      <c r="Y12" s="27" t="s">
        <v>151</v>
      </c>
      <c r="Z12" s="28" t="s">
        <v>330</v>
      </c>
      <c r="AA12" s="29" t="s">
        <v>167</v>
      </c>
      <c r="AB12" s="19"/>
      <c r="AC12" s="21"/>
      <c r="AD12" s="22"/>
      <c r="AE12" s="21"/>
      <c r="AF12" s="19"/>
      <c r="AG12" s="19"/>
      <c r="AH12" s="23"/>
      <c r="AI12" s="19"/>
      <c r="AJ12" s="19"/>
    </row>
    <row r="13" spans="1:36" ht="53.25" customHeight="1" x14ac:dyDescent="0.25">
      <c r="A13" s="13">
        <v>9</v>
      </c>
      <c r="B13" s="12">
        <v>90</v>
      </c>
      <c r="C13" s="14" t="s">
        <v>139</v>
      </c>
      <c r="D13" s="14" t="s">
        <v>15</v>
      </c>
      <c r="E13" s="15" t="s">
        <v>141</v>
      </c>
      <c r="F13" s="14" t="s">
        <v>140</v>
      </c>
      <c r="G13" s="16" t="s">
        <v>258</v>
      </c>
      <c r="H13" s="14">
        <v>25</v>
      </c>
      <c r="I13" s="14">
        <v>26</v>
      </c>
      <c r="J13" s="13">
        <f t="shared" si="0"/>
        <v>25.5</v>
      </c>
      <c r="K13" s="14">
        <v>13</v>
      </c>
      <c r="L13" s="14">
        <v>13</v>
      </c>
      <c r="M13" s="13">
        <f t="shared" si="1"/>
        <v>13</v>
      </c>
      <c r="N13" s="10">
        <v>1899603</v>
      </c>
      <c r="O13" s="17">
        <f t="shared" si="2"/>
        <v>0.78942968609756881</v>
      </c>
      <c r="P13" s="10">
        <v>1499603</v>
      </c>
      <c r="Q13" s="10">
        <v>400000</v>
      </c>
      <c r="R13" s="18">
        <f t="shared" si="3"/>
        <v>0.21057031390243119</v>
      </c>
      <c r="S13" s="18" t="str">
        <f t="shared" si="4"/>
        <v>ok</v>
      </c>
      <c r="T13" s="10">
        <f t="shared" si="5"/>
        <v>400000</v>
      </c>
      <c r="U13" s="10">
        <v>400000</v>
      </c>
      <c r="V13" s="10">
        <v>0</v>
      </c>
      <c r="W13" s="10">
        <f t="shared" si="6"/>
        <v>3363300</v>
      </c>
      <c r="X13" s="27" t="s">
        <v>151</v>
      </c>
      <c r="Y13" s="27" t="s">
        <v>151</v>
      </c>
      <c r="Z13" s="28" t="s">
        <v>259</v>
      </c>
      <c r="AA13" s="29" t="s">
        <v>167</v>
      </c>
      <c r="AB13" s="19"/>
      <c r="AC13" s="20"/>
      <c r="AD13" s="19"/>
      <c r="AE13" s="26"/>
      <c r="AF13" s="19"/>
      <c r="AG13" s="19"/>
      <c r="AH13" s="19"/>
      <c r="AI13" s="19"/>
      <c r="AJ13" s="19"/>
    </row>
    <row r="14" spans="1:36" ht="53.25" customHeight="1" x14ac:dyDescent="0.25">
      <c r="A14" s="13">
        <v>10</v>
      </c>
      <c r="B14" s="12">
        <v>28</v>
      </c>
      <c r="C14" s="14" t="s">
        <v>28</v>
      </c>
      <c r="D14" s="14" t="s">
        <v>15</v>
      </c>
      <c r="E14" s="15" t="s">
        <v>29</v>
      </c>
      <c r="F14" s="14" t="s">
        <v>30</v>
      </c>
      <c r="G14" s="16" t="s">
        <v>211</v>
      </c>
      <c r="H14" s="14">
        <v>25</v>
      </c>
      <c r="I14" s="14">
        <v>26</v>
      </c>
      <c r="J14" s="13">
        <f t="shared" si="0"/>
        <v>25.5</v>
      </c>
      <c r="K14" s="14">
        <v>12</v>
      </c>
      <c r="L14" s="14">
        <v>13</v>
      </c>
      <c r="M14" s="13">
        <f t="shared" si="1"/>
        <v>12.5</v>
      </c>
      <c r="N14" s="10">
        <v>1053000</v>
      </c>
      <c r="O14" s="17">
        <f t="shared" si="2"/>
        <v>0.62013295346628683</v>
      </c>
      <c r="P14" s="10">
        <v>653000</v>
      </c>
      <c r="Q14" s="10">
        <v>400000</v>
      </c>
      <c r="R14" s="18">
        <f t="shared" si="3"/>
        <v>0.37986704653371323</v>
      </c>
      <c r="S14" s="18" t="str">
        <f t="shared" si="4"/>
        <v>ok</v>
      </c>
      <c r="T14" s="10">
        <f t="shared" si="5"/>
        <v>400000</v>
      </c>
      <c r="U14" s="10">
        <v>400000</v>
      </c>
      <c r="V14" s="10">
        <v>0</v>
      </c>
      <c r="W14" s="10">
        <f t="shared" si="6"/>
        <v>3763300</v>
      </c>
      <c r="X14" s="27" t="s">
        <v>151</v>
      </c>
      <c r="Y14" s="27" t="s">
        <v>151</v>
      </c>
      <c r="Z14" s="28" t="s">
        <v>212</v>
      </c>
      <c r="AA14" s="29" t="s">
        <v>167</v>
      </c>
      <c r="AB14" s="19"/>
      <c r="AC14" s="21"/>
      <c r="AD14" s="22"/>
      <c r="AE14" s="21"/>
      <c r="AF14" s="20"/>
      <c r="AG14" s="19"/>
      <c r="AH14" s="21"/>
      <c r="AI14" s="19"/>
      <c r="AJ14" s="19"/>
    </row>
    <row r="15" spans="1:36" ht="53.25" customHeight="1" x14ac:dyDescent="0.25">
      <c r="A15" s="13">
        <v>11</v>
      </c>
      <c r="B15" s="12">
        <v>35</v>
      </c>
      <c r="C15" s="14" t="s">
        <v>223</v>
      </c>
      <c r="D15" s="14" t="s">
        <v>15</v>
      </c>
      <c r="E15" s="15" t="s">
        <v>224</v>
      </c>
      <c r="F15" s="14" t="s">
        <v>225</v>
      </c>
      <c r="G15" s="16" t="s">
        <v>226</v>
      </c>
      <c r="H15" s="14">
        <v>25</v>
      </c>
      <c r="I15" s="14">
        <v>26</v>
      </c>
      <c r="J15" s="13">
        <f t="shared" si="0"/>
        <v>25.5</v>
      </c>
      <c r="K15" s="14">
        <v>12</v>
      </c>
      <c r="L15" s="14">
        <v>12</v>
      </c>
      <c r="M15" s="13">
        <f t="shared" si="1"/>
        <v>12</v>
      </c>
      <c r="N15" s="10">
        <v>1026000</v>
      </c>
      <c r="O15" s="17">
        <f t="shared" si="2"/>
        <v>0.61013645224171542</v>
      </c>
      <c r="P15" s="10">
        <v>626000</v>
      </c>
      <c r="Q15" s="10">
        <v>400000</v>
      </c>
      <c r="R15" s="18">
        <f t="shared" si="3"/>
        <v>0.38986354775828458</v>
      </c>
      <c r="S15" s="18" t="str">
        <f t="shared" si="4"/>
        <v>ok</v>
      </c>
      <c r="T15" s="10">
        <f t="shared" si="5"/>
        <v>400000</v>
      </c>
      <c r="U15" s="10">
        <v>400000</v>
      </c>
      <c r="V15" s="10">
        <v>0</v>
      </c>
      <c r="W15" s="10">
        <f t="shared" si="6"/>
        <v>4163300</v>
      </c>
      <c r="X15" s="27" t="s">
        <v>151</v>
      </c>
      <c r="Y15" s="27" t="s">
        <v>151</v>
      </c>
      <c r="Z15" s="28" t="s">
        <v>227</v>
      </c>
      <c r="AA15" s="29" t="s">
        <v>166</v>
      </c>
      <c r="AB15" s="19"/>
      <c r="AC15" s="21"/>
      <c r="AD15" s="22"/>
      <c r="AE15" s="21"/>
      <c r="AF15" s="20"/>
      <c r="AG15" s="19"/>
      <c r="AH15" s="23"/>
      <c r="AI15" s="19"/>
      <c r="AJ15" s="19"/>
    </row>
    <row r="16" spans="1:36" ht="53.25" customHeight="1" x14ac:dyDescent="0.25">
      <c r="A16" s="13">
        <v>12</v>
      </c>
      <c r="B16" s="12">
        <v>13</v>
      </c>
      <c r="C16" s="14" t="s">
        <v>189</v>
      </c>
      <c r="D16" s="14" t="s">
        <v>15</v>
      </c>
      <c r="E16" s="15" t="s">
        <v>190</v>
      </c>
      <c r="F16" s="14" t="s">
        <v>191</v>
      </c>
      <c r="G16" s="16" t="s">
        <v>192</v>
      </c>
      <c r="H16" s="14">
        <v>24</v>
      </c>
      <c r="I16" s="14">
        <v>26</v>
      </c>
      <c r="J16" s="13">
        <f t="shared" si="0"/>
        <v>25</v>
      </c>
      <c r="K16" s="14">
        <v>11</v>
      </c>
      <c r="L16" s="14">
        <v>13</v>
      </c>
      <c r="M16" s="13">
        <f t="shared" si="1"/>
        <v>12</v>
      </c>
      <c r="N16" s="10">
        <v>1021007</v>
      </c>
      <c r="O16" s="17">
        <f t="shared" si="2"/>
        <v>0.60822991419255701</v>
      </c>
      <c r="P16" s="10">
        <v>621007</v>
      </c>
      <c r="Q16" s="10">
        <v>400000</v>
      </c>
      <c r="R16" s="18">
        <f t="shared" si="3"/>
        <v>0.39177008580744305</v>
      </c>
      <c r="S16" s="18" t="str">
        <f t="shared" si="4"/>
        <v>ok</v>
      </c>
      <c r="T16" s="10">
        <f t="shared" si="5"/>
        <v>400000</v>
      </c>
      <c r="U16" s="10">
        <v>400000</v>
      </c>
      <c r="V16" s="10">
        <v>0</v>
      </c>
      <c r="W16" s="10">
        <f t="shared" si="6"/>
        <v>4563300</v>
      </c>
      <c r="X16" s="27" t="s">
        <v>151</v>
      </c>
      <c r="Y16" s="27" t="s">
        <v>151</v>
      </c>
      <c r="Z16" s="28" t="s">
        <v>193</v>
      </c>
      <c r="AA16" s="29" t="s">
        <v>166</v>
      </c>
      <c r="AB16" s="19"/>
      <c r="AC16" s="21"/>
      <c r="AD16" s="22"/>
      <c r="AE16" s="21"/>
      <c r="AF16" s="20"/>
      <c r="AG16" s="19"/>
      <c r="AH16" s="23"/>
      <c r="AI16" s="19"/>
      <c r="AJ16" s="19"/>
    </row>
    <row r="17" spans="1:36" ht="53.25" customHeight="1" x14ac:dyDescent="0.25">
      <c r="A17" s="13">
        <v>13</v>
      </c>
      <c r="B17" s="12">
        <v>27</v>
      </c>
      <c r="C17" s="14" t="s">
        <v>206</v>
      </c>
      <c r="D17" s="14" t="s">
        <v>15</v>
      </c>
      <c r="E17" s="15" t="s">
        <v>207</v>
      </c>
      <c r="F17" s="14" t="s">
        <v>208</v>
      </c>
      <c r="G17" s="16" t="s">
        <v>209</v>
      </c>
      <c r="H17" s="14">
        <v>26</v>
      </c>
      <c r="I17" s="14">
        <v>24</v>
      </c>
      <c r="J17" s="13">
        <f t="shared" si="0"/>
        <v>25</v>
      </c>
      <c r="K17" s="14">
        <v>13</v>
      </c>
      <c r="L17" s="14">
        <v>11</v>
      </c>
      <c r="M17" s="13">
        <f t="shared" si="1"/>
        <v>12</v>
      </c>
      <c r="N17" s="10">
        <v>849700</v>
      </c>
      <c r="O17" s="17">
        <f t="shared" si="2"/>
        <v>0.52924561609979992</v>
      </c>
      <c r="P17" s="10">
        <v>449700</v>
      </c>
      <c r="Q17" s="10">
        <v>400000</v>
      </c>
      <c r="R17" s="18">
        <f t="shared" si="3"/>
        <v>0.47075438390020008</v>
      </c>
      <c r="S17" s="18" t="str">
        <f t="shared" si="4"/>
        <v>ok</v>
      </c>
      <c r="T17" s="10">
        <f t="shared" si="5"/>
        <v>400000</v>
      </c>
      <c r="U17" s="10">
        <v>400000</v>
      </c>
      <c r="V17" s="10">
        <v>0</v>
      </c>
      <c r="W17" s="10">
        <f t="shared" si="6"/>
        <v>4963300</v>
      </c>
      <c r="X17" s="27" t="s">
        <v>151</v>
      </c>
      <c r="Y17" s="27" t="s">
        <v>151</v>
      </c>
      <c r="Z17" s="28" t="s">
        <v>210</v>
      </c>
      <c r="AA17" s="29" t="s">
        <v>166</v>
      </c>
      <c r="AB17" s="19"/>
      <c r="AC17" s="21"/>
      <c r="AD17" s="22"/>
      <c r="AE17" s="21"/>
      <c r="AF17" s="20"/>
      <c r="AG17" s="19"/>
      <c r="AH17" s="23"/>
      <c r="AI17" s="19"/>
      <c r="AJ17" s="19"/>
    </row>
    <row r="18" spans="1:36" ht="53.25" customHeight="1" x14ac:dyDescent="0.25">
      <c r="A18" s="13">
        <v>14</v>
      </c>
      <c r="B18" s="12">
        <v>46</v>
      </c>
      <c r="C18" s="14" t="s">
        <v>36</v>
      </c>
      <c r="D18" s="14" t="s">
        <v>15</v>
      </c>
      <c r="E18" s="15" t="s">
        <v>37</v>
      </c>
      <c r="F18" s="14" t="s">
        <v>38</v>
      </c>
      <c r="G18" s="16" t="s">
        <v>350</v>
      </c>
      <c r="H18" s="14">
        <v>25</v>
      </c>
      <c r="I18" s="14">
        <v>25</v>
      </c>
      <c r="J18" s="13">
        <f t="shared" si="0"/>
        <v>25</v>
      </c>
      <c r="K18" s="14">
        <v>11</v>
      </c>
      <c r="L18" s="14">
        <v>11</v>
      </c>
      <c r="M18" s="13">
        <f t="shared" si="1"/>
        <v>11</v>
      </c>
      <c r="N18" s="10">
        <v>627000</v>
      </c>
      <c r="O18" s="17">
        <f t="shared" si="2"/>
        <v>0.60127591706539074</v>
      </c>
      <c r="P18" s="10">
        <v>377000</v>
      </c>
      <c r="Q18" s="10">
        <v>250000</v>
      </c>
      <c r="R18" s="18">
        <f t="shared" si="3"/>
        <v>0.39872408293460926</v>
      </c>
      <c r="S18" s="18" t="str">
        <f t="shared" si="4"/>
        <v>ok</v>
      </c>
      <c r="T18" s="10">
        <f t="shared" si="5"/>
        <v>250000</v>
      </c>
      <c r="U18" s="10">
        <v>0</v>
      </c>
      <c r="V18" s="10">
        <v>250000</v>
      </c>
      <c r="W18" s="10">
        <f t="shared" si="6"/>
        <v>5213300</v>
      </c>
      <c r="X18" s="27" t="s">
        <v>151</v>
      </c>
      <c r="Y18" s="27" t="s">
        <v>151</v>
      </c>
      <c r="Z18" s="28" t="s">
        <v>351</v>
      </c>
      <c r="AA18" s="29" t="s">
        <v>166</v>
      </c>
      <c r="AB18" s="19"/>
      <c r="AC18" s="21"/>
      <c r="AD18" s="22"/>
      <c r="AE18" s="21"/>
      <c r="AF18" s="20"/>
      <c r="AG18" s="19"/>
      <c r="AH18" s="21"/>
      <c r="AI18" s="19"/>
      <c r="AJ18" s="19"/>
    </row>
    <row r="19" spans="1:36" ht="53.25" customHeight="1" x14ac:dyDescent="0.25">
      <c r="A19" s="13">
        <v>15</v>
      </c>
      <c r="B19" s="12">
        <v>42</v>
      </c>
      <c r="C19" s="14" t="s">
        <v>57</v>
      </c>
      <c r="D19" s="14" t="s">
        <v>58</v>
      </c>
      <c r="E19" s="15" t="s">
        <v>71</v>
      </c>
      <c r="F19" s="14" t="s">
        <v>59</v>
      </c>
      <c r="G19" s="16" t="s">
        <v>344</v>
      </c>
      <c r="H19" s="14">
        <v>24</v>
      </c>
      <c r="I19" s="14">
        <v>26</v>
      </c>
      <c r="J19" s="13">
        <f t="shared" si="0"/>
        <v>25</v>
      </c>
      <c r="K19" s="14">
        <v>9</v>
      </c>
      <c r="L19" s="14">
        <v>11</v>
      </c>
      <c r="M19" s="13">
        <f t="shared" si="1"/>
        <v>10</v>
      </c>
      <c r="N19" s="10">
        <v>1740785</v>
      </c>
      <c r="O19" s="17">
        <f t="shared" si="2"/>
        <v>0.77021860827155564</v>
      </c>
      <c r="P19" s="10">
        <v>1340785</v>
      </c>
      <c r="Q19" s="10">
        <v>400000</v>
      </c>
      <c r="R19" s="18">
        <f t="shared" si="3"/>
        <v>0.22978139172844436</v>
      </c>
      <c r="S19" s="18" t="str">
        <f t="shared" si="4"/>
        <v>ok</v>
      </c>
      <c r="T19" s="10">
        <f t="shared" si="5"/>
        <v>400000</v>
      </c>
      <c r="U19" s="10">
        <v>400000</v>
      </c>
      <c r="V19" s="10">
        <v>0</v>
      </c>
      <c r="W19" s="10">
        <f t="shared" si="6"/>
        <v>5613300</v>
      </c>
      <c r="X19" s="27" t="s">
        <v>151</v>
      </c>
      <c r="Y19" s="27" t="s">
        <v>151</v>
      </c>
      <c r="Z19" s="28" t="s">
        <v>345</v>
      </c>
      <c r="AA19" s="29" t="s">
        <v>166</v>
      </c>
      <c r="AB19" s="19"/>
      <c r="AC19" s="21"/>
      <c r="AD19" s="22"/>
      <c r="AE19" s="21"/>
      <c r="AF19" s="20"/>
      <c r="AG19" s="19"/>
      <c r="AH19" s="21"/>
      <c r="AI19" s="19"/>
      <c r="AJ19" s="19"/>
    </row>
    <row r="20" spans="1:36" ht="53.25" customHeight="1" x14ac:dyDescent="0.25">
      <c r="A20" s="13">
        <v>16</v>
      </c>
      <c r="B20" s="12">
        <v>52</v>
      </c>
      <c r="C20" s="14" t="s">
        <v>339</v>
      </c>
      <c r="D20" s="14" t="s">
        <v>15</v>
      </c>
      <c r="E20" s="15" t="s">
        <v>340</v>
      </c>
      <c r="F20" s="14" t="s">
        <v>343</v>
      </c>
      <c r="G20" s="16" t="s">
        <v>341</v>
      </c>
      <c r="H20" s="14">
        <v>25</v>
      </c>
      <c r="I20" s="14">
        <v>25</v>
      </c>
      <c r="J20" s="13">
        <f t="shared" si="0"/>
        <v>25</v>
      </c>
      <c r="K20" s="14">
        <v>10</v>
      </c>
      <c r="L20" s="14">
        <v>10</v>
      </c>
      <c r="M20" s="13">
        <f t="shared" si="1"/>
        <v>10</v>
      </c>
      <c r="N20" s="10">
        <v>1286000</v>
      </c>
      <c r="O20" s="17">
        <f t="shared" si="2"/>
        <v>0.68895800933125972</v>
      </c>
      <c r="P20" s="10">
        <v>886000</v>
      </c>
      <c r="Q20" s="10">
        <v>400000</v>
      </c>
      <c r="R20" s="18">
        <f t="shared" si="3"/>
        <v>0.31104199066874028</v>
      </c>
      <c r="S20" s="18" t="str">
        <f t="shared" si="4"/>
        <v>ok</v>
      </c>
      <c r="T20" s="10">
        <f t="shared" si="5"/>
        <v>400000</v>
      </c>
      <c r="U20" s="10">
        <v>400000</v>
      </c>
      <c r="V20" s="10">
        <v>0</v>
      </c>
      <c r="W20" s="10">
        <f t="shared" si="6"/>
        <v>6013300</v>
      </c>
      <c r="X20" s="27" t="s">
        <v>151</v>
      </c>
      <c r="Y20" s="27" t="s">
        <v>151</v>
      </c>
      <c r="Z20" s="28" t="s">
        <v>342</v>
      </c>
      <c r="AA20" s="29" t="s">
        <v>166</v>
      </c>
      <c r="AB20" s="19"/>
      <c r="AC20" s="21"/>
      <c r="AD20" s="22"/>
      <c r="AE20" s="21"/>
      <c r="AF20" s="20"/>
      <c r="AG20" s="19"/>
      <c r="AH20" s="23"/>
      <c r="AI20" s="19"/>
      <c r="AJ20" s="19"/>
    </row>
    <row r="21" spans="1:36" ht="53.25" customHeight="1" x14ac:dyDescent="0.25">
      <c r="A21" s="13">
        <v>17</v>
      </c>
      <c r="B21" s="12">
        <v>39</v>
      </c>
      <c r="C21" s="14" t="s">
        <v>235</v>
      </c>
      <c r="D21" s="14" t="s">
        <v>15</v>
      </c>
      <c r="E21" s="15" t="s">
        <v>236</v>
      </c>
      <c r="F21" s="14" t="s">
        <v>237</v>
      </c>
      <c r="G21" s="16" t="s">
        <v>239</v>
      </c>
      <c r="H21" s="14">
        <v>24</v>
      </c>
      <c r="I21" s="14">
        <v>25</v>
      </c>
      <c r="J21" s="13">
        <f t="shared" si="0"/>
        <v>24.5</v>
      </c>
      <c r="K21" s="14">
        <v>11</v>
      </c>
      <c r="L21" s="14">
        <v>11</v>
      </c>
      <c r="M21" s="13">
        <f t="shared" si="1"/>
        <v>11</v>
      </c>
      <c r="N21" s="10">
        <v>1176471</v>
      </c>
      <c r="O21" s="17">
        <f t="shared" si="2"/>
        <v>0.66000011899995836</v>
      </c>
      <c r="P21" s="10">
        <v>776471</v>
      </c>
      <c r="Q21" s="10">
        <v>400000</v>
      </c>
      <c r="R21" s="18">
        <f t="shared" si="3"/>
        <v>0.33999988100004164</v>
      </c>
      <c r="S21" s="18" t="str">
        <f t="shared" si="4"/>
        <v>ok</v>
      </c>
      <c r="T21" s="10">
        <f t="shared" si="5"/>
        <v>400000</v>
      </c>
      <c r="U21" s="10">
        <v>400000</v>
      </c>
      <c r="V21" s="10">
        <v>0</v>
      </c>
      <c r="W21" s="10">
        <f t="shared" si="6"/>
        <v>6413300</v>
      </c>
      <c r="X21" s="27" t="s">
        <v>151</v>
      </c>
      <c r="Y21" s="27" t="s">
        <v>151</v>
      </c>
      <c r="Z21" s="28" t="s">
        <v>240</v>
      </c>
      <c r="AA21" s="29" t="s">
        <v>167</v>
      </c>
      <c r="AB21" s="19"/>
      <c r="AC21" s="21"/>
      <c r="AD21" s="22"/>
      <c r="AE21" s="21"/>
      <c r="AF21" s="20"/>
      <c r="AG21" s="19"/>
      <c r="AH21" s="23"/>
      <c r="AI21" s="19"/>
      <c r="AJ21" s="19"/>
    </row>
    <row r="22" spans="1:36" ht="53.25" customHeight="1" x14ac:dyDescent="0.25">
      <c r="A22" s="13">
        <v>18</v>
      </c>
      <c r="B22" s="12">
        <v>101</v>
      </c>
      <c r="C22" s="14" t="s">
        <v>89</v>
      </c>
      <c r="D22" s="14" t="s">
        <v>15</v>
      </c>
      <c r="E22" s="15" t="s">
        <v>90</v>
      </c>
      <c r="F22" s="14" t="s">
        <v>88</v>
      </c>
      <c r="G22" s="16" t="s">
        <v>313</v>
      </c>
      <c r="H22" s="14">
        <v>23</v>
      </c>
      <c r="I22" s="14">
        <v>26</v>
      </c>
      <c r="J22" s="13">
        <f t="shared" si="0"/>
        <v>24.5</v>
      </c>
      <c r="K22" s="14">
        <v>10</v>
      </c>
      <c r="L22" s="14">
        <v>12</v>
      </c>
      <c r="M22" s="13">
        <f t="shared" si="1"/>
        <v>11</v>
      </c>
      <c r="N22" s="10">
        <v>1060000</v>
      </c>
      <c r="O22" s="17">
        <f t="shared" si="2"/>
        <v>0.62264150943396224</v>
      </c>
      <c r="P22" s="10">
        <v>660000</v>
      </c>
      <c r="Q22" s="10">
        <v>400000</v>
      </c>
      <c r="R22" s="18">
        <f t="shared" si="3"/>
        <v>0.37735849056603776</v>
      </c>
      <c r="S22" s="18" t="str">
        <f t="shared" si="4"/>
        <v>ok</v>
      </c>
      <c r="T22" s="10">
        <f t="shared" si="5"/>
        <v>400000</v>
      </c>
      <c r="U22" s="10">
        <v>400000</v>
      </c>
      <c r="V22" s="10">
        <v>0</v>
      </c>
      <c r="W22" s="10">
        <f t="shared" si="6"/>
        <v>6813300</v>
      </c>
      <c r="X22" s="27" t="s">
        <v>151</v>
      </c>
      <c r="Y22" s="27" t="s">
        <v>151</v>
      </c>
      <c r="Z22" s="28" t="s">
        <v>314</v>
      </c>
      <c r="AA22" s="29" t="s">
        <v>167</v>
      </c>
      <c r="AB22" s="19"/>
      <c r="AC22" s="21"/>
      <c r="AD22" s="22"/>
      <c r="AE22" s="21"/>
      <c r="AF22" s="20"/>
      <c r="AG22" s="19"/>
      <c r="AH22" s="21"/>
      <c r="AI22" s="19"/>
      <c r="AJ22" s="19"/>
    </row>
    <row r="23" spans="1:36" ht="53.25" customHeight="1" x14ac:dyDescent="0.25">
      <c r="A23" s="13">
        <v>19</v>
      </c>
      <c r="B23" s="12">
        <v>41</v>
      </c>
      <c r="C23" s="14" t="s">
        <v>146</v>
      </c>
      <c r="D23" s="14" t="s">
        <v>15</v>
      </c>
      <c r="E23" s="15" t="s">
        <v>150</v>
      </c>
      <c r="F23" s="14" t="s">
        <v>147</v>
      </c>
      <c r="G23" s="16" t="s">
        <v>348</v>
      </c>
      <c r="H23" s="14">
        <v>24</v>
      </c>
      <c r="I23" s="14">
        <v>25</v>
      </c>
      <c r="J23" s="13">
        <f t="shared" si="0"/>
        <v>24.5</v>
      </c>
      <c r="K23" s="14">
        <v>11</v>
      </c>
      <c r="L23" s="14">
        <v>11</v>
      </c>
      <c r="M23" s="13">
        <f t="shared" si="1"/>
        <v>11</v>
      </c>
      <c r="N23" s="10">
        <v>713700</v>
      </c>
      <c r="O23" s="17">
        <f t="shared" si="2"/>
        <v>0.56003923217037976</v>
      </c>
      <c r="P23" s="10">
        <v>399700</v>
      </c>
      <c r="Q23" s="10">
        <v>314000</v>
      </c>
      <c r="R23" s="18">
        <f t="shared" si="3"/>
        <v>0.43996076782962029</v>
      </c>
      <c r="S23" s="18" t="str">
        <f t="shared" si="4"/>
        <v>ok</v>
      </c>
      <c r="T23" s="10">
        <f t="shared" si="5"/>
        <v>314000</v>
      </c>
      <c r="U23" s="10">
        <v>314000</v>
      </c>
      <c r="V23" s="10">
        <v>0</v>
      </c>
      <c r="W23" s="10">
        <f t="shared" si="6"/>
        <v>7127300</v>
      </c>
      <c r="X23" s="27" t="s">
        <v>151</v>
      </c>
      <c r="Y23" s="27" t="s">
        <v>151</v>
      </c>
      <c r="Z23" s="28" t="s">
        <v>349</v>
      </c>
      <c r="AA23" s="29" t="s">
        <v>167</v>
      </c>
      <c r="AB23" s="19"/>
      <c r="AC23" s="21"/>
      <c r="AD23" s="22"/>
      <c r="AE23" s="21"/>
      <c r="AF23" s="20"/>
      <c r="AG23" s="19"/>
      <c r="AH23" s="23"/>
      <c r="AI23" s="19"/>
      <c r="AJ23" s="19"/>
    </row>
    <row r="24" spans="1:36" ht="53.25" customHeight="1" x14ac:dyDescent="0.25">
      <c r="A24" s="13">
        <v>20</v>
      </c>
      <c r="B24" s="12">
        <v>2</v>
      </c>
      <c r="C24" s="14" t="s">
        <v>42</v>
      </c>
      <c r="D24" s="14" t="s">
        <v>15</v>
      </c>
      <c r="E24" s="15" t="s">
        <v>43</v>
      </c>
      <c r="F24" s="14" t="s">
        <v>44</v>
      </c>
      <c r="G24" s="16" t="s">
        <v>164</v>
      </c>
      <c r="H24" s="14">
        <v>25</v>
      </c>
      <c r="I24" s="14">
        <v>24</v>
      </c>
      <c r="J24" s="13">
        <f t="shared" si="0"/>
        <v>24.5</v>
      </c>
      <c r="K24" s="14">
        <v>11</v>
      </c>
      <c r="L24" s="14">
        <v>10</v>
      </c>
      <c r="M24" s="13">
        <f t="shared" si="1"/>
        <v>10.5</v>
      </c>
      <c r="N24" s="10">
        <v>1200000</v>
      </c>
      <c r="O24" s="17">
        <f t="shared" si="2"/>
        <v>0.66666666666666663</v>
      </c>
      <c r="P24" s="10">
        <v>800000</v>
      </c>
      <c r="Q24" s="10">
        <v>400000</v>
      </c>
      <c r="R24" s="18">
        <f t="shared" si="3"/>
        <v>0.33333333333333331</v>
      </c>
      <c r="S24" s="18" t="str">
        <f t="shared" si="4"/>
        <v>ok</v>
      </c>
      <c r="T24" s="10">
        <f t="shared" si="5"/>
        <v>400000</v>
      </c>
      <c r="U24" s="10">
        <v>400000</v>
      </c>
      <c r="V24" s="10">
        <v>0</v>
      </c>
      <c r="W24" s="10">
        <f t="shared" si="6"/>
        <v>7527300</v>
      </c>
      <c r="X24" s="27" t="s">
        <v>151</v>
      </c>
      <c r="Y24" s="27" t="s">
        <v>151</v>
      </c>
      <c r="Z24" s="28" t="s">
        <v>165</v>
      </c>
      <c r="AA24" s="29" t="s">
        <v>166</v>
      </c>
      <c r="AB24" s="19"/>
      <c r="AC24" s="21"/>
      <c r="AD24" s="22"/>
      <c r="AE24" s="21"/>
      <c r="AF24" s="20"/>
      <c r="AG24" s="19"/>
      <c r="AH24" s="21"/>
      <c r="AI24" s="19"/>
      <c r="AJ24" s="19"/>
    </row>
    <row r="25" spans="1:36" ht="53.25" customHeight="1" x14ac:dyDescent="0.25">
      <c r="A25" s="13">
        <v>21</v>
      </c>
      <c r="B25" s="12">
        <v>83</v>
      </c>
      <c r="C25" s="14" t="s">
        <v>63</v>
      </c>
      <c r="D25" s="14" t="s">
        <v>15</v>
      </c>
      <c r="E25" s="15" t="s">
        <v>64</v>
      </c>
      <c r="F25" s="14" t="s">
        <v>65</v>
      </c>
      <c r="G25" s="16" t="s">
        <v>275</v>
      </c>
      <c r="H25" s="14">
        <v>24</v>
      </c>
      <c r="I25" s="14">
        <v>25</v>
      </c>
      <c r="J25" s="13">
        <f t="shared" si="0"/>
        <v>24.5</v>
      </c>
      <c r="K25" s="14">
        <v>10</v>
      </c>
      <c r="L25" s="14">
        <v>11</v>
      </c>
      <c r="M25" s="13">
        <f t="shared" si="1"/>
        <v>10.5</v>
      </c>
      <c r="N25" s="10">
        <v>992408</v>
      </c>
      <c r="O25" s="17">
        <f t="shared" si="2"/>
        <v>0.61104706935050912</v>
      </c>
      <c r="P25" s="10">
        <v>606408</v>
      </c>
      <c r="Q25" s="10">
        <v>386000</v>
      </c>
      <c r="R25" s="18">
        <f t="shared" si="3"/>
        <v>0.38895293064949094</v>
      </c>
      <c r="S25" s="18" t="str">
        <f t="shared" si="4"/>
        <v>ok</v>
      </c>
      <c r="T25" s="10">
        <f t="shared" si="5"/>
        <v>386000</v>
      </c>
      <c r="U25" s="10">
        <v>386000</v>
      </c>
      <c r="V25" s="10">
        <v>0</v>
      </c>
      <c r="W25" s="10">
        <f t="shared" si="6"/>
        <v>7913300</v>
      </c>
      <c r="X25" s="27" t="s">
        <v>151</v>
      </c>
      <c r="Y25" s="27" t="s">
        <v>151</v>
      </c>
      <c r="Z25" s="28" t="s">
        <v>276</v>
      </c>
      <c r="AA25" s="29" t="s">
        <v>167</v>
      </c>
      <c r="AB25" s="19"/>
      <c r="AC25" s="21"/>
      <c r="AD25" s="22"/>
      <c r="AE25" s="21"/>
      <c r="AF25" s="20"/>
      <c r="AG25" s="19"/>
      <c r="AH25" s="21"/>
      <c r="AI25" s="19"/>
      <c r="AJ25" s="19"/>
    </row>
    <row r="26" spans="1:36" ht="53.25" customHeight="1" x14ac:dyDescent="0.25">
      <c r="A26" s="13">
        <v>22</v>
      </c>
      <c r="B26" s="12">
        <v>61</v>
      </c>
      <c r="C26" s="14" t="s">
        <v>78</v>
      </c>
      <c r="D26" s="14" t="s">
        <v>79</v>
      </c>
      <c r="E26" s="15" t="s">
        <v>80</v>
      </c>
      <c r="F26" s="14" t="s">
        <v>81</v>
      </c>
      <c r="G26" s="16" t="s">
        <v>295</v>
      </c>
      <c r="H26" s="14">
        <v>24</v>
      </c>
      <c r="I26" s="14">
        <v>25</v>
      </c>
      <c r="J26" s="13">
        <f t="shared" si="0"/>
        <v>24.5</v>
      </c>
      <c r="K26" s="14">
        <v>10</v>
      </c>
      <c r="L26" s="14">
        <v>11</v>
      </c>
      <c r="M26" s="13">
        <f t="shared" si="1"/>
        <v>10.5</v>
      </c>
      <c r="N26" s="10">
        <v>774930</v>
      </c>
      <c r="O26" s="17">
        <f t="shared" si="2"/>
        <v>0.56008929838824151</v>
      </c>
      <c r="P26" s="10">
        <v>434030</v>
      </c>
      <c r="Q26" s="10">
        <v>340900</v>
      </c>
      <c r="R26" s="18">
        <f t="shared" si="3"/>
        <v>0.43991070161175849</v>
      </c>
      <c r="S26" s="18" t="str">
        <f t="shared" si="4"/>
        <v>ok</v>
      </c>
      <c r="T26" s="10">
        <f t="shared" si="5"/>
        <v>340900</v>
      </c>
      <c r="U26" s="10">
        <v>340900</v>
      </c>
      <c r="V26" s="10">
        <v>0</v>
      </c>
      <c r="W26" s="10">
        <f t="shared" si="6"/>
        <v>8254200</v>
      </c>
      <c r="X26" s="27" t="s">
        <v>151</v>
      </c>
      <c r="Y26" s="27" t="s">
        <v>151</v>
      </c>
      <c r="Z26" s="28" t="s">
        <v>287</v>
      </c>
      <c r="AA26" s="29" t="s">
        <v>167</v>
      </c>
      <c r="AB26" s="19"/>
      <c r="AC26" s="21"/>
      <c r="AD26" s="22"/>
      <c r="AE26" s="21"/>
      <c r="AF26" s="20"/>
      <c r="AG26" s="19"/>
      <c r="AH26" s="23"/>
      <c r="AI26" s="19"/>
      <c r="AJ26" s="19"/>
    </row>
    <row r="27" spans="1:36" ht="53.25" customHeight="1" x14ac:dyDescent="0.25">
      <c r="A27" s="13">
        <v>23</v>
      </c>
      <c r="B27" s="12">
        <v>36</v>
      </c>
      <c r="C27" s="14" t="s">
        <v>228</v>
      </c>
      <c r="D27" s="14" t="s">
        <v>15</v>
      </c>
      <c r="E27" s="15" t="s">
        <v>229</v>
      </c>
      <c r="F27" s="14" t="s">
        <v>231</v>
      </c>
      <c r="G27" s="16" t="s">
        <v>230</v>
      </c>
      <c r="H27" s="14">
        <v>23</v>
      </c>
      <c r="I27" s="14">
        <v>26</v>
      </c>
      <c r="J27" s="13">
        <f t="shared" si="0"/>
        <v>24.5</v>
      </c>
      <c r="K27" s="14">
        <v>9</v>
      </c>
      <c r="L27" s="14">
        <v>12</v>
      </c>
      <c r="M27" s="13">
        <f t="shared" si="1"/>
        <v>10.5</v>
      </c>
      <c r="N27" s="10">
        <v>757750</v>
      </c>
      <c r="O27" s="17">
        <f t="shared" si="2"/>
        <v>0.56001319696469809</v>
      </c>
      <c r="P27" s="10">
        <v>424350</v>
      </c>
      <c r="Q27" s="10">
        <v>333400</v>
      </c>
      <c r="R27" s="18">
        <f t="shared" si="3"/>
        <v>0.43998680303530185</v>
      </c>
      <c r="S27" s="18" t="str">
        <f t="shared" si="4"/>
        <v>ok</v>
      </c>
      <c r="T27" s="10">
        <f t="shared" si="5"/>
        <v>333400</v>
      </c>
      <c r="U27" s="10">
        <v>333400</v>
      </c>
      <c r="V27" s="10">
        <v>0</v>
      </c>
      <c r="W27" s="10">
        <f t="shared" si="6"/>
        <v>8587600</v>
      </c>
      <c r="X27" s="27" t="s">
        <v>151</v>
      </c>
      <c r="Y27" s="27" t="s">
        <v>151</v>
      </c>
      <c r="Z27" s="28" t="s">
        <v>238</v>
      </c>
      <c r="AA27" s="29" t="s">
        <v>166</v>
      </c>
      <c r="AB27" s="19"/>
      <c r="AC27" s="21"/>
      <c r="AD27" s="22"/>
      <c r="AE27" s="21"/>
      <c r="AF27" s="20"/>
      <c r="AG27" s="19"/>
      <c r="AH27" s="23"/>
      <c r="AI27" s="19"/>
      <c r="AJ27" s="19"/>
    </row>
    <row r="28" spans="1:36" ht="53.25" customHeight="1" x14ac:dyDescent="0.25">
      <c r="A28" s="13">
        <v>24</v>
      </c>
      <c r="B28" s="12">
        <v>14</v>
      </c>
      <c r="C28" s="14" t="s">
        <v>153</v>
      </c>
      <c r="D28" s="14" t="s">
        <v>15</v>
      </c>
      <c r="E28" s="15" t="s">
        <v>154</v>
      </c>
      <c r="F28" s="14" t="s">
        <v>155</v>
      </c>
      <c r="G28" s="16" t="s">
        <v>194</v>
      </c>
      <c r="H28" s="14">
        <v>24</v>
      </c>
      <c r="I28" s="14">
        <v>25</v>
      </c>
      <c r="J28" s="13">
        <f t="shared" si="0"/>
        <v>24.5</v>
      </c>
      <c r="K28" s="14">
        <v>9</v>
      </c>
      <c r="L28" s="14">
        <v>11</v>
      </c>
      <c r="M28" s="13">
        <f t="shared" si="1"/>
        <v>10</v>
      </c>
      <c r="N28" s="10">
        <v>500000</v>
      </c>
      <c r="O28" s="17">
        <f t="shared" si="2"/>
        <v>0.61099999999999999</v>
      </c>
      <c r="P28" s="10">
        <v>305500</v>
      </c>
      <c r="Q28" s="10">
        <v>194500</v>
      </c>
      <c r="R28" s="18">
        <f t="shared" si="3"/>
        <v>0.38900000000000001</v>
      </c>
      <c r="S28" s="18" t="str">
        <f t="shared" si="4"/>
        <v>ok</v>
      </c>
      <c r="T28" s="10">
        <f t="shared" si="5"/>
        <v>194500</v>
      </c>
      <c r="U28" s="10">
        <v>0</v>
      </c>
      <c r="V28" s="10">
        <v>194500</v>
      </c>
      <c r="W28" s="10">
        <f t="shared" si="6"/>
        <v>8782100</v>
      </c>
      <c r="X28" s="27" t="s">
        <v>151</v>
      </c>
      <c r="Y28" s="27" t="s">
        <v>151</v>
      </c>
      <c r="Z28" s="28" t="s">
        <v>195</v>
      </c>
      <c r="AA28" s="29" t="s">
        <v>166</v>
      </c>
      <c r="AB28" s="19"/>
      <c r="AC28" s="20"/>
      <c r="AD28" s="19"/>
      <c r="AE28" s="26"/>
      <c r="AF28" s="19"/>
      <c r="AG28" s="19"/>
      <c r="AH28" s="19"/>
      <c r="AI28" s="19"/>
      <c r="AJ28" s="19"/>
    </row>
    <row r="29" spans="1:36" ht="53.25" customHeight="1" x14ac:dyDescent="0.25">
      <c r="A29" s="13">
        <v>25</v>
      </c>
      <c r="B29" s="12">
        <v>4</v>
      </c>
      <c r="C29" s="14" t="s">
        <v>168</v>
      </c>
      <c r="D29" s="14" t="s">
        <v>15</v>
      </c>
      <c r="E29" s="15" t="s">
        <v>333</v>
      </c>
      <c r="F29" s="14" t="s">
        <v>169</v>
      </c>
      <c r="G29" s="16" t="s">
        <v>232</v>
      </c>
      <c r="H29" s="14">
        <v>24</v>
      </c>
      <c r="I29" s="14">
        <v>25</v>
      </c>
      <c r="J29" s="13">
        <f t="shared" si="0"/>
        <v>24.5</v>
      </c>
      <c r="K29" s="14">
        <v>9</v>
      </c>
      <c r="L29" s="14">
        <v>10</v>
      </c>
      <c r="M29" s="13">
        <f t="shared" si="1"/>
        <v>9.5</v>
      </c>
      <c r="N29" s="10">
        <v>1207000</v>
      </c>
      <c r="O29" s="17">
        <f t="shared" si="2"/>
        <v>0.6685998342999171</v>
      </c>
      <c r="P29" s="10">
        <v>807000</v>
      </c>
      <c r="Q29" s="10">
        <v>400000</v>
      </c>
      <c r="R29" s="18">
        <f t="shared" si="3"/>
        <v>0.33140016570008285</v>
      </c>
      <c r="S29" s="18" t="str">
        <f t="shared" si="4"/>
        <v>ok</v>
      </c>
      <c r="T29" s="10">
        <f t="shared" si="5"/>
        <v>400000</v>
      </c>
      <c r="U29" s="10">
        <v>400000</v>
      </c>
      <c r="V29" s="10">
        <v>0</v>
      </c>
      <c r="W29" s="10">
        <f t="shared" si="6"/>
        <v>9182100</v>
      </c>
      <c r="X29" s="27" t="s">
        <v>151</v>
      </c>
      <c r="Y29" s="27" t="s">
        <v>151</v>
      </c>
      <c r="Z29" s="28" t="s">
        <v>170</v>
      </c>
      <c r="AA29" s="29" t="s">
        <v>167</v>
      </c>
      <c r="AB29" s="19"/>
      <c r="AC29" s="21"/>
      <c r="AD29" s="22"/>
      <c r="AE29" s="21"/>
      <c r="AF29" s="20"/>
      <c r="AG29" s="19"/>
      <c r="AH29" s="23"/>
      <c r="AI29" s="19"/>
      <c r="AJ29" s="19"/>
    </row>
    <row r="30" spans="1:36" ht="53.25" customHeight="1" x14ac:dyDescent="0.25">
      <c r="A30" s="13">
        <v>26</v>
      </c>
      <c r="B30" s="12">
        <v>65</v>
      </c>
      <c r="C30" s="14" t="s">
        <v>298</v>
      </c>
      <c r="D30" s="14" t="s">
        <v>15</v>
      </c>
      <c r="E30" s="15" t="s">
        <v>299</v>
      </c>
      <c r="F30" s="14" t="s">
        <v>300</v>
      </c>
      <c r="G30" s="16" t="s">
        <v>301</v>
      </c>
      <c r="H30" s="14">
        <v>24</v>
      </c>
      <c r="I30" s="14">
        <v>25</v>
      </c>
      <c r="J30" s="13">
        <f t="shared" si="0"/>
        <v>24.5</v>
      </c>
      <c r="K30" s="14">
        <v>9</v>
      </c>
      <c r="L30" s="14">
        <v>10</v>
      </c>
      <c r="M30" s="13">
        <f t="shared" si="1"/>
        <v>9.5</v>
      </c>
      <c r="N30" s="10">
        <v>994677</v>
      </c>
      <c r="O30" s="17">
        <f t="shared" si="2"/>
        <v>0.61002415859620762</v>
      </c>
      <c r="P30" s="10">
        <v>606777</v>
      </c>
      <c r="Q30" s="10">
        <v>387900</v>
      </c>
      <c r="R30" s="18">
        <f t="shared" si="3"/>
        <v>0.38997584140379238</v>
      </c>
      <c r="S30" s="18" t="str">
        <f t="shared" si="4"/>
        <v>ok</v>
      </c>
      <c r="T30" s="10">
        <f t="shared" si="5"/>
        <v>387900</v>
      </c>
      <c r="U30" s="10">
        <v>387900</v>
      </c>
      <c r="V30" s="10">
        <v>0</v>
      </c>
      <c r="W30" s="10">
        <f t="shared" si="6"/>
        <v>9570000</v>
      </c>
      <c r="X30" s="27" t="s">
        <v>151</v>
      </c>
      <c r="Y30" s="27" t="s">
        <v>151</v>
      </c>
      <c r="Z30" s="28" t="s">
        <v>302</v>
      </c>
      <c r="AA30" s="29" t="s">
        <v>167</v>
      </c>
      <c r="AB30" s="19"/>
      <c r="AC30" s="21"/>
      <c r="AD30" s="22"/>
      <c r="AE30" s="21"/>
      <c r="AF30" s="20"/>
      <c r="AG30" s="19"/>
      <c r="AH30" s="23"/>
      <c r="AI30" s="19"/>
      <c r="AJ30" s="19"/>
    </row>
    <row r="31" spans="1:36" ht="53.25" customHeight="1" x14ac:dyDescent="0.25">
      <c r="A31" s="13">
        <v>27</v>
      </c>
      <c r="B31" s="12">
        <v>92</v>
      </c>
      <c r="C31" s="14" t="s">
        <v>110</v>
      </c>
      <c r="D31" s="14" t="s">
        <v>15</v>
      </c>
      <c r="E31" s="15" t="s">
        <v>111</v>
      </c>
      <c r="F31" s="14" t="s">
        <v>112</v>
      </c>
      <c r="G31" s="16" t="s">
        <v>260</v>
      </c>
      <c r="H31" s="14">
        <v>23</v>
      </c>
      <c r="I31" s="14">
        <v>25</v>
      </c>
      <c r="J31" s="13">
        <f t="shared" si="0"/>
        <v>24</v>
      </c>
      <c r="K31" s="14">
        <v>11</v>
      </c>
      <c r="L31" s="14">
        <v>13</v>
      </c>
      <c r="M31" s="13">
        <f t="shared" si="1"/>
        <v>12</v>
      </c>
      <c r="N31" s="10">
        <v>1000000</v>
      </c>
      <c r="O31" s="17">
        <f t="shared" si="2"/>
        <v>0.6</v>
      </c>
      <c r="P31" s="10">
        <v>600000</v>
      </c>
      <c r="Q31" s="10">
        <v>400000</v>
      </c>
      <c r="R31" s="18">
        <f t="shared" si="3"/>
        <v>0.4</v>
      </c>
      <c r="S31" s="18" t="str">
        <f t="shared" si="4"/>
        <v>ok</v>
      </c>
      <c r="T31" s="10">
        <f t="shared" si="5"/>
        <v>400000</v>
      </c>
      <c r="U31" s="10">
        <v>400000</v>
      </c>
      <c r="V31" s="10">
        <v>0</v>
      </c>
      <c r="W31" s="10">
        <f t="shared" si="6"/>
        <v>9970000</v>
      </c>
      <c r="X31" s="27" t="s">
        <v>151</v>
      </c>
      <c r="Y31" s="27" t="s">
        <v>151</v>
      </c>
      <c r="Z31" s="28" t="s">
        <v>261</v>
      </c>
      <c r="AA31" s="29" t="s">
        <v>166</v>
      </c>
      <c r="AB31" s="19"/>
      <c r="AC31" s="21"/>
      <c r="AD31" s="22"/>
      <c r="AE31" s="21"/>
      <c r="AF31" s="20"/>
      <c r="AG31" s="19"/>
      <c r="AH31" s="21"/>
      <c r="AI31" s="19"/>
      <c r="AJ31" s="19"/>
    </row>
    <row r="32" spans="1:36" ht="53.25" customHeight="1" x14ac:dyDescent="0.25">
      <c r="A32" s="13">
        <v>28</v>
      </c>
      <c r="B32" s="12">
        <v>102</v>
      </c>
      <c r="C32" s="14" t="s">
        <v>315</v>
      </c>
      <c r="D32" s="14" t="s">
        <v>15</v>
      </c>
      <c r="E32" s="15" t="s">
        <v>316</v>
      </c>
      <c r="F32" s="14" t="s">
        <v>317</v>
      </c>
      <c r="G32" s="16" t="s">
        <v>318</v>
      </c>
      <c r="H32" s="14">
        <v>24</v>
      </c>
      <c r="I32" s="14">
        <v>24</v>
      </c>
      <c r="J32" s="13">
        <f t="shared" si="0"/>
        <v>24</v>
      </c>
      <c r="K32" s="14">
        <v>11</v>
      </c>
      <c r="L32" s="14">
        <v>11</v>
      </c>
      <c r="M32" s="13">
        <f t="shared" si="1"/>
        <v>11</v>
      </c>
      <c r="N32" s="10">
        <v>840000</v>
      </c>
      <c r="O32" s="17">
        <f t="shared" si="2"/>
        <v>0.52380952380952384</v>
      </c>
      <c r="P32" s="10">
        <v>440000</v>
      </c>
      <c r="Q32" s="10">
        <v>400000</v>
      </c>
      <c r="R32" s="18">
        <f t="shared" si="3"/>
        <v>0.47619047619047616</v>
      </c>
      <c r="S32" s="18" t="str">
        <f t="shared" si="4"/>
        <v>ok</v>
      </c>
      <c r="T32" s="10">
        <f t="shared" si="5"/>
        <v>400000</v>
      </c>
      <c r="U32" s="10">
        <v>400000</v>
      </c>
      <c r="V32" s="10">
        <v>0</v>
      </c>
      <c r="W32" s="10">
        <f t="shared" si="6"/>
        <v>10370000</v>
      </c>
      <c r="X32" s="27" t="s">
        <v>151</v>
      </c>
      <c r="Y32" s="27" t="s">
        <v>151</v>
      </c>
      <c r="Z32" s="28" t="s">
        <v>319</v>
      </c>
      <c r="AA32" s="29" t="s">
        <v>166</v>
      </c>
      <c r="AB32" s="19"/>
      <c r="AC32" s="21"/>
      <c r="AD32" s="22"/>
      <c r="AE32" s="21"/>
      <c r="AF32" s="20"/>
      <c r="AG32" s="19"/>
      <c r="AH32" s="23"/>
      <c r="AI32" s="19"/>
      <c r="AJ32" s="19"/>
    </row>
    <row r="33" spans="1:36" ht="53.25" customHeight="1" x14ac:dyDescent="0.25">
      <c r="A33" s="13">
        <v>29</v>
      </c>
      <c r="B33" s="12">
        <v>72</v>
      </c>
      <c r="C33" s="14" t="s">
        <v>95</v>
      </c>
      <c r="D33" s="14" t="s">
        <v>15</v>
      </c>
      <c r="E33" s="15" t="s">
        <v>99</v>
      </c>
      <c r="F33" s="14" t="s">
        <v>100</v>
      </c>
      <c r="G33" s="16" t="s">
        <v>280</v>
      </c>
      <c r="H33" s="14">
        <v>24</v>
      </c>
      <c r="I33" s="14">
        <v>24</v>
      </c>
      <c r="J33" s="13">
        <f t="shared" si="0"/>
        <v>24</v>
      </c>
      <c r="K33" s="14">
        <v>11</v>
      </c>
      <c r="L33" s="14">
        <v>11</v>
      </c>
      <c r="M33" s="13">
        <f t="shared" si="1"/>
        <v>11</v>
      </c>
      <c r="N33" s="10">
        <v>671963</v>
      </c>
      <c r="O33" s="17">
        <f t="shared" si="2"/>
        <v>0.52378330354498681</v>
      </c>
      <c r="P33" s="10">
        <v>351963</v>
      </c>
      <c r="Q33" s="10">
        <v>320000</v>
      </c>
      <c r="R33" s="18">
        <f t="shared" si="3"/>
        <v>0.47621669645501313</v>
      </c>
      <c r="S33" s="18" t="str">
        <f t="shared" si="4"/>
        <v>ok</v>
      </c>
      <c r="T33" s="10">
        <f t="shared" si="5"/>
        <v>320000</v>
      </c>
      <c r="U33" s="10">
        <v>320000</v>
      </c>
      <c r="V33" s="10">
        <v>0</v>
      </c>
      <c r="W33" s="10">
        <f t="shared" si="6"/>
        <v>10690000</v>
      </c>
      <c r="X33" s="27" t="s">
        <v>151</v>
      </c>
      <c r="Y33" s="27" t="s">
        <v>151</v>
      </c>
      <c r="Z33" s="28" t="s">
        <v>281</v>
      </c>
      <c r="AA33" s="29" t="s">
        <v>166</v>
      </c>
      <c r="AB33" s="19"/>
      <c r="AC33" s="21"/>
      <c r="AD33" s="22"/>
      <c r="AE33" s="21"/>
      <c r="AF33" s="20"/>
      <c r="AG33" s="19"/>
      <c r="AH33" s="21"/>
      <c r="AI33" s="19"/>
      <c r="AJ33" s="19"/>
    </row>
    <row r="34" spans="1:36" ht="53.25" customHeight="1" x14ac:dyDescent="0.25">
      <c r="A34" s="13">
        <v>30</v>
      </c>
      <c r="B34" s="12">
        <v>81</v>
      </c>
      <c r="C34" s="14" t="s">
        <v>69</v>
      </c>
      <c r="D34" s="14" t="s">
        <v>15</v>
      </c>
      <c r="E34" s="15" t="s">
        <v>70</v>
      </c>
      <c r="F34" s="14" t="s">
        <v>125</v>
      </c>
      <c r="G34" s="16" t="s">
        <v>273</v>
      </c>
      <c r="H34" s="14">
        <v>25</v>
      </c>
      <c r="I34" s="14">
        <v>23</v>
      </c>
      <c r="J34" s="13">
        <f t="shared" si="0"/>
        <v>24</v>
      </c>
      <c r="K34" s="14">
        <v>11</v>
      </c>
      <c r="L34" s="14">
        <v>9</v>
      </c>
      <c r="M34" s="13">
        <f t="shared" si="1"/>
        <v>10</v>
      </c>
      <c r="N34" s="10">
        <v>2642159</v>
      </c>
      <c r="O34" s="17">
        <f t="shared" si="2"/>
        <v>0.84860865678409214</v>
      </c>
      <c r="P34" s="10">
        <v>2242159</v>
      </c>
      <c r="Q34" s="10">
        <v>400000</v>
      </c>
      <c r="R34" s="18">
        <f t="shared" si="3"/>
        <v>0.15139134321590789</v>
      </c>
      <c r="S34" s="18" t="str">
        <f t="shared" si="4"/>
        <v>ok</v>
      </c>
      <c r="T34" s="10">
        <f t="shared" si="5"/>
        <v>400000</v>
      </c>
      <c r="U34" s="10">
        <v>400000</v>
      </c>
      <c r="V34" s="10">
        <v>0</v>
      </c>
      <c r="W34" s="10">
        <f t="shared" si="6"/>
        <v>11090000</v>
      </c>
      <c r="X34" s="27" t="s">
        <v>151</v>
      </c>
      <c r="Y34" s="27" t="s">
        <v>151</v>
      </c>
      <c r="Z34" s="28" t="s">
        <v>274</v>
      </c>
      <c r="AA34" s="29" t="s">
        <v>166</v>
      </c>
      <c r="AB34" s="19"/>
      <c r="AC34" s="21"/>
      <c r="AD34" s="22"/>
      <c r="AE34" s="21"/>
      <c r="AF34" s="20"/>
      <c r="AG34" s="19"/>
      <c r="AH34" s="21"/>
      <c r="AI34" s="19"/>
      <c r="AJ34" s="19"/>
    </row>
    <row r="35" spans="1:36" ht="53.25" customHeight="1" x14ac:dyDescent="0.25">
      <c r="A35" s="13">
        <v>31</v>
      </c>
      <c r="B35" s="12">
        <v>54</v>
      </c>
      <c r="C35" s="14" t="s">
        <v>72</v>
      </c>
      <c r="D35" s="14" t="s">
        <v>15</v>
      </c>
      <c r="E35" s="15" t="s">
        <v>73</v>
      </c>
      <c r="F35" s="14" t="s">
        <v>74</v>
      </c>
      <c r="G35" s="16" t="s">
        <v>309</v>
      </c>
      <c r="H35" s="14">
        <v>24</v>
      </c>
      <c r="I35" s="14">
        <v>24</v>
      </c>
      <c r="J35" s="13">
        <f t="shared" si="0"/>
        <v>24</v>
      </c>
      <c r="K35" s="14">
        <v>10</v>
      </c>
      <c r="L35" s="14">
        <v>10</v>
      </c>
      <c r="M35" s="13">
        <f t="shared" si="1"/>
        <v>10</v>
      </c>
      <c r="N35" s="10">
        <v>2314841</v>
      </c>
      <c r="O35" s="17">
        <f t="shared" si="2"/>
        <v>0.82720195469148849</v>
      </c>
      <c r="P35" s="10">
        <v>1914841</v>
      </c>
      <c r="Q35" s="10">
        <v>400000</v>
      </c>
      <c r="R35" s="18">
        <f t="shared" si="3"/>
        <v>0.17279804530851148</v>
      </c>
      <c r="S35" s="18" t="str">
        <f t="shared" si="4"/>
        <v>ok</v>
      </c>
      <c r="T35" s="10">
        <f t="shared" si="5"/>
        <v>400000</v>
      </c>
      <c r="U35" s="10">
        <v>400000</v>
      </c>
      <c r="V35" s="10">
        <v>0</v>
      </c>
      <c r="W35" s="10">
        <f t="shared" si="6"/>
        <v>11490000</v>
      </c>
      <c r="X35" s="27" t="s">
        <v>151</v>
      </c>
      <c r="Y35" s="27" t="s">
        <v>151</v>
      </c>
      <c r="Z35" s="28" t="s">
        <v>310</v>
      </c>
      <c r="AA35" s="29" t="s">
        <v>166</v>
      </c>
      <c r="AB35" s="19"/>
      <c r="AC35" s="21"/>
      <c r="AD35" s="22"/>
      <c r="AE35" s="21"/>
      <c r="AF35" s="20"/>
      <c r="AG35" s="19"/>
      <c r="AH35" s="21"/>
      <c r="AI35" s="19"/>
      <c r="AJ35" s="19"/>
    </row>
    <row r="36" spans="1:36" ht="53.25" customHeight="1" x14ac:dyDescent="0.25">
      <c r="A36" s="13">
        <v>32</v>
      </c>
      <c r="B36" s="12">
        <v>63</v>
      </c>
      <c r="C36" s="14" t="s">
        <v>48</v>
      </c>
      <c r="D36" s="14" t="s">
        <v>15</v>
      </c>
      <c r="E36" s="15" t="s">
        <v>49</v>
      </c>
      <c r="F36" s="14" t="s">
        <v>50</v>
      </c>
      <c r="G36" s="16" t="s">
        <v>290</v>
      </c>
      <c r="H36" s="14">
        <v>23</v>
      </c>
      <c r="I36" s="14">
        <v>25</v>
      </c>
      <c r="J36" s="13">
        <f t="shared" si="0"/>
        <v>24</v>
      </c>
      <c r="K36" s="14">
        <v>9</v>
      </c>
      <c r="L36" s="14">
        <v>11</v>
      </c>
      <c r="M36" s="13">
        <f t="shared" si="1"/>
        <v>10</v>
      </c>
      <c r="N36" s="10">
        <v>645000</v>
      </c>
      <c r="O36" s="17">
        <f t="shared" si="2"/>
        <v>0.610077519379845</v>
      </c>
      <c r="P36" s="10">
        <v>393500</v>
      </c>
      <c r="Q36" s="10">
        <v>251500</v>
      </c>
      <c r="R36" s="18">
        <f t="shared" si="3"/>
        <v>0.38992248062015505</v>
      </c>
      <c r="S36" s="18" t="str">
        <f t="shared" si="4"/>
        <v>ok</v>
      </c>
      <c r="T36" s="10">
        <f t="shared" si="5"/>
        <v>251500</v>
      </c>
      <c r="U36" s="10">
        <v>251500</v>
      </c>
      <c r="V36" s="10">
        <v>0</v>
      </c>
      <c r="W36" s="10">
        <f t="shared" si="6"/>
        <v>11741500</v>
      </c>
      <c r="X36" s="27" t="s">
        <v>151</v>
      </c>
      <c r="Y36" s="27" t="s">
        <v>151</v>
      </c>
      <c r="Z36" s="28" t="s">
        <v>291</v>
      </c>
      <c r="AA36" s="29" t="s">
        <v>167</v>
      </c>
      <c r="AB36" s="19"/>
      <c r="AC36" s="21"/>
      <c r="AD36" s="22"/>
      <c r="AE36" s="21"/>
      <c r="AF36" s="20"/>
      <c r="AG36" s="19"/>
      <c r="AH36" s="21"/>
      <c r="AI36" s="19"/>
      <c r="AJ36" s="19"/>
    </row>
    <row r="37" spans="1:36" ht="53.25" customHeight="1" x14ac:dyDescent="0.25">
      <c r="A37" s="13">
        <v>33</v>
      </c>
      <c r="B37" s="12">
        <v>10</v>
      </c>
      <c r="C37" s="14" t="s">
        <v>39</v>
      </c>
      <c r="D37" s="14" t="s">
        <v>15</v>
      </c>
      <c r="E37" s="15" t="s">
        <v>40</v>
      </c>
      <c r="F37" s="14" t="s">
        <v>41</v>
      </c>
      <c r="G37" s="16" t="s">
        <v>185</v>
      </c>
      <c r="H37" s="14">
        <v>24</v>
      </c>
      <c r="I37" s="14">
        <v>24</v>
      </c>
      <c r="J37" s="13">
        <f t="shared" ref="J37:J67" si="7">(H37+I37)/2</f>
        <v>24</v>
      </c>
      <c r="K37" s="14">
        <v>9</v>
      </c>
      <c r="L37" s="14">
        <v>9</v>
      </c>
      <c r="M37" s="13">
        <f t="shared" ref="M37:M67" si="8">(K37+L37)/2</f>
        <v>9</v>
      </c>
      <c r="N37" s="10">
        <v>2220000</v>
      </c>
      <c r="O37" s="17">
        <f t="shared" ref="O37:O67" si="9">P37/N37</f>
        <v>0.81981981981981977</v>
      </c>
      <c r="P37" s="10">
        <v>1820000</v>
      </c>
      <c r="Q37" s="10">
        <v>400000</v>
      </c>
      <c r="R37" s="18">
        <f t="shared" ref="R37:R67" si="10">Q37/N37</f>
        <v>0.18018018018018017</v>
      </c>
      <c r="S37" s="18" t="str">
        <f t="shared" ref="S37:S67" si="11">IF(R37&gt;60%,"chyba","ok")</f>
        <v>ok</v>
      </c>
      <c r="T37" s="10">
        <f t="shared" ref="T37:T67" si="12">Q37</f>
        <v>400000</v>
      </c>
      <c r="U37" s="10">
        <v>400000</v>
      </c>
      <c r="V37" s="10">
        <v>0</v>
      </c>
      <c r="W37" s="10">
        <f t="shared" si="6"/>
        <v>12141500</v>
      </c>
      <c r="X37" s="27" t="s">
        <v>151</v>
      </c>
      <c r="Y37" s="27" t="s">
        <v>151</v>
      </c>
      <c r="Z37" s="28" t="s">
        <v>186</v>
      </c>
      <c r="AA37" s="29" t="s">
        <v>166</v>
      </c>
      <c r="AB37" s="19"/>
      <c r="AC37" s="21"/>
      <c r="AD37" s="22"/>
      <c r="AE37" s="21"/>
      <c r="AF37" s="20"/>
      <c r="AG37" s="19"/>
      <c r="AH37" s="21"/>
      <c r="AI37" s="19"/>
      <c r="AJ37" s="19"/>
    </row>
    <row r="38" spans="1:36" ht="53.25" customHeight="1" x14ac:dyDescent="0.25">
      <c r="A38" s="13">
        <v>34</v>
      </c>
      <c r="B38" s="12">
        <v>43</v>
      </c>
      <c r="C38" s="14" t="s">
        <v>158</v>
      </c>
      <c r="D38" s="14" t="s">
        <v>15</v>
      </c>
      <c r="E38" s="15" t="s">
        <v>159</v>
      </c>
      <c r="F38" s="14" t="s">
        <v>160</v>
      </c>
      <c r="G38" s="16" t="s">
        <v>346</v>
      </c>
      <c r="H38" s="14">
        <v>23</v>
      </c>
      <c r="I38" s="14">
        <v>24</v>
      </c>
      <c r="J38" s="13">
        <f t="shared" si="7"/>
        <v>23.5</v>
      </c>
      <c r="K38" s="14">
        <v>11</v>
      </c>
      <c r="L38" s="14">
        <v>12</v>
      </c>
      <c r="M38" s="13">
        <f t="shared" si="8"/>
        <v>11.5</v>
      </c>
      <c r="N38" s="10">
        <v>760000</v>
      </c>
      <c r="O38" s="17">
        <f t="shared" si="9"/>
        <v>0.47368421052631576</v>
      </c>
      <c r="P38" s="10">
        <v>360000</v>
      </c>
      <c r="Q38" s="10">
        <v>400000</v>
      </c>
      <c r="R38" s="18">
        <f t="shared" si="10"/>
        <v>0.52631578947368418</v>
      </c>
      <c r="S38" s="18" t="str">
        <f t="shared" si="11"/>
        <v>ok</v>
      </c>
      <c r="T38" s="10">
        <f t="shared" si="12"/>
        <v>400000</v>
      </c>
      <c r="U38" s="10">
        <v>400000</v>
      </c>
      <c r="V38" s="10">
        <v>0</v>
      </c>
      <c r="W38" s="10">
        <f t="shared" ref="W38:W67" si="13">W37+T38</f>
        <v>12541500</v>
      </c>
      <c r="X38" s="27" t="s">
        <v>151</v>
      </c>
      <c r="Y38" s="27" t="s">
        <v>151</v>
      </c>
      <c r="Z38" s="28" t="s">
        <v>347</v>
      </c>
      <c r="AA38" s="29" t="s">
        <v>167</v>
      </c>
      <c r="AB38" s="19"/>
      <c r="AC38" s="20"/>
      <c r="AD38" s="19"/>
      <c r="AE38" s="26"/>
      <c r="AF38" s="19"/>
      <c r="AG38" s="19"/>
      <c r="AH38" s="19"/>
      <c r="AI38" s="19"/>
      <c r="AJ38" s="19"/>
    </row>
    <row r="39" spans="1:36" ht="53.25" customHeight="1" x14ac:dyDescent="0.25">
      <c r="A39" s="13">
        <v>35</v>
      </c>
      <c r="B39" s="12">
        <v>23</v>
      </c>
      <c r="C39" s="14" t="s">
        <v>22</v>
      </c>
      <c r="D39" s="14" t="s">
        <v>23</v>
      </c>
      <c r="E39" s="15" t="s">
        <v>126</v>
      </c>
      <c r="F39" s="14" t="s">
        <v>24</v>
      </c>
      <c r="G39" s="16" t="s">
        <v>204</v>
      </c>
      <c r="H39" s="14">
        <v>23</v>
      </c>
      <c r="I39" s="14">
        <v>24</v>
      </c>
      <c r="J39" s="13">
        <f t="shared" si="7"/>
        <v>23.5</v>
      </c>
      <c r="K39" s="14">
        <v>10</v>
      </c>
      <c r="L39" s="14">
        <v>12</v>
      </c>
      <c r="M39" s="13">
        <f t="shared" si="8"/>
        <v>11</v>
      </c>
      <c r="N39" s="10">
        <v>1528000</v>
      </c>
      <c r="O39" s="17">
        <f t="shared" si="9"/>
        <v>0.73821989528795806</v>
      </c>
      <c r="P39" s="10">
        <v>1128000</v>
      </c>
      <c r="Q39" s="10">
        <v>400000</v>
      </c>
      <c r="R39" s="18">
        <f t="shared" si="10"/>
        <v>0.26178010471204188</v>
      </c>
      <c r="S39" s="18" t="str">
        <f t="shared" si="11"/>
        <v>ok</v>
      </c>
      <c r="T39" s="10">
        <f t="shared" si="12"/>
        <v>400000</v>
      </c>
      <c r="U39" s="10">
        <v>400000</v>
      </c>
      <c r="V39" s="10">
        <v>0</v>
      </c>
      <c r="W39" s="10">
        <f t="shared" si="13"/>
        <v>12941500</v>
      </c>
      <c r="X39" s="27" t="s">
        <v>151</v>
      </c>
      <c r="Y39" s="27" t="s">
        <v>151</v>
      </c>
      <c r="Z39" s="28" t="s">
        <v>205</v>
      </c>
      <c r="AA39" s="29" t="s">
        <v>167</v>
      </c>
      <c r="AB39" s="19"/>
      <c r="AC39" s="21"/>
      <c r="AD39" s="22"/>
      <c r="AE39" s="21"/>
      <c r="AF39" s="20"/>
      <c r="AG39" s="19"/>
      <c r="AH39" s="21"/>
      <c r="AI39" s="19"/>
      <c r="AJ39" s="19"/>
    </row>
    <row r="40" spans="1:36" ht="53.25" customHeight="1" x14ac:dyDescent="0.25">
      <c r="A40" s="13">
        <v>36</v>
      </c>
      <c r="B40" s="12">
        <v>97</v>
      </c>
      <c r="C40" s="14" t="s">
        <v>94</v>
      </c>
      <c r="D40" s="14" t="s">
        <v>15</v>
      </c>
      <c r="E40" s="15" t="s">
        <v>97</v>
      </c>
      <c r="F40" s="14" t="s">
        <v>98</v>
      </c>
      <c r="G40" s="16" t="s">
        <v>267</v>
      </c>
      <c r="H40" s="14">
        <v>23</v>
      </c>
      <c r="I40" s="14">
        <v>24</v>
      </c>
      <c r="J40" s="13">
        <f t="shared" si="7"/>
        <v>23.5</v>
      </c>
      <c r="K40" s="14">
        <v>11</v>
      </c>
      <c r="L40" s="14">
        <v>11</v>
      </c>
      <c r="M40" s="13">
        <f t="shared" si="8"/>
        <v>11</v>
      </c>
      <c r="N40" s="10">
        <v>736000</v>
      </c>
      <c r="O40" s="17">
        <f t="shared" si="9"/>
        <v>0.51970108695652173</v>
      </c>
      <c r="P40" s="10">
        <v>382500</v>
      </c>
      <c r="Q40" s="10">
        <v>353500</v>
      </c>
      <c r="R40" s="18">
        <f t="shared" si="10"/>
        <v>0.48029891304347827</v>
      </c>
      <c r="S40" s="18" t="str">
        <f t="shared" si="11"/>
        <v>ok</v>
      </c>
      <c r="T40" s="10">
        <f t="shared" si="12"/>
        <v>353500</v>
      </c>
      <c r="U40" s="10">
        <v>353500</v>
      </c>
      <c r="V40" s="10">
        <v>0</v>
      </c>
      <c r="W40" s="10">
        <f t="shared" si="13"/>
        <v>13295000</v>
      </c>
      <c r="X40" s="27" t="s">
        <v>151</v>
      </c>
      <c r="Y40" s="27" t="s">
        <v>151</v>
      </c>
      <c r="Z40" s="28" t="s">
        <v>268</v>
      </c>
      <c r="AA40" s="29" t="s">
        <v>167</v>
      </c>
      <c r="AB40" s="19"/>
      <c r="AC40" s="21"/>
      <c r="AD40" s="22"/>
      <c r="AE40" s="21"/>
      <c r="AF40" s="20"/>
      <c r="AG40" s="19"/>
      <c r="AH40" s="21"/>
      <c r="AI40" s="19"/>
      <c r="AJ40" s="19"/>
    </row>
    <row r="41" spans="1:36" ht="53.25" customHeight="1" x14ac:dyDescent="0.25">
      <c r="A41" s="13">
        <v>37</v>
      </c>
      <c r="B41" s="12">
        <v>38</v>
      </c>
      <c r="C41" s="14" t="s">
        <v>142</v>
      </c>
      <c r="D41" s="14" t="s">
        <v>15</v>
      </c>
      <c r="E41" s="15" t="s">
        <v>148</v>
      </c>
      <c r="F41" s="14" t="s">
        <v>143</v>
      </c>
      <c r="G41" s="16" t="s">
        <v>233</v>
      </c>
      <c r="H41" s="14">
        <v>22</v>
      </c>
      <c r="I41" s="14">
        <v>25</v>
      </c>
      <c r="J41" s="13">
        <f t="shared" si="7"/>
        <v>23.5</v>
      </c>
      <c r="K41" s="14">
        <v>8</v>
      </c>
      <c r="L41" s="14">
        <v>10</v>
      </c>
      <c r="M41" s="13">
        <f t="shared" si="8"/>
        <v>9</v>
      </c>
      <c r="N41" s="10">
        <v>1848864</v>
      </c>
      <c r="O41" s="17">
        <f t="shared" si="9"/>
        <v>0.78365093376256989</v>
      </c>
      <c r="P41" s="10">
        <v>1448864</v>
      </c>
      <c r="Q41" s="10">
        <v>400000</v>
      </c>
      <c r="R41" s="18">
        <f t="shared" si="10"/>
        <v>0.21634906623743011</v>
      </c>
      <c r="S41" s="18" t="str">
        <f t="shared" si="11"/>
        <v>ok</v>
      </c>
      <c r="T41" s="10">
        <f t="shared" si="12"/>
        <v>400000</v>
      </c>
      <c r="U41" s="10">
        <v>400000</v>
      </c>
      <c r="V41" s="10">
        <v>0</v>
      </c>
      <c r="W41" s="10">
        <f t="shared" si="13"/>
        <v>13695000</v>
      </c>
      <c r="X41" s="27" t="s">
        <v>151</v>
      </c>
      <c r="Y41" s="27" t="s">
        <v>151</v>
      </c>
      <c r="Z41" s="28" t="s">
        <v>234</v>
      </c>
      <c r="AA41" s="29" t="s">
        <v>167</v>
      </c>
      <c r="AB41" s="19"/>
      <c r="AC41" s="21"/>
      <c r="AD41" s="22"/>
      <c r="AE41" s="21"/>
      <c r="AF41" s="20"/>
      <c r="AG41" s="19"/>
      <c r="AH41" s="23"/>
      <c r="AI41" s="19"/>
      <c r="AJ41" s="19"/>
    </row>
    <row r="42" spans="1:36" ht="53.25" customHeight="1" x14ac:dyDescent="0.25">
      <c r="A42" s="13">
        <v>38</v>
      </c>
      <c r="B42" s="12">
        <v>22</v>
      </c>
      <c r="C42" s="14" t="s">
        <v>107</v>
      </c>
      <c r="D42" s="14" t="s">
        <v>15</v>
      </c>
      <c r="E42" s="15" t="s">
        <v>108</v>
      </c>
      <c r="F42" s="14" t="s">
        <v>109</v>
      </c>
      <c r="G42" s="16" t="s">
        <v>202</v>
      </c>
      <c r="H42" s="14">
        <v>22</v>
      </c>
      <c r="I42" s="14">
        <v>24</v>
      </c>
      <c r="J42" s="13">
        <f t="shared" si="7"/>
        <v>23</v>
      </c>
      <c r="K42" s="14">
        <v>12</v>
      </c>
      <c r="L42" s="14">
        <v>14</v>
      </c>
      <c r="M42" s="13">
        <f t="shared" si="8"/>
        <v>13</v>
      </c>
      <c r="N42" s="10">
        <v>800000</v>
      </c>
      <c r="O42" s="17">
        <f t="shared" si="9"/>
        <v>0.5</v>
      </c>
      <c r="P42" s="10">
        <v>400000</v>
      </c>
      <c r="Q42" s="10">
        <v>400000</v>
      </c>
      <c r="R42" s="18">
        <f t="shared" si="10"/>
        <v>0.5</v>
      </c>
      <c r="S42" s="18" t="str">
        <f t="shared" si="11"/>
        <v>ok</v>
      </c>
      <c r="T42" s="10">
        <f t="shared" si="12"/>
        <v>400000</v>
      </c>
      <c r="U42" s="10">
        <v>400000</v>
      </c>
      <c r="V42" s="10">
        <v>0</v>
      </c>
      <c r="W42" s="10">
        <f t="shared" si="13"/>
        <v>14095000</v>
      </c>
      <c r="X42" s="27" t="s">
        <v>151</v>
      </c>
      <c r="Y42" s="27" t="s">
        <v>151</v>
      </c>
      <c r="Z42" s="28" t="s">
        <v>203</v>
      </c>
      <c r="AA42" s="29" t="s">
        <v>166</v>
      </c>
      <c r="AB42" s="19"/>
      <c r="AC42" s="21"/>
      <c r="AD42" s="22"/>
      <c r="AE42" s="21"/>
      <c r="AF42" s="20"/>
      <c r="AG42" s="19"/>
      <c r="AH42" s="21"/>
      <c r="AI42" s="19"/>
      <c r="AJ42" s="19"/>
    </row>
    <row r="43" spans="1:36" ht="53.25" customHeight="1" x14ac:dyDescent="0.25">
      <c r="A43" s="13">
        <v>39</v>
      </c>
      <c r="B43" s="12">
        <v>75</v>
      </c>
      <c r="C43" s="14" t="s">
        <v>66</v>
      </c>
      <c r="D43" s="14" t="s">
        <v>15</v>
      </c>
      <c r="E43" s="15" t="s">
        <v>67</v>
      </c>
      <c r="F43" s="14" t="s">
        <v>68</v>
      </c>
      <c r="G43" s="16" t="s">
        <v>256</v>
      </c>
      <c r="H43" s="14">
        <v>23</v>
      </c>
      <c r="I43" s="14">
        <v>23</v>
      </c>
      <c r="J43" s="13">
        <f t="shared" si="7"/>
        <v>23</v>
      </c>
      <c r="K43" s="14">
        <v>12</v>
      </c>
      <c r="L43" s="14">
        <v>12</v>
      </c>
      <c r="M43" s="13">
        <f t="shared" si="8"/>
        <v>12</v>
      </c>
      <c r="N43" s="10">
        <v>363303</v>
      </c>
      <c r="O43" s="17">
        <f t="shared" si="9"/>
        <v>0.40820747420197467</v>
      </c>
      <c r="P43" s="10">
        <v>148303</v>
      </c>
      <c r="Q43" s="10">
        <v>215000</v>
      </c>
      <c r="R43" s="18">
        <f t="shared" si="10"/>
        <v>0.59179252579802533</v>
      </c>
      <c r="S43" s="18" t="str">
        <f t="shared" si="11"/>
        <v>ok</v>
      </c>
      <c r="T43" s="10">
        <f t="shared" si="12"/>
        <v>215000</v>
      </c>
      <c r="U43" s="10">
        <v>215000</v>
      </c>
      <c r="V43" s="10">
        <v>0</v>
      </c>
      <c r="W43" s="10">
        <f t="shared" si="13"/>
        <v>14310000</v>
      </c>
      <c r="X43" s="27" t="s">
        <v>151</v>
      </c>
      <c r="Y43" s="27" t="s">
        <v>151</v>
      </c>
      <c r="Z43" s="28" t="s">
        <v>257</v>
      </c>
      <c r="AA43" s="29" t="s">
        <v>167</v>
      </c>
      <c r="AB43" s="19"/>
      <c r="AC43" s="21"/>
      <c r="AD43" s="22"/>
      <c r="AE43" s="21"/>
      <c r="AF43" s="20"/>
      <c r="AG43" s="19"/>
      <c r="AH43" s="21"/>
      <c r="AI43" s="19"/>
      <c r="AJ43" s="19"/>
    </row>
    <row r="44" spans="1:36" ht="53.25" customHeight="1" x14ac:dyDescent="0.25">
      <c r="A44" s="13">
        <v>40</v>
      </c>
      <c r="B44" s="12">
        <v>53</v>
      </c>
      <c r="C44" s="14" t="s">
        <v>75</v>
      </c>
      <c r="D44" s="14" t="s">
        <v>15</v>
      </c>
      <c r="E44" s="15" t="s">
        <v>76</v>
      </c>
      <c r="F44" s="14" t="s">
        <v>77</v>
      </c>
      <c r="G44" s="16" t="s">
        <v>331</v>
      </c>
      <c r="H44" s="14">
        <v>23</v>
      </c>
      <c r="I44" s="14">
        <v>23</v>
      </c>
      <c r="J44" s="13">
        <f t="shared" si="7"/>
        <v>23</v>
      </c>
      <c r="K44" s="14">
        <v>11</v>
      </c>
      <c r="L44" s="14">
        <v>11</v>
      </c>
      <c r="M44" s="13">
        <f t="shared" si="8"/>
        <v>11</v>
      </c>
      <c r="N44" s="10">
        <v>1668000</v>
      </c>
      <c r="O44" s="17">
        <f t="shared" si="9"/>
        <v>0.76019184652278182</v>
      </c>
      <c r="P44" s="10">
        <v>1268000</v>
      </c>
      <c r="Q44" s="10">
        <v>400000</v>
      </c>
      <c r="R44" s="18">
        <f t="shared" si="10"/>
        <v>0.23980815347721823</v>
      </c>
      <c r="S44" s="18" t="str">
        <f t="shared" si="11"/>
        <v>ok</v>
      </c>
      <c r="T44" s="10">
        <f t="shared" si="12"/>
        <v>400000</v>
      </c>
      <c r="U44" s="10">
        <v>400000</v>
      </c>
      <c r="V44" s="10">
        <v>0</v>
      </c>
      <c r="W44" s="10">
        <f t="shared" si="13"/>
        <v>14710000</v>
      </c>
      <c r="X44" s="27" t="s">
        <v>151</v>
      </c>
      <c r="Y44" s="27" t="s">
        <v>151</v>
      </c>
      <c r="Z44" s="28" t="s">
        <v>332</v>
      </c>
      <c r="AA44" s="29" t="s">
        <v>166</v>
      </c>
      <c r="AB44" s="19"/>
      <c r="AC44" s="21"/>
      <c r="AD44" s="22"/>
      <c r="AE44" s="21"/>
      <c r="AF44" s="20"/>
      <c r="AG44" s="19"/>
      <c r="AH44" s="21"/>
      <c r="AI44" s="19"/>
      <c r="AJ44" s="19"/>
    </row>
    <row r="45" spans="1:36" ht="53.25" customHeight="1" x14ac:dyDescent="0.25">
      <c r="A45" s="13">
        <v>41</v>
      </c>
      <c r="B45" s="12">
        <v>57</v>
      </c>
      <c r="C45" s="14" t="s">
        <v>104</v>
      </c>
      <c r="D45" s="14" t="s">
        <v>15</v>
      </c>
      <c r="E45" s="15" t="s">
        <v>31</v>
      </c>
      <c r="F45" s="14" t="s">
        <v>32</v>
      </c>
      <c r="G45" s="16" t="s">
        <v>308</v>
      </c>
      <c r="H45" s="14">
        <v>23</v>
      </c>
      <c r="I45" s="14">
        <v>23</v>
      </c>
      <c r="J45" s="13">
        <f t="shared" si="7"/>
        <v>23</v>
      </c>
      <c r="K45" s="14">
        <v>11</v>
      </c>
      <c r="L45" s="14">
        <v>11</v>
      </c>
      <c r="M45" s="13">
        <f t="shared" si="8"/>
        <v>11</v>
      </c>
      <c r="N45" s="10">
        <v>500000</v>
      </c>
      <c r="O45" s="17">
        <f t="shared" si="9"/>
        <v>0.56000000000000005</v>
      </c>
      <c r="P45" s="10">
        <v>280000</v>
      </c>
      <c r="Q45" s="10">
        <v>220000</v>
      </c>
      <c r="R45" s="18">
        <f t="shared" si="10"/>
        <v>0.44</v>
      </c>
      <c r="S45" s="18" t="str">
        <f t="shared" si="11"/>
        <v>ok</v>
      </c>
      <c r="T45" s="10">
        <f t="shared" si="12"/>
        <v>220000</v>
      </c>
      <c r="U45" s="10">
        <v>220000</v>
      </c>
      <c r="V45" s="10">
        <v>0</v>
      </c>
      <c r="W45" s="10">
        <f t="shared" si="13"/>
        <v>14930000</v>
      </c>
      <c r="X45" s="27" t="s">
        <v>151</v>
      </c>
      <c r="Y45" s="27" t="s">
        <v>151</v>
      </c>
      <c r="Z45" s="28" t="s">
        <v>352</v>
      </c>
      <c r="AA45" s="29" t="s">
        <v>166</v>
      </c>
      <c r="AB45" s="19"/>
      <c r="AC45" s="21"/>
      <c r="AD45" s="22"/>
      <c r="AE45" s="21"/>
      <c r="AF45" s="20"/>
      <c r="AG45" s="19"/>
      <c r="AH45" s="21"/>
      <c r="AI45" s="19"/>
      <c r="AJ45" s="19"/>
    </row>
    <row r="46" spans="1:36" ht="53.25" customHeight="1" x14ac:dyDescent="0.25">
      <c r="A46" s="13">
        <v>42</v>
      </c>
      <c r="B46" s="12">
        <v>29</v>
      </c>
      <c r="C46" s="14" t="s">
        <v>213</v>
      </c>
      <c r="D46" s="14" t="s">
        <v>15</v>
      </c>
      <c r="E46" s="15" t="s">
        <v>214</v>
      </c>
      <c r="F46" s="14" t="s">
        <v>215</v>
      </c>
      <c r="G46" s="16" t="s">
        <v>216</v>
      </c>
      <c r="H46" s="14">
        <v>23</v>
      </c>
      <c r="I46" s="14">
        <v>23</v>
      </c>
      <c r="J46" s="13">
        <f t="shared" si="7"/>
        <v>23</v>
      </c>
      <c r="K46" s="14">
        <v>11</v>
      </c>
      <c r="L46" s="14">
        <v>11</v>
      </c>
      <c r="M46" s="13">
        <f t="shared" si="8"/>
        <v>11</v>
      </c>
      <c r="N46" s="10">
        <v>512814</v>
      </c>
      <c r="O46" s="17">
        <f t="shared" si="9"/>
        <v>0.41011750849235784</v>
      </c>
      <c r="P46" s="10">
        <v>210314</v>
      </c>
      <c r="Q46" s="10">
        <v>302500</v>
      </c>
      <c r="R46" s="18">
        <f t="shared" si="10"/>
        <v>0.58988249150764216</v>
      </c>
      <c r="S46" s="18" t="str">
        <f t="shared" si="11"/>
        <v>ok</v>
      </c>
      <c r="T46" s="10">
        <f t="shared" si="12"/>
        <v>302500</v>
      </c>
      <c r="U46" s="10">
        <v>302500</v>
      </c>
      <c r="V46" s="10">
        <v>0</v>
      </c>
      <c r="W46" s="10">
        <f t="shared" si="13"/>
        <v>15232500</v>
      </c>
      <c r="X46" s="27" t="s">
        <v>151</v>
      </c>
      <c r="Y46" s="27" t="s">
        <v>151</v>
      </c>
      <c r="Z46" s="28" t="s">
        <v>217</v>
      </c>
      <c r="AA46" s="29" t="s">
        <v>167</v>
      </c>
      <c r="AB46" s="19"/>
      <c r="AC46" s="21"/>
      <c r="AD46" s="22"/>
      <c r="AE46" s="21"/>
      <c r="AF46" s="20"/>
      <c r="AG46" s="19"/>
      <c r="AH46" s="23"/>
      <c r="AI46" s="19"/>
      <c r="AJ46" s="19"/>
    </row>
    <row r="47" spans="1:36" ht="53.25" customHeight="1" x14ac:dyDescent="0.25">
      <c r="A47" s="13">
        <v>43</v>
      </c>
      <c r="B47" s="12">
        <v>89</v>
      </c>
      <c r="C47" s="14" t="s">
        <v>245</v>
      </c>
      <c r="D47" s="14" t="s">
        <v>15</v>
      </c>
      <c r="E47" s="15" t="s">
        <v>246</v>
      </c>
      <c r="F47" s="14" t="s">
        <v>247</v>
      </c>
      <c r="G47" s="16" t="s">
        <v>248</v>
      </c>
      <c r="H47" s="14">
        <v>22</v>
      </c>
      <c r="I47" s="14">
        <v>24</v>
      </c>
      <c r="J47" s="13">
        <f t="shared" si="7"/>
        <v>23</v>
      </c>
      <c r="K47" s="14">
        <v>10</v>
      </c>
      <c r="L47" s="14">
        <v>12</v>
      </c>
      <c r="M47" s="13">
        <f t="shared" si="8"/>
        <v>11</v>
      </c>
      <c r="N47" s="10">
        <v>397932</v>
      </c>
      <c r="O47" s="17">
        <f t="shared" si="9"/>
        <v>0.40190786365509684</v>
      </c>
      <c r="P47" s="10">
        <v>159932</v>
      </c>
      <c r="Q47" s="10">
        <v>238000</v>
      </c>
      <c r="R47" s="18">
        <f t="shared" si="10"/>
        <v>0.5980921363449031</v>
      </c>
      <c r="S47" s="18" t="str">
        <f t="shared" si="11"/>
        <v>ok</v>
      </c>
      <c r="T47" s="10">
        <f t="shared" si="12"/>
        <v>238000</v>
      </c>
      <c r="U47" s="10">
        <v>238000</v>
      </c>
      <c r="V47" s="10">
        <v>0</v>
      </c>
      <c r="W47" s="10">
        <f t="shared" si="13"/>
        <v>15470500</v>
      </c>
      <c r="X47" s="27" t="s">
        <v>151</v>
      </c>
      <c r="Y47" s="27" t="s">
        <v>151</v>
      </c>
      <c r="Z47" s="28" t="s">
        <v>249</v>
      </c>
      <c r="AA47" s="29" t="s">
        <v>167</v>
      </c>
      <c r="AB47" s="19"/>
      <c r="AC47" s="21"/>
      <c r="AD47" s="22"/>
      <c r="AE47" s="21"/>
      <c r="AF47" s="20"/>
      <c r="AG47" s="19"/>
      <c r="AH47" s="23"/>
      <c r="AI47" s="19"/>
      <c r="AJ47" s="19"/>
    </row>
    <row r="48" spans="1:36" ht="53.25" customHeight="1" x14ac:dyDescent="0.25">
      <c r="A48" s="13">
        <v>44</v>
      </c>
      <c r="B48" s="12">
        <v>5</v>
      </c>
      <c r="C48" s="14" t="s">
        <v>171</v>
      </c>
      <c r="D48" s="14" t="s">
        <v>15</v>
      </c>
      <c r="E48" s="15" t="s">
        <v>172</v>
      </c>
      <c r="F48" s="14" t="s">
        <v>173</v>
      </c>
      <c r="G48" s="16" t="s">
        <v>174</v>
      </c>
      <c r="H48" s="14">
        <v>23</v>
      </c>
      <c r="I48" s="14">
        <v>23</v>
      </c>
      <c r="J48" s="13">
        <f t="shared" si="7"/>
        <v>23</v>
      </c>
      <c r="K48" s="14">
        <v>11</v>
      </c>
      <c r="L48" s="14">
        <v>11</v>
      </c>
      <c r="M48" s="13">
        <f t="shared" si="8"/>
        <v>11</v>
      </c>
      <c r="N48" s="10">
        <v>650000</v>
      </c>
      <c r="O48" s="17">
        <f t="shared" si="9"/>
        <v>0.4</v>
      </c>
      <c r="P48" s="10">
        <v>260000</v>
      </c>
      <c r="Q48" s="10">
        <v>390000</v>
      </c>
      <c r="R48" s="18">
        <f t="shared" si="10"/>
        <v>0.6</v>
      </c>
      <c r="S48" s="18" t="str">
        <f t="shared" si="11"/>
        <v>ok</v>
      </c>
      <c r="T48" s="10">
        <f t="shared" si="12"/>
        <v>390000</v>
      </c>
      <c r="U48" s="10">
        <v>390000</v>
      </c>
      <c r="V48" s="10">
        <v>0</v>
      </c>
      <c r="W48" s="10">
        <f t="shared" si="13"/>
        <v>15860500</v>
      </c>
      <c r="X48" s="27" t="s">
        <v>151</v>
      </c>
      <c r="Y48" s="27" t="s">
        <v>151</v>
      </c>
      <c r="Z48" s="28" t="s">
        <v>175</v>
      </c>
      <c r="AA48" s="29" t="s">
        <v>166</v>
      </c>
      <c r="AB48" s="19"/>
      <c r="AC48" s="21"/>
      <c r="AD48" s="22"/>
      <c r="AE48" s="21"/>
      <c r="AF48" s="20"/>
      <c r="AG48" s="19"/>
      <c r="AH48" s="23"/>
      <c r="AI48" s="19"/>
      <c r="AJ48" s="19"/>
    </row>
    <row r="49" spans="1:36" ht="53.25" customHeight="1" x14ac:dyDescent="0.25">
      <c r="A49" s="13">
        <v>45</v>
      </c>
      <c r="B49" s="12">
        <v>87</v>
      </c>
      <c r="C49" s="14" t="s">
        <v>19</v>
      </c>
      <c r="D49" s="14" t="s">
        <v>15</v>
      </c>
      <c r="E49" s="15" t="s">
        <v>20</v>
      </c>
      <c r="F49" s="14" t="s">
        <v>21</v>
      </c>
      <c r="G49" s="16" t="s">
        <v>252</v>
      </c>
      <c r="H49" s="14">
        <v>23</v>
      </c>
      <c r="I49" s="14">
        <v>23</v>
      </c>
      <c r="J49" s="13">
        <f t="shared" si="7"/>
        <v>23</v>
      </c>
      <c r="K49" s="14">
        <v>10</v>
      </c>
      <c r="L49" s="14">
        <v>10</v>
      </c>
      <c r="M49" s="13">
        <f t="shared" si="8"/>
        <v>10</v>
      </c>
      <c r="N49" s="10">
        <v>892258</v>
      </c>
      <c r="O49" s="17">
        <f t="shared" si="9"/>
        <v>0.55169917221252152</v>
      </c>
      <c r="P49" s="10">
        <v>492258</v>
      </c>
      <c r="Q49" s="10">
        <v>400000</v>
      </c>
      <c r="R49" s="18">
        <f t="shared" si="10"/>
        <v>0.44830082778747848</v>
      </c>
      <c r="S49" s="18" t="str">
        <f t="shared" si="11"/>
        <v>ok</v>
      </c>
      <c r="T49" s="10">
        <f t="shared" si="12"/>
        <v>400000</v>
      </c>
      <c r="U49" s="10">
        <v>400000</v>
      </c>
      <c r="V49" s="10">
        <v>0</v>
      </c>
      <c r="W49" s="10">
        <f t="shared" si="13"/>
        <v>16260500</v>
      </c>
      <c r="X49" s="27" t="s">
        <v>151</v>
      </c>
      <c r="Y49" s="27" t="s">
        <v>151</v>
      </c>
      <c r="Z49" s="28" t="s">
        <v>253</v>
      </c>
      <c r="AA49" s="29" t="s">
        <v>166</v>
      </c>
      <c r="AB49" s="19"/>
      <c r="AC49" s="21"/>
      <c r="AD49" s="22"/>
      <c r="AE49" s="21"/>
      <c r="AF49" s="19"/>
      <c r="AG49" s="19"/>
      <c r="AH49" s="23"/>
      <c r="AI49" s="19"/>
      <c r="AJ49" s="19"/>
    </row>
    <row r="50" spans="1:36" ht="53.25" customHeight="1" x14ac:dyDescent="0.25">
      <c r="A50" s="13">
        <v>46</v>
      </c>
      <c r="B50" s="12">
        <v>93</v>
      </c>
      <c r="C50" s="14" t="s">
        <v>262</v>
      </c>
      <c r="D50" s="14" t="s">
        <v>15</v>
      </c>
      <c r="E50" s="15" t="s">
        <v>263</v>
      </c>
      <c r="F50" s="14" t="s">
        <v>264</v>
      </c>
      <c r="G50" s="16" t="s">
        <v>265</v>
      </c>
      <c r="H50" s="14">
        <v>23</v>
      </c>
      <c r="I50" s="14">
        <v>23</v>
      </c>
      <c r="J50" s="13">
        <f t="shared" si="7"/>
        <v>23</v>
      </c>
      <c r="K50" s="14">
        <v>10</v>
      </c>
      <c r="L50" s="14">
        <v>10</v>
      </c>
      <c r="M50" s="13">
        <f t="shared" si="8"/>
        <v>10</v>
      </c>
      <c r="N50" s="10">
        <v>848448</v>
      </c>
      <c r="O50" s="17">
        <f t="shared" si="9"/>
        <v>0.52855095421286868</v>
      </c>
      <c r="P50" s="10">
        <v>448448</v>
      </c>
      <c r="Q50" s="10">
        <v>400000</v>
      </c>
      <c r="R50" s="18">
        <f t="shared" si="10"/>
        <v>0.47144904578713132</v>
      </c>
      <c r="S50" s="18" t="str">
        <f t="shared" si="11"/>
        <v>ok</v>
      </c>
      <c r="T50" s="10">
        <f t="shared" si="12"/>
        <v>400000</v>
      </c>
      <c r="U50" s="10">
        <v>400000</v>
      </c>
      <c r="V50" s="10">
        <v>0</v>
      </c>
      <c r="W50" s="10">
        <f t="shared" si="13"/>
        <v>16660500</v>
      </c>
      <c r="X50" s="27" t="s">
        <v>151</v>
      </c>
      <c r="Y50" s="27" t="s">
        <v>151</v>
      </c>
      <c r="Z50" s="28" t="s">
        <v>266</v>
      </c>
      <c r="AA50" s="29" t="s">
        <v>167</v>
      </c>
      <c r="AB50" s="19"/>
      <c r="AC50" s="21"/>
      <c r="AD50" s="22"/>
      <c r="AE50" s="21"/>
      <c r="AF50" s="20"/>
      <c r="AG50" s="19"/>
      <c r="AH50" s="23"/>
      <c r="AI50" s="19"/>
      <c r="AJ50" s="19"/>
    </row>
    <row r="51" spans="1:36" ht="53.25" customHeight="1" x14ac:dyDescent="0.25">
      <c r="A51" s="13">
        <v>47</v>
      </c>
      <c r="B51" s="12">
        <v>73</v>
      </c>
      <c r="C51" s="14" t="s">
        <v>156</v>
      </c>
      <c r="D51" s="14" t="s">
        <v>15</v>
      </c>
      <c r="E51" s="15" t="s">
        <v>157</v>
      </c>
      <c r="F51" s="14" t="s">
        <v>277</v>
      </c>
      <c r="G51" s="16" t="s">
        <v>278</v>
      </c>
      <c r="H51" s="14">
        <v>22</v>
      </c>
      <c r="I51" s="14">
        <v>24</v>
      </c>
      <c r="J51" s="13">
        <f t="shared" si="7"/>
        <v>23</v>
      </c>
      <c r="K51" s="14">
        <v>8</v>
      </c>
      <c r="L51" s="14">
        <v>10</v>
      </c>
      <c r="M51" s="13">
        <f t="shared" si="8"/>
        <v>9</v>
      </c>
      <c r="N51" s="10">
        <v>1437094</v>
      </c>
      <c r="O51" s="17">
        <f t="shared" si="9"/>
        <v>0.72166051768360318</v>
      </c>
      <c r="P51" s="10">
        <v>1037094</v>
      </c>
      <c r="Q51" s="10">
        <v>400000</v>
      </c>
      <c r="R51" s="18">
        <f t="shared" si="10"/>
        <v>0.27833948231639682</v>
      </c>
      <c r="S51" s="18" t="str">
        <f t="shared" si="11"/>
        <v>ok</v>
      </c>
      <c r="T51" s="10">
        <f t="shared" si="12"/>
        <v>400000</v>
      </c>
      <c r="U51" s="10">
        <v>400000</v>
      </c>
      <c r="V51" s="10">
        <v>0</v>
      </c>
      <c r="W51" s="10">
        <f t="shared" si="13"/>
        <v>17060500</v>
      </c>
      <c r="X51" s="27" t="s">
        <v>151</v>
      </c>
      <c r="Y51" s="27" t="s">
        <v>151</v>
      </c>
      <c r="Z51" s="28" t="s">
        <v>279</v>
      </c>
      <c r="AA51" s="29" t="s">
        <v>166</v>
      </c>
      <c r="AB51" s="19"/>
      <c r="AC51" s="21"/>
      <c r="AD51" s="22"/>
      <c r="AE51" s="21"/>
      <c r="AF51" s="20"/>
      <c r="AG51" s="19"/>
      <c r="AH51" s="23"/>
      <c r="AI51" s="19"/>
      <c r="AJ51" s="19"/>
    </row>
    <row r="52" spans="1:36" ht="53.25" customHeight="1" x14ac:dyDescent="0.25">
      <c r="A52" s="13">
        <v>48</v>
      </c>
      <c r="B52" s="12">
        <v>20</v>
      </c>
      <c r="C52" s="14" t="s">
        <v>54</v>
      </c>
      <c r="D52" s="14" t="s">
        <v>15</v>
      </c>
      <c r="E52" s="15" t="s">
        <v>55</v>
      </c>
      <c r="F52" s="14" t="s">
        <v>56</v>
      </c>
      <c r="G52" s="16" t="s">
        <v>198</v>
      </c>
      <c r="H52" s="14">
        <v>23</v>
      </c>
      <c r="I52" s="14">
        <v>23</v>
      </c>
      <c r="J52" s="13">
        <f t="shared" si="7"/>
        <v>23</v>
      </c>
      <c r="K52" s="14">
        <v>9</v>
      </c>
      <c r="L52" s="14">
        <v>9</v>
      </c>
      <c r="M52" s="13">
        <f t="shared" si="8"/>
        <v>9</v>
      </c>
      <c r="N52" s="10">
        <v>1400000</v>
      </c>
      <c r="O52" s="17">
        <f t="shared" si="9"/>
        <v>0.7142857142857143</v>
      </c>
      <c r="P52" s="10">
        <v>1000000</v>
      </c>
      <c r="Q52" s="10">
        <v>400000</v>
      </c>
      <c r="R52" s="18">
        <f t="shared" si="10"/>
        <v>0.2857142857142857</v>
      </c>
      <c r="S52" s="18" t="str">
        <f t="shared" si="11"/>
        <v>ok</v>
      </c>
      <c r="T52" s="10">
        <f t="shared" si="12"/>
        <v>400000</v>
      </c>
      <c r="U52" s="10">
        <v>400000</v>
      </c>
      <c r="V52" s="10">
        <v>0</v>
      </c>
      <c r="W52" s="10">
        <f t="shared" si="13"/>
        <v>17460500</v>
      </c>
      <c r="X52" s="27" t="s">
        <v>151</v>
      </c>
      <c r="Y52" s="27" t="s">
        <v>151</v>
      </c>
      <c r="Z52" s="28" t="s">
        <v>199</v>
      </c>
      <c r="AA52" s="29" t="s">
        <v>166</v>
      </c>
      <c r="AB52" s="19"/>
      <c r="AC52" s="21"/>
      <c r="AD52" s="22"/>
      <c r="AE52" s="21"/>
      <c r="AF52" s="20"/>
      <c r="AG52" s="19"/>
      <c r="AH52" s="21"/>
      <c r="AI52" s="19"/>
      <c r="AJ52" s="19"/>
    </row>
    <row r="53" spans="1:36" ht="53.25" customHeight="1" x14ac:dyDescent="0.25">
      <c r="A53" s="13">
        <v>49</v>
      </c>
      <c r="B53" s="12">
        <v>111</v>
      </c>
      <c r="C53" s="14" t="s">
        <v>119</v>
      </c>
      <c r="D53" s="14" t="s">
        <v>15</v>
      </c>
      <c r="E53" s="15" t="s">
        <v>120</v>
      </c>
      <c r="F53" s="14" t="s">
        <v>121</v>
      </c>
      <c r="G53" s="16" t="s">
        <v>243</v>
      </c>
      <c r="H53" s="14">
        <v>23</v>
      </c>
      <c r="I53" s="14">
        <v>23</v>
      </c>
      <c r="J53" s="13">
        <f t="shared" si="7"/>
        <v>23</v>
      </c>
      <c r="K53" s="14">
        <v>9</v>
      </c>
      <c r="L53" s="14">
        <v>9</v>
      </c>
      <c r="M53" s="13">
        <f t="shared" si="8"/>
        <v>9</v>
      </c>
      <c r="N53" s="10">
        <v>1300076</v>
      </c>
      <c r="O53" s="17">
        <f t="shared" si="9"/>
        <v>0.69232567942181844</v>
      </c>
      <c r="P53" s="10">
        <v>900076</v>
      </c>
      <c r="Q53" s="10">
        <v>400000</v>
      </c>
      <c r="R53" s="18">
        <f t="shared" si="10"/>
        <v>0.30767432057818156</v>
      </c>
      <c r="S53" s="18" t="str">
        <f t="shared" si="11"/>
        <v>ok</v>
      </c>
      <c r="T53" s="10">
        <f t="shared" si="12"/>
        <v>400000</v>
      </c>
      <c r="U53" s="10">
        <v>400000</v>
      </c>
      <c r="V53" s="10">
        <v>0</v>
      </c>
      <c r="W53" s="10">
        <f t="shared" si="13"/>
        <v>17860500</v>
      </c>
      <c r="X53" s="27" t="s">
        <v>151</v>
      </c>
      <c r="Y53" s="27" t="s">
        <v>151</v>
      </c>
      <c r="Z53" s="28" t="s">
        <v>244</v>
      </c>
      <c r="AA53" s="29" t="s">
        <v>167</v>
      </c>
      <c r="AB53" s="19"/>
      <c r="AC53" s="21"/>
      <c r="AD53" s="22"/>
      <c r="AE53" s="21"/>
      <c r="AF53" s="20"/>
      <c r="AG53" s="19"/>
      <c r="AH53" s="21"/>
      <c r="AI53" s="19"/>
      <c r="AJ53" s="19"/>
    </row>
    <row r="54" spans="1:36" ht="53.25" customHeight="1" x14ac:dyDescent="0.25">
      <c r="A54" s="13">
        <v>50</v>
      </c>
      <c r="B54" s="12">
        <v>6</v>
      </c>
      <c r="C54" s="14" t="s">
        <v>16</v>
      </c>
      <c r="D54" s="14" t="s">
        <v>15</v>
      </c>
      <c r="E54" s="15" t="s">
        <v>17</v>
      </c>
      <c r="F54" s="14" t="s">
        <v>18</v>
      </c>
      <c r="G54" s="16" t="s">
        <v>176</v>
      </c>
      <c r="H54" s="14">
        <v>24</v>
      </c>
      <c r="I54" s="14">
        <v>22</v>
      </c>
      <c r="J54" s="13">
        <f t="shared" si="7"/>
        <v>23</v>
      </c>
      <c r="K54" s="14">
        <v>9</v>
      </c>
      <c r="L54" s="14">
        <v>9</v>
      </c>
      <c r="M54" s="13">
        <f t="shared" si="8"/>
        <v>9</v>
      </c>
      <c r="N54" s="10">
        <v>1139000</v>
      </c>
      <c r="O54" s="17">
        <f t="shared" si="9"/>
        <v>0.64881474978050924</v>
      </c>
      <c r="P54" s="10">
        <v>739000</v>
      </c>
      <c r="Q54" s="10">
        <v>400000</v>
      </c>
      <c r="R54" s="18">
        <f t="shared" si="10"/>
        <v>0.35118525021949076</v>
      </c>
      <c r="S54" s="18" t="str">
        <f t="shared" si="11"/>
        <v>ok</v>
      </c>
      <c r="T54" s="10">
        <f t="shared" si="12"/>
        <v>400000</v>
      </c>
      <c r="U54" s="10">
        <v>400000</v>
      </c>
      <c r="V54" s="10">
        <v>0</v>
      </c>
      <c r="W54" s="10">
        <f t="shared" si="13"/>
        <v>18260500</v>
      </c>
      <c r="X54" s="27" t="s">
        <v>151</v>
      </c>
      <c r="Y54" s="27" t="s">
        <v>151</v>
      </c>
      <c r="Z54" s="28" t="s">
        <v>177</v>
      </c>
      <c r="AA54" s="29" t="s">
        <v>166</v>
      </c>
      <c r="AB54" s="19"/>
      <c r="AC54" s="21"/>
      <c r="AD54" s="22"/>
      <c r="AE54" s="21"/>
      <c r="AF54" s="20"/>
      <c r="AG54" s="19"/>
      <c r="AH54" s="21"/>
      <c r="AI54" s="19"/>
      <c r="AJ54" s="19"/>
    </row>
    <row r="55" spans="1:36" ht="53.25" customHeight="1" x14ac:dyDescent="0.25">
      <c r="A55" s="13">
        <v>51</v>
      </c>
      <c r="B55" s="12">
        <v>103</v>
      </c>
      <c r="C55" s="14" t="s">
        <v>116</v>
      </c>
      <c r="D55" s="14" t="s">
        <v>15</v>
      </c>
      <c r="E55" s="15" t="s">
        <v>117</v>
      </c>
      <c r="F55" s="14" t="s">
        <v>118</v>
      </c>
      <c r="G55" s="16" t="s">
        <v>320</v>
      </c>
      <c r="H55" s="14">
        <v>23</v>
      </c>
      <c r="I55" s="14">
        <v>23</v>
      </c>
      <c r="J55" s="13">
        <f t="shared" si="7"/>
        <v>23</v>
      </c>
      <c r="K55" s="14">
        <v>9</v>
      </c>
      <c r="L55" s="14">
        <v>9</v>
      </c>
      <c r="M55" s="13">
        <f t="shared" si="8"/>
        <v>9</v>
      </c>
      <c r="N55" s="10">
        <v>1100000</v>
      </c>
      <c r="O55" s="17">
        <f t="shared" si="9"/>
        <v>0.63636363636363635</v>
      </c>
      <c r="P55" s="10">
        <v>700000</v>
      </c>
      <c r="Q55" s="10">
        <v>400000</v>
      </c>
      <c r="R55" s="18">
        <f t="shared" si="10"/>
        <v>0.36363636363636365</v>
      </c>
      <c r="S55" s="18" t="str">
        <f t="shared" si="11"/>
        <v>ok</v>
      </c>
      <c r="T55" s="10">
        <f t="shared" si="12"/>
        <v>400000</v>
      </c>
      <c r="U55" s="10">
        <v>400000</v>
      </c>
      <c r="V55" s="10">
        <v>0</v>
      </c>
      <c r="W55" s="10">
        <f t="shared" si="13"/>
        <v>18660500</v>
      </c>
      <c r="X55" s="27" t="s">
        <v>151</v>
      </c>
      <c r="Y55" s="27" t="s">
        <v>151</v>
      </c>
      <c r="Z55" s="28" t="s">
        <v>321</v>
      </c>
      <c r="AA55" s="29" t="s">
        <v>167</v>
      </c>
      <c r="AB55" s="19"/>
      <c r="AC55" s="21"/>
      <c r="AD55" s="22"/>
      <c r="AE55" s="21"/>
      <c r="AF55" s="19"/>
      <c r="AG55" s="19"/>
      <c r="AH55" s="23"/>
      <c r="AI55" s="19"/>
      <c r="AJ55" s="19"/>
    </row>
    <row r="56" spans="1:36" ht="53.25" customHeight="1" x14ac:dyDescent="0.25">
      <c r="A56" s="13">
        <v>52</v>
      </c>
      <c r="B56" s="12">
        <v>71</v>
      </c>
      <c r="C56" s="14" t="s">
        <v>282</v>
      </c>
      <c r="D56" s="14" t="s">
        <v>15</v>
      </c>
      <c r="E56" s="15" t="s">
        <v>283</v>
      </c>
      <c r="F56" s="14" t="s">
        <v>284</v>
      </c>
      <c r="G56" s="16" t="s">
        <v>285</v>
      </c>
      <c r="H56" s="14">
        <v>23</v>
      </c>
      <c r="I56" s="14">
        <v>23</v>
      </c>
      <c r="J56" s="13">
        <f t="shared" si="7"/>
        <v>23</v>
      </c>
      <c r="K56" s="14">
        <v>9</v>
      </c>
      <c r="L56" s="14">
        <v>9</v>
      </c>
      <c r="M56" s="13">
        <f t="shared" si="8"/>
        <v>9</v>
      </c>
      <c r="N56" s="10">
        <v>1071359</v>
      </c>
      <c r="O56" s="17">
        <f t="shared" si="9"/>
        <v>0.62664242331468722</v>
      </c>
      <c r="P56" s="10">
        <v>671359</v>
      </c>
      <c r="Q56" s="10">
        <v>400000</v>
      </c>
      <c r="R56" s="18">
        <f t="shared" si="10"/>
        <v>0.37335757668531278</v>
      </c>
      <c r="S56" s="18" t="str">
        <f t="shared" si="11"/>
        <v>ok</v>
      </c>
      <c r="T56" s="10">
        <f t="shared" si="12"/>
        <v>400000</v>
      </c>
      <c r="U56" s="10">
        <v>400000</v>
      </c>
      <c r="V56" s="10">
        <v>0</v>
      </c>
      <c r="W56" s="10">
        <f t="shared" si="13"/>
        <v>19060500</v>
      </c>
      <c r="X56" s="27" t="s">
        <v>151</v>
      </c>
      <c r="Y56" s="27" t="s">
        <v>151</v>
      </c>
      <c r="Z56" s="28" t="s">
        <v>286</v>
      </c>
      <c r="AA56" s="29" t="s">
        <v>167</v>
      </c>
      <c r="AB56" s="19"/>
      <c r="AC56" s="21"/>
      <c r="AD56" s="22"/>
      <c r="AE56" s="21"/>
      <c r="AF56" s="20"/>
      <c r="AG56" s="19"/>
      <c r="AH56" s="23"/>
      <c r="AI56" s="19"/>
      <c r="AJ56" s="19"/>
    </row>
    <row r="57" spans="1:36" ht="53.25" customHeight="1" x14ac:dyDescent="0.25">
      <c r="A57" s="13">
        <v>53</v>
      </c>
      <c r="B57" s="12">
        <v>78</v>
      </c>
      <c r="C57" s="14" t="s">
        <v>60</v>
      </c>
      <c r="D57" s="14" t="s">
        <v>15</v>
      </c>
      <c r="E57" s="15" t="s">
        <v>61</v>
      </c>
      <c r="F57" s="14" t="s">
        <v>62</v>
      </c>
      <c r="G57" s="16" t="s">
        <v>269</v>
      </c>
      <c r="H57" s="14">
        <v>23</v>
      </c>
      <c r="I57" s="14">
        <v>23</v>
      </c>
      <c r="J57" s="13">
        <f t="shared" si="7"/>
        <v>23</v>
      </c>
      <c r="K57" s="14">
        <v>9</v>
      </c>
      <c r="L57" s="14">
        <v>9</v>
      </c>
      <c r="M57" s="13">
        <f t="shared" si="8"/>
        <v>9</v>
      </c>
      <c r="N57" s="10">
        <v>1044816</v>
      </c>
      <c r="O57" s="17">
        <f t="shared" si="9"/>
        <v>0.61715747078911498</v>
      </c>
      <c r="P57" s="10">
        <v>644816</v>
      </c>
      <c r="Q57" s="10">
        <v>400000</v>
      </c>
      <c r="R57" s="18">
        <f t="shared" si="10"/>
        <v>0.38284252921088496</v>
      </c>
      <c r="S57" s="18" t="str">
        <f t="shared" si="11"/>
        <v>ok</v>
      </c>
      <c r="T57" s="10">
        <f t="shared" si="12"/>
        <v>400000</v>
      </c>
      <c r="U57" s="10">
        <v>400000</v>
      </c>
      <c r="V57" s="10">
        <v>0</v>
      </c>
      <c r="W57" s="10">
        <f t="shared" si="13"/>
        <v>19460500</v>
      </c>
      <c r="X57" s="27" t="s">
        <v>151</v>
      </c>
      <c r="Y57" s="27" t="s">
        <v>151</v>
      </c>
      <c r="Z57" s="28" t="s">
        <v>270</v>
      </c>
      <c r="AA57" s="29" t="s">
        <v>166</v>
      </c>
      <c r="AB57" s="19"/>
      <c r="AC57" s="21"/>
      <c r="AD57" s="22"/>
      <c r="AE57" s="21"/>
      <c r="AF57" s="20"/>
      <c r="AG57" s="19"/>
      <c r="AH57" s="21"/>
      <c r="AI57" s="19"/>
      <c r="AJ57" s="19"/>
    </row>
    <row r="58" spans="1:36" ht="53.25" customHeight="1" x14ac:dyDescent="0.25">
      <c r="A58" s="13">
        <v>54</v>
      </c>
      <c r="B58" s="12">
        <v>86</v>
      </c>
      <c r="C58" s="14" t="s">
        <v>51</v>
      </c>
      <c r="D58" s="14" t="s">
        <v>15</v>
      </c>
      <c r="E58" s="15" t="s">
        <v>52</v>
      </c>
      <c r="F58" s="14" t="s">
        <v>53</v>
      </c>
      <c r="G58" s="16" t="s">
        <v>250</v>
      </c>
      <c r="H58" s="14">
        <v>23</v>
      </c>
      <c r="I58" s="14">
        <v>23</v>
      </c>
      <c r="J58" s="13">
        <f t="shared" si="7"/>
        <v>23</v>
      </c>
      <c r="K58" s="14">
        <v>9</v>
      </c>
      <c r="L58" s="14">
        <v>9</v>
      </c>
      <c r="M58" s="13">
        <f t="shared" si="8"/>
        <v>9</v>
      </c>
      <c r="N58" s="10">
        <v>932605</v>
      </c>
      <c r="O58" s="17">
        <f t="shared" si="9"/>
        <v>0.57109387146755597</v>
      </c>
      <c r="P58" s="10">
        <v>532605</v>
      </c>
      <c r="Q58" s="10">
        <v>400000</v>
      </c>
      <c r="R58" s="18">
        <f t="shared" si="10"/>
        <v>0.42890612853244409</v>
      </c>
      <c r="S58" s="18" t="str">
        <f t="shared" si="11"/>
        <v>ok</v>
      </c>
      <c r="T58" s="10">
        <f t="shared" si="12"/>
        <v>400000</v>
      </c>
      <c r="U58" s="10">
        <v>400000</v>
      </c>
      <c r="V58" s="10">
        <v>0</v>
      </c>
      <c r="W58" s="10">
        <f t="shared" si="13"/>
        <v>19860500</v>
      </c>
      <c r="X58" s="27" t="s">
        <v>151</v>
      </c>
      <c r="Y58" s="27" t="s">
        <v>151</v>
      </c>
      <c r="Z58" s="28" t="s">
        <v>251</v>
      </c>
      <c r="AA58" s="29" t="s">
        <v>167</v>
      </c>
      <c r="AB58" s="19"/>
      <c r="AC58" s="21"/>
      <c r="AD58" s="22"/>
      <c r="AE58" s="21"/>
      <c r="AF58" s="19"/>
      <c r="AG58" s="19"/>
      <c r="AH58" s="23"/>
      <c r="AI58" s="19"/>
      <c r="AJ58" s="19"/>
    </row>
    <row r="59" spans="1:36" ht="53.25" customHeight="1" x14ac:dyDescent="0.25">
      <c r="A59" s="13">
        <v>55</v>
      </c>
      <c r="B59" s="12">
        <v>58</v>
      </c>
      <c r="C59" s="14" t="s">
        <v>303</v>
      </c>
      <c r="D59" s="14" t="s">
        <v>15</v>
      </c>
      <c r="E59" s="15" t="s">
        <v>304</v>
      </c>
      <c r="F59" s="14" t="s">
        <v>305</v>
      </c>
      <c r="G59" s="16" t="s">
        <v>307</v>
      </c>
      <c r="H59" s="14">
        <v>23</v>
      </c>
      <c r="I59" s="14">
        <v>23</v>
      </c>
      <c r="J59" s="13">
        <f t="shared" si="7"/>
        <v>23</v>
      </c>
      <c r="K59" s="14">
        <v>8</v>
      </c>
      <c r="L59" s="14">
        <v>8</v>
      </c>
      <c r="M59" s="13">
        <f t="shared" si="8"/>
        <v>8</v>
      </c>
      <c r="N59" s="10">
        <v>1025641</v>
      </c>
      <c r="O59" s="17">
        <f t="shared" si="9"/>
        <v>0.60999999024999974</v>
      </c>
      <c r="P59" s="10">
        <v>625641</v>
      </c>
      <c r="Q59" s="10">
        <v>400000</v>
      </c>
      <c r="R59" s="18">
        <f t="shared" si="10"/>
        <v>0.39000000975000026</v>
      </c>
      <c r="S59" s="18" t="str">
        <f t="shared" si="11"/>
        <v>ok</v>
      </c>
      <c r="T59" s="10">
        <f t="shared" si="12"/>
        <v>400000</v>
      </c>
      <c r="U59" s="10">
        <v>400000</v>
      </c>
      <c r="V59" s="10">
        <v>0</v>
      </c>
      <c r="W59" s="10">
        <f t="shared" si="13"/>
        <v>20260500</v>
      </c>
      <c r="X59" s="27" t="s">
        <v>151</v>
      </c>
      <c r="Y59" s="27" t="s">
        <v>151</v>
      </c>
      <c r="Z59" s="28" t="s">
        <v>306</v>
      </c>
      <c r="AA59" s="29" t="s">
        <v>167</v>
      </c>
      <c r="AB59" s="19"/>
      <c r="AC59" s="21"/>
      <c r="AD59" s="22"/>
      <c r="AE59" s="21"/>
      <c r="AF59" s="20"/>
      <c r="AG59" s="19"/>
      <c r="AH59" s="23"/>
      <c r="AI59" s="19"/>
      <c r="AJ59" s="19"/>
    </row>
    <row r="60" spans="1:36" ht="53.25" customHeight="1" x14ac:dyDescent="0.25">
      <c r="A60" s="13">
        <v>56</v>
      </c>
      <c r="B60" s="12">
        <v>11</v>
      </c>
      <c r="C60" s="14" t="s">
        <v>144</v>
      </c>
      <c r="D60" s="14" t="s">
        <v>15</v>
      </c>
      <c r="E60" s="15" t="s">
        <v>149</v>
      </c>
      <c r="F60" s="14" t="s">
        <v>145</v>
      </c>
      <c r="G60" s="16" t="s">
        <v>187</v>
      </c>
      <c r="H60" s="14">
        <v>23</v>
      </c>
      <c r="I60" s="14">
        <v>22</v>
      </c>
      <c r="J60" s="13">
        <f t="shared" si="7"/>
        <v>22.5</v>
      </c>
      <c r="K60" s="14">
        <v>13</v>
      </c>
      <c r="L60" s="14">
        <v>13</v>
      </c>
      <c r="M60" s="13">
        <f t="shared" si="8"/>
        <v>13</v>
      </c>
      <c r="N60" s="10">
        <v>792400</v>
      </c>
      <c r="O60" s="17">
        <f t="shared" si="9"/>
        <v>0.49520444220090865</v>
      </c>
      <c r="P60" s="10">
        <v>392400</v>
      </c>
      <c r="Q60" s="10">
        <v>400000</v>
      </c>
      <c r="R60" s="18">
        <f t="shared" si="10"/>
        <v>0.50479555779909135</v>
      </c>
      <c r="S60" s="18" t="str">
        <f t="shared" si="11"/>
        <v>ok</v>
      </c>
      <c r="T60" s="10">
        <f t="shared" si="12"/>
        <v>400000</v>
      </c>
      <c r="U60" s="10">
        <v>400000</v>
      </c>
      <c r="V60" s="10">
        <v>0</v>
      </c>
      <c r="W60" s="10">
        <f t="shared" si="13"/>
        <v>20660500</v>
      </c>
      <c r="X60" s="27" t="s">
        <v>151</v>
      </c>
      <c r="Y60" s="27" t="s">
        <v>151</v>
      </c>
      <c r="Z60" s="28" t="s">
        <v>188</v>
      </c>
      <c r="AA60" s="29" t="s">
        <v>166</v>
      </c>
      <c r="AB60" s="19"/>
      <c r="AC60" s="21"/>
      <c r="AD60" s="22"/>
      <c r="AE60" s="21"/>
      <c r="AF60" s="20"/>
      <c r="AG60" s="19"/>
      <c r="AH60" s="21"/>
      <c r="AI60" s="19"/>
      <c r="AJ60" s="19"/>
    </row>
    <row r="61" spans="1:36" ht="53.25" customHeight="1" x14ac:dyDescent="0.25">
      <c r="A61" s="13">
        <v>57</v>
      </c>
      <c r="B61" s="12">
        <v>49</v>
      </c>
      <c r="C61" s="14" t="s">
        <v>334</v>
      </c>
      <c r="D61" s="14" t="s">
        <v>15</v>
      </c>
      <c r="E61" s="15" t="s">
        <v>335</v>
      </c>
      <c r="F61" s="14" t="s">
        <v>336</v>
      </c>
      <c r="G61" s="16" t="s">
        <v>337</v>
      </c>
      <c r="H61" s="14">
        <v>23</v>
      </c>
      <c r="I61" s="14">
        <v>22</v>
      </c>
      <c r="J61" s="13">
        <f t="shared" si="7"/>
        <v>22.5</v>
      </c>
      <c r="K61" s="14">
        <v>13</v>
      </c>
      <c r="L61" s="14">
        <v>13</v>
      </c>
      <c r="M61" s="13">
        <f t="shared" si="8"/>
        <v>13</v>
      </c>
      <c r="N61" s="10">
        <v>450000</v>
      </c>
      <c r="O61" s="17">
        <f t="shared" si="9"/>
        <v>0.4</v>
      </c>
      <c r="P61" s="10">
        <v>180000</v>
      </c>
      <c r="Q61" s="10">
        <v>270000</v>
      </c>
      <c r="R61" s="18">
        <f t="shared" si="10"/>
        <v>0.6</v>
      </c>
      <c r="S61" s="18" t="str">
        <f t="shared" si="11"/>
        <v>ok</v>
      </c>
      <c r="T61" s="10">
        <f t="shared" si="12"/>
        <v>270000</v>
      </c>
      <c r="U61" s="10">
        <v>270000</v>
      </c>
      <c r="V61" s="10">
        <v>0</v>
      </c>
      <c r="W61" s="10">
        <f t="shared" si="13"/>
        <v>20930500</v>
      </c>
      <c r="X61" s="27" t="s">
        <v>151</v>
      </c>
      <c r="Y61" s="27" t="s">
        <v>151</v>
      </c>
      <c r="Z61" s="28" t="s">
        <v>338</v>
      </c>
      <c r="AA61" s="29" t="s">
        <v>167</v>
      </c>
      <c r="AB61" s="19"/>
      <c r="AC61" s="21"/>
      <c r="AD61" s="22"/>
      <c r="AE61" s="21"/>
      <c r="AF61" s="20"/>
      <c r="AG61" s="19"/>
      <c r="AH61" s="23"/>
      <c r="AI61" s="19"/>
      <c r="AJ61" s="19"/>
    </row>
    <row r="62" spans="1:36" ht="53.25" customHeight="1" x14ac:dyDescent="0.25">
      <c r="A62" s="13">
        <v>58</v>
      </c>
      <c r="B62" s="12">
        <v>9</v>
      </c>
      <c r="C62" s="14" t="s">
        <v>45</v>
      </c>
      <c r="D62" s="14" t="s">
        <v>15</v>
      </c>
      <c r="E62" s="15" t="s">
        <v>46</v>
      </c>
      <c r="F62" s="14" t="s">
        <v>47</v>
      </c>
      <c r="G62" s="16" t="s">
        <v>183</v>
      </c>
      <c r="H62" s="14">
        <v>22</v>
      </c>
      <c r="I62" s="14">
        <v>23</v>
      </c>
      <c r="J62" s="13">
        <f t="shared" si="7"/>
        <v>22.5</v>
      </c>
      <c r="K62" s="14">
        <v>12</v>
      </c>
      <c r="L62" s="14">
        <v>13</v>
      </c>
      <c r="M62" s="13">
        <f t="shared" si="8"/>
        <v>12.5</v>
      </c>
      <c r="N62" s="10">
        <v>666667</v>
      </c>
      <c r="O62" s="17">
        <f t="shared" si="9"/>
        <v>0.40000029999984998</v>
      </c>
      <c r="P62" s="10">
        <v>266667</v>
      </c>
      <c r="Q62" s="10">
        <v>400000</v>
      </c>
      <c r="R62" s="18">
        <f t="shared" si="10"/>
        <v>0.59999970000015002</v>
      </c>
      <c r="S62" s="18" t="str">
        <f t="shared" si="11"/>
        <v>ok</v>
      </c>
      <c r="T62" s="10">
        <f t="shared" si="12"/>
        <v>400000</v>
      </c>
      <c r="U62" s="10">
        <v>400000</v>
      </c>
      <c r="V62" s="10">
        <v>0</v>
      </c>
      <c r="W62" s="10">
        <f t="shared" si="13"/>
        <v>21330500</v>
      </c>
      <c r="X62" s="27" t="s">
        <v>151</v>
      </c>
      <c r="Y62" s="27" t="s">
        <v>151</v>
      </c>
      <c r="Z62" s="28" t="s">
        <v>184</v>
      </c>
      <c r="AA62" s="29" t="s">
        <v>167</v>
      </c>
      <c r="AB62" s="19"/>
      <c r="AC62" s="21"/>
      <c r="AD62" s="22"/>
      <c r="AE62" s="21"/>
      <c r="AF62" s="20"/>
      <c r="AG62" s="19"/>
      <c r="AH62" s="21"/>
      <c r="AI62" s="19"/>
      <c r="AJ62" s="19"/>
    </row>
    <row r="63" spans="1:36" ht="53.25" customHeight="1" x14ac:dyDescent="0.25">
      <c r="A63" s="13">
        <v>59</v>
      </c>
      <c r="B63" s="12">
        <v>99</v>
      </c>
      <c r="C63" s="14" t="s">
        <v>91</v>
      </c>
      <c r="D63" s="14" t="s">
        <v>15</v>
      </c>
      <c r="E63" s="15" t="s">
        <v>92</v>
      </c>
      <c r="F63" s="14" t="s">
        <v>93</v>
      </c>
      <c r="G63" s="16" t="s">
        <v>311</v>
      </c>
      <c r="H63" s="14">
        <v>22</v>
      </c>
      <c r="I63" s="14">
        <v>23</v>
      </c>
      <c r="J63" s="13">
        <f t="shared" si="7"/>
        <v>22.5</v>
      </c>
      <c r="K63" s="14">
        <v>12</v>
      </c>
      <c r="L63" s="14">
        <v>12</v>
      </c>
      <c r="M63" s="13">
        <f t="shared" si="8"/>
        <v>12</v>
      </c>
      <c r="N63" s="10">
        <v>1027000</v>
      </c>
      <c r="O63" s="17">
        <f t="shared" si="9"/>
        <v>0.61051606621226873</v>
      </c>
      <c r="P63" s="10">
        <v>627000</v>
      </c>
      <c r="Q63" s="10">
        <v>400000</v>
      </c>
      <c r="R63" s="18">
        <f t="shared" si="10"/>
        <v>0.38948393378773127</v>
      </c>
      <c r="S63" s="18" t="str">
        <f t="shared" si="11"/>
        <v>ok</v>
      </c>
      <c r="T63" s="10">
        <f t="shared" si="12"/>
        <v>400000</v>
      </c>
      <c r="U63" s="10">
        <v>400000</v>
      </c>
      <c r="V63" s="10">
        <v>0</v>
      </c>
      <c r="W63" s="10">
        <f t="shared" si="13"/>
        <v>21730500</v>
      </c>
      <c r="X63" s="27" t="s">
        <v>151</v>
      </c>
      <c r="Y63" s="27" t="s">
        <v>151</v>
      </c>
      <c r="Z63" s="28" t="s">
        <v>312</v>
      </c>
      <c r="AA63" s="29" t="s">
        <v>167</v>
      </c>
      <c r="AB63" s="19"/>
      <c r="AC63" s="21"/>
      <c r="AD63" s="22"/>
      <c r="AE63" s="21"/>
      <c r="AF63" s="19"/>
      <c r="AG63" s="19"/>
      <c r="AH63" s="23"/>
      <c r="AI63" s="19"/>
      <c r="AJ63" s="19"/>
    </row>
    <row r="64" spans="1:36" ht="53.25" customHeight="1" x14ac:dyDescent="0.25">
      <c r="A64" s="13">
        <v>60</v>
      </c>
      <c r="B64" s="12">
        <v>40</v>
      </c>
      <c r="C64" s="14" t="s">
        <v>103</v>
      </c>
      <c r="D64" s="14" t="s">
        <v>15</v>
      </c>
      <c r="E64" s="15" t="s">
        <v>26</v>
      </c>
      <c r="F64" s="14" t="s">
        <v>27</v>
      </c>
      <c r="G64" s="16" t="s">
        <v>241</v>
      </c>
      <c r="H64" s="14">
        <v>22</v>
      </c>
      <c r="I64" s="14">
        <v>23</v>
      </c>
      <c r="J64" s="13">
        <f t="shared" si="7"/>
        <v>22.5</v>
      </c>
      <c r="K64" s="14">
        <v>11</v>
      </c>
      <c r="L64" s="14">
        <v>11</v>
      </c>
      <c r="M64" s="13">
        <f t="shared" si="8"/>
        <v>11</v>
      </c>
      <c r="N64" s="10">
        <v>708000</v>
      </c>
      <c r="O64" s="17">
        <f t="shared" si="9"/>
        <v>0.43502824858757061</v>
      </c>
      <c r="P64" s="10">
        <v>308000</v>
      </c>
      <c r="Q64" s="10">
        <v>400000</v>
      </c>
      <c r="R64" s="18">
        <f t="shared" si="10"/>
        <v>0.56497175141242939</v>
      </c>
      <c r="S64" s="18" t="str">
        <f t="shared" si="11"/>
        <v>ok</v>
      </c>
      <c r="T64" s="10">
        <f t="shared" si="12"/>
        <v>400000</v>
      </c>
      <c r="U64" s="10">
        <v>400000</v>
      </c>
      <c r="V64" s="10">
        <v>0</v>
      </c>
      <c r="W64" s="10">
        <f t="shared" si="13"/>
        <v>22130500</v>
      </c>
      <c r="X64" s="27" t="s">
        <v>151</v>
      </c>
      <c r="Y64" s="27" t="s">
        <v>151</v>
      </c>
      <c r="Z64" s="28" t="s">
        <v>242</v>
      </c>
      <c r="AA64" s="29" t="s">
        <v>166</v>
      </c>
      <c r="AB64" s="19"/>
      <c r="AC64" s="21"/>
      <c r="AD64" s="22"/>
      <c r="AE64" s="21"/>
      <c r="AF64" s="20"/>
      <c r="AG64" s="19"/>
      <c r="AH64" s="21"/>
      <c r="AI64" s="19"/>
      <c r="AJ64" s="19"/>
    </row>
    <row r="65" spans="1:36" ht="53.25" customHeight="1" x14ac:dyDescent="0.25">
      <c r="A65" s="13">
        <v>61</v>
      </c>
      <c r="B65" s="12">
        <v>8</v>
      </c>
      <c r="C65" s="14" t="s">
        <v>178</v>
      </c>
      <c r="D65" s="14" t="s">
        <v>15</v>
      </c>
      <c r="E65" s="15" t="s">
        <v>179</v>
      </c>
      <c r="F65" s="14" t="s">
        <v>180</v>
      </c>
      <c r="G65" s="16" t="s">
        <v>181</v>
      </c>
      <c r="H65" s="14">
        <v>23</v>
      </c>
      <c r="I65" s="14">
        <v>22</v>
      </c>
      <c r="J65" s="13">
        <f t="shared" si="7"/>
        <v>22.5</v>
      </c>
      <c r="K65" s="14">
        <v>11</v>
      </c>
      <c r="L65" s="14">
        <v>11</v>
      </c>
      <c r="M65" s="13">
        <f t="shared" si="8"/>
        <v>11</v>
      </c>
      <c r="N65" s="10">
        <v>338032</v>
      </c>
      <c r="O65" s="17">
        <f t="shared" si="9"/>
        <v>0.40005679935627397</v>
      </c>
      <c r="P65" s="10">
        <v>135232</v>
      </c>
      <c r="Q65" s="10">
        <v>202800</v>
      </c>
      <c r="R65" s="18">
        <f t="shared" si="10"/>
        <v>0.59994320064372608</v>
      </c>
      <c r="S65" s="18" t="str">
        <f t="shared" si="11"/>
        <v>ok</v>
      </c>
      <c r="T65" s="10">
        <f t="shared" si="12"/>
        <v>202800</v>
      </c>
      <c r="U65" s="10">
        <v>202800</v>
      </c>
      <c r="V65" s="10">
        <v>0</v>
      </c>
      <c r="W65" s="10">
        <f t="shared" si="13"/>
        <v>22333300</v>
      </c>
      <c r="X65" s="27" t="s">
        <v>151</v>
      </c>
      <c r="Y65" s="27" t="s">
        <v>151</v>
      </c>
      <c r="Z65" s="28" t="s">
        <v>182</v>
      </c>
      <c r="AA65" s="29" t="s">
        <v>167</v>
      </c>
      <c r="AB65" s="19"/>
      <c r="AC65" s="21"/>
      <c r="AD65" s="22"/>
      <c r="AE65" s="21"/>
      <c r="AF65" s="20"/>
      <c r="AG65" s="19"/>
      <c r="AH65" s="23"/>
      <c r="AI65" s="19"/>
      <c r="AJ65" s="19"/>
    </row>
    <row r="66" spans="1:36" ht="53.25" customHeight="1" x14ac:dyDescent="0.25">
      <c r="A66" s="13">
        <v>62</v>
      </c>
      <c r="B66" s="12">
        <v>33</v>
      </c>
      <c r="C66" s="14" t="s">
        <v>218</v>
      </c>
      <c r="D66" s="14" t="s">
        <v>15</v>
      </c>
      <c r="E66" s="15" t="s">
        <v>219</v>
      </c>
      <c r="F66" s="14" t="s">
        <v>220</v>
      </c>
      <c r="G66" s="16" t="s">
        <v>221</v>
      </c>
      <c r="H66" s="14">
        <v>22</v>
      </c>
      <c r="I66" s="14">
        <v>23</v>
      </c>
      <c r="J66" s="13">
        <f t="shared" si="7"/>
        <v>22.5</v>
      </c>
      <c r="K66" s="14">
        <v>10</v>
      </c>
      <c r="L66" s="14">
        <v>11</v>
      </c>
      <c r="M66" s="13">
        <f t="shared" si="8"/>
        <v>10.5</v>
      </c>
      <c r="N66" s="10">
        <v>686400</v>
      </c>
      <c r="O66" s="17">
        <f t="shared" si="9"/>
        <v>0.41724941724941728</v>
      </c>
      <c r="P66" s="10">
        <v>286400</v>
      </c>
      <c r="Q66" s="10">
        <v>400000</v>
      </c>
      <c r="R66" s="18">
        <f t="shared" si="10"/>
        <v>0.58275058275058278</v>
      </c>
      <c r="S66" s="18" t="str">
        <f t="shared" si="11"/>
        <v>ok</v>
      </c>
      <c r="T66" s="10">
        <f t="shared" si="12"/>
        <v>400000</v>
      </c>
      <c r="U66" s="10">
        <v>400000</v>
      </c>
      <c r="V66" s="10">
        <v>0</v>
      </c>
      <c r="W66" s="10">
        <f t="shared" si="13"/>
        <v>22733300</v>
      </c>
      <c r="X66" s="27" t="s">
        <v>151</v>
      </c>
      <c r="Y66" s="27" t="s">
        <v>151</v>
      </c>
      <c r="Z66" s="28" t="s">
        <v>222</v>
      </c>
      <c r="AA66" s="29" t="s">
        <v>167</v>
      </c>
      <c r="AB66" s="19"/>
      <c r="AC66" s="21"/>
      <c r="AD66" s="22"/>
      <c r="AE66" s="21"/>
      <c r="AF66" s="20"/>
      <c r="AG66" s="19"/>
      <c r="AH66" s="23"/>
      <c r="AI66" s="19"/>
      <c r="AJ66" s="19"/>
    </row>
    <row r="67" spans="1:36" ht="38.25" x14ac:dyDescent="0.25">
      <c r="A67" s="13">
        <v>63</v>
      </c>
      <c r="B67" s="12">
        <v>62</v>
      </c>
      <c r="C67" s="14" t="s">
        <v>33</v>
      </c>
      <c r="D67" s="14" t="s">
        <v>15</v>
      </c>
      <c r="E67" s="15" t="s">
        <v>34</v>
      </c>
      <c r="F67" s="14" t="s">
        <v>35</v>
      </c>
      <c r="G67" s="16" t="s">
        <v>288</v>
      </c>
      <c r="H67" s="14">
        <v>23</v>
      </c>
      <c r="I67" s="14">
        <v>22</v>
      </c>
      <c r="J67" s="13">
        <f t="shared" si="7"/>
        <v>22.5</v>
      </c>
      <c r="K67" s="14">
        <v>11</v>
      </c>
      <c r="L67" s="14">
        <v>10</v>
      </c>
      <c r="M67" s="13">
        <f t="shared" si="8"/>
        <v>10.5</v>
      </c>
      <c r="N67" s="10">
        <v>328000</v>
      </c>
      <c r="O67" s="17">
        <f t="shared" si="9"/>
        <v>0.4</v>
      </c>
      <c r="P67" s="10">
        <v>131200</v>
      </c>
      <c r="Q67" s="10">
        <v>196800</v>
      </c>
      <c r="R67" s="18">
        <f t="shared" si="10"/>
        <v>0.6</v>
      </c>
      <c r="S67" s="18" t="str">
        <f t="shared" si="11"/>
        <v>ok</v>
      </c>
      <c r="T67" s="10">
        <f t="shared" si="12"/>
        <v>196800</v>
      </c>
      <c r="U67" s="10">
        <v>196800</v>
      </c>
      <c r="V67" s="10">
        <v>0</v>
      </c>
      <c r="W67" s="10">
        <f t="shared" si="13"/>
        <v>22930100</v>
      </c>
      <c r="X67" s="27" t="s">
        <v>151</v>
      </c>
      <c r="Y67" s="27" t="s">
        <v>151</v>
      </c>
      <c r="Z67" s="28" t="s">
        <v>289</v>
      </c>
      <c r="AA67" s="29" t="s">
        <v>166</v>
      </c>
      <c r="AB67" s="19"/>
      <c r="AC67" s="21"/>
      <c r="AD67" s="22"/>
      <c r="AE67" s="21"/>
      <c r="AF67" s="20"/>
      <c r="AG67" s="19"/>
      <c r="AH67" s="21"/>
      <c r="AI67" s="19"/>
      <c r="AJ67" s="19"/>
    </row>
    <row r="68" spans="1:36" ht="26.25" customHeight="1" x14ac:dyDescent="0.25">
      <c r="G68" s="30" t="s">
        <v>357</v>
      </c>
      <c r="H68" s="31"/>
      <c r="I68" s="32"/>
      <c r="J68" s="32"/>
      <c r="K68" s="32"/>
      <c r="L68" s="32"/>
      <c r="M68" s="33"/>
      <c r="N68" s="34">
        <f>SUM(N5:N67)</f>
        <v>66181955</v>
      </c>
      <c r="O68" s="35"/>
      <c r="P68" s="34">
        <f>SUM(P5:P67)</f>
        <v>43251855</v>
      </c>
      <c r="Q68" s="36">
        <f>SUM(Q5:Q67)</f>
        <v>22930100</v>
      </c>
      <c r="R68" s="35"/>
      <c r="S68" s="25"/>
      <c r="T68" s="36">
        <f>SUM(T5:T67)</f>
        <v>22930100</v>
      </c>
      <c r="U68" s="36">
        <f>SUM(U5:U67)</f>
        <v>22485600</v>
      </c>
      <c r="V68" s="36">
        <f>SUM(V5:V67)</f>
        <v>444500</v>
      </c>
    </row>
    <row r="75" spans="1:36" x14ac:dyDescent="0.25">
      <c r="N75" t="s">
        <v>353</v>
      </c>
    </row>
  </sheetData>
  <sortState ref="A5:AI67">
    <sortCondition descending="1" ref="J5:J67"/>
    <sortCondition descending="1" ref="M5:M67"/>
    <sortCondition descending="1" ref="O5:O67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poskytnutí dotací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2018-02-27T08:45:10Z</dcterms:modified>
</cp:coreProperties>
</file>