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8\Vyhodnocení\ZK materiál\"/>
    </mc:Choice>
  </mc:AlternateContent>
  <bookViews>
    <workbookView xWindow="135" yWindow="60" windowWidth="19050" windowHeight="7860"/>
  </bookViews>
  <sheets>
    <sheet name="DT2 poskytnutí dotace" sheetId="1" r:id="rId1"/>
  </sheets>
  <definedNames>
    <definedName name="_xlnm._FilterDatabase" localSheetId="0" hidden="1">'DT2 poskytnutí dotace'!$A$4:$W$21</definedName>
  </definedNames>
  <calcPr calcId="152511"/>
</workbook>
</file>

<file path=xl/calcChain.xml><?xml version="1.0" encoding="utf-8"?>
<calcChain xmlns="http://schemas.openxmlformats.org/spreadsheetml/2006/main">
  <c r="R22" i="1" l="1"/>
  <c r="Q22" i="1"/>
  <c r="O22" i="1"/>
  <c r="U5" i="1"/>
  <c r="N21" i="1" l="1"/>
  <c r="N20" i="1"/>
  <c r="N19" i="1"/>
  <c r="N10" i="1"/>
  <c r="N13" i="1"/>
  <c r="N18" i="1"/>
  <c r="N17" i="1"/>
  <c r="N16" i="1"/>
  <c r="N14" i="1"/>
  <c r="N6" i="1"/>
  <c r="N15" i="1"/>
  <c r="N12" i="1"/>
  <c r="N9" i="1"/>
  <c r="N8" i="1"/>
  <c r="N7" i="1"/>
  <c r="N11" i="1"/>
  <c r="N5" i="1"/>
  <c r="P8" i="1" l="1"/>
  <c r="U8" i="1" l="1"/>
  <c r="V8" i="1" s="1"/>
  <c r="U7" i="1"/>
  <c r="V7" i="1" s="1"/>
  <c r="U11" i="1"/>
  <c r="V11" i="1" s="1"/>
  <c r="U21" i="1"/>
  <c r="V21" i="1" s="1"/>
  <c r="U20" i="1"/>
  <c r="V20" i="1" s="1"/>
  <c r="U19" i="1"/>
  <c r="V19" i="1" s="1"/>
  <c r="U10" i="1"/>
  <c r="V10" i="1" s="1"/>
  <c r="U13" i="1"/>
  <c r="V13" i="1" s="1"/>
  <c r="U18" i="1"/>
  <c r="V18" i="1" s="1"/>
  <c r="U17" i="1"/>
  <c r="V17" i="1" s="1"/>
  <c r="U16" i="1"/>
  <c r="V16" i="1" s="1"/>
  <c r="U14" i="1"/>
  <c r="V14" i="1" s="1"/>
  <c r="U6" i="1"/>
  <c r="U15" i="1"/>
  <c r="V15" i="1" s="1"/>
  <c r="U12" i="1"/>
  <c r="V12" i="1" s="1"/>
  <c r="U9" i="1"/>
  <c r="V9" i="1" s="1"/>
  <c r="V6" i="1" l="1"/>
  <c r="U22" i="1"/>
  <c r="V22" i="1" s="1"/>
  <c r="V5" i="1"/>
  <c r="S21" i="1"/>
  <c r="T21" i="1" s="1"/>
  <c r="P21" i="1"/>
  <c r="K21" i="1"/>
  <c r="S20" i="1"/>
  <c r="T20" i="1" s="1"/>
  <c r="P20" i="1"/>
  <c r="K20" i="1"/>
  <c r="S19" i="1"/>
  <c r="T19" i="1" s="1"/>
  <c r="P19" i="1"/>
  <c r="K19" i="1"/>
  <c r="S10" i="1"/>
  <c r="T10" i="1" s="1"/>
  <c r="P10" i="1"/>
  <c r="K10" i="1"/>
  <c r="S13" i="1"/>
  <c r="T13" i="1" s="1"/>
  <c r="P13" i="1"/>
  <c r="K13" i="1"/>
  <c r="S18" i="1"/>
  <c r="T18" i="1" s="1"/>
  <c r="P18" i="1"/>
  <c r="K18" i="1"/>
  <c r="S17" i="1"/>
  <c r="T17" i="1" s="1"/>
  <c r="P17" i="1"/>
  <c r="K17" i="1"/>
  <c r="S16" i="1"/>
  <c r="T16" i="1" s="1"/>
  <c r="P16" i="1"/>
  <c r="K16" i="1"/>
  <c r="S14" i="1"/>
  <c r="T14" i="1" s="1"/>
  <c r="P14" i="1"/>
  <c r="K14" i="1"/>
  <c r="S6" i="1"/>
  <c r="T6" i="1" s="1"/>
  <c r="P6" i="1"/>
  <c r="K6" i="1"/>
  <c r="S15" i="1"/>
  <c r="T15" i="1" s="1"/>
  <c r="P15" i="1"/>
  <c r="K15" i="1"/>
  <c r="S12" i="1"/>
  <c r="T12" i="1" s="1"/>
  <c r="P12" i="1"/>
  <c r="K12" i="1"/>
  <c r="S9" i="1"/>
  <c r="T9" i="1" s="1"/>
  <c r="P9" i="1"/>
  <c r="K9" i="1"/>
  <c r="S8" i="1"/>
  <c r="T8" i="1" s="1"/>
  <c r="K8" i="1"/>
  <c r="S7" i="1"/>
  <c r="T7" i="1" s="1"/>
  <c r="P7" i="1"/>
  <c r="K7" i="1"/>
  <c r="S11" i="1"/>
  <c r="T11" i="1" s="1"/>
  <c r="P11" i="1"/>
  <c r="K11" i="1"/>
  <c r="S5" i="1" l="1"/>
  <c r="P5" i="1" l="1"/>
  <c r="T5" i="1" l="1"/>
  <c r="K5" i="1"/>
</calcChain>
</file>

<file path=xl/sharedStrings.xml><?xml version="1.0" encoding="utf-8"?>
<sst xmlns="http://schemas.openxmlformats.org/spreadsheetml/2006/main" count="206" uniqueCount="142">
  <si>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</si>
  <si>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</si>
  <si>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</si>
  <si>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</si>
  <si>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</si>
  <si>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</si>
  <si>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</si>
  <si>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</si>
  <si>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</si>
  <si>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</si>
  <si>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</si>
  <si>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 xml:space="preserve">Celkem </t>
  </si>
  <si>
    <t>hodnotitel 1</t>
  </si>
  <si>
    <t>hodnotitel 2</t>
  </si>
  <si>
    <t>Žadatel</t>
  </si>
  <si>
    <t>Kontrola % dotace</t>
  </si>
  <si>
    <t>Mikroregion Žermanické a Těrlické přehrady</t>
  </si>
  <si>
    <t>svazek obcí</t>
  </si>
  <si>
    <t>70305374</t>
  </si>
  <si>
    <t>75137925</t>
  </si>
  <si>
    <t xml:space="preserve">Na Náměstí 106, Osoblaha, 793 99 Osoblaha </t>
  </si>
  <si>
    <t>Sdružení obcí povodí Stonávky</t>
  </si>
  <si>
    <t>69610088</t>
  </si>
  <si>
    <t>Třanovice 250, 739 53 Třanovice</t>
  </si>
  <si>
    <t>Sdružení obcí Rýmařovska</t>
  </si>
  <si>
    <t>63024276</t>
  </si>
  <si>
    <t>náměstí Míru 1, 795 01 Rýmařov</t>
  </si>
  <si>
    <t>Sdružení obcí Hlučínska</t>
  </si>
  <si>
    <t>71179216</t>
  </si>
  <si>
    <t>Mírové náměstí 23, 748 01 Hlučín</t>
  </si>
  <si>
    <t>Mikroregion Matice Slezská</t>
  </si>
  <si>
    <t>70961417</t>
  </si>
  <si>
    <t>Antonína Vaška 86, 747 92 Háj ve Slezsku</t>
  </si>
  <si>
    <t>Region Slezská brána</t>
  </si>
  <si>
    <t>69609969</t>
  </si>
  <si>
    <t>Radniční náměstí 300, 739 34 Šenov</t>
  </si>
  <si>
    <t>Mikroregion Opavsko severozápad</t>
  </si>
  <si>
    <t>75077841</t>
  </si>
  <si>
    <t>Venkovský mikroregion Moravice</t>
  </si>
  <si>
    <t>70630089</t>
  </si>
  <si>
    <t>Náměstí Jana Zajíce 7, 749 01 Vítkov</t>
  </si>
  <si>
    <t>Mikroregion Hvozdnice</t>
  </si>
  <si>
    <t>71194410</t>
  </si>
  <si>
    <t>Štáblovská 35, 747 56 Dolní Životice</t>
  </si>
  <si>
    <t>Mikroregion Slezská Harta</t>
  </si>
  <si>
    <t>71193821</t>
  </si>
  <si>
    <t>Mikroregion Krnovsko</t>
  </si>
  <si>
    <t>71195530</t>
  </si>
  <si>
    <t>Hlavní náměstí 96/1, Krnov, 794 01</t>
  </si>
  <si>
    <t>Mikroregion Odersko</t>
  </si>
  <si>
    <t>70953201</t>
  </si>
  <si>
    <t>Sdružení obcí povodí Morávky</t>
  </si>
  <si>
    <t>68157631</t>
  </si>
  <si>
    <t>Dobrá 230, 739 51 Dobrá</t>
  </si>
  <si>
    <t>Sdružení měst a obcí povodí Ondřejnice</t>
  </si>
  <si>
    <t>60045701</t>
  </si>
  <si>
    <t>K náměstí 22, 739 44 Brušperk</t>
  </si>
  <si>
    <t>Dotace neinvestiční (Kč)</t>
  </si>
  <si>
    <t>Mikroregion - Sdružení obcí Osoblažska</t>
  </si>
  <si>
    <t>Podíl dotace na uznatelných nákladech projektu (Kč)</t>
  </si>
  <si>
    <t>Masarykovo náměstí 25, 742 35 Odry</t>
  </si>
  <si>
    <t>Bruntálsko</t>
  </si>
  <si>
    <t>04690290</t>
  </si>
  <si>
    <t>Náměstí Míru 60/11, 792 01 Bruntál</t>
  </si>
  <si>
    <t>Region Poodří</t>
  </si>
  <si>
    <t>69581762</t>
  </si>
  <si>
    <t>Bartošovice č.p. 1 - zámek, 742 54 Bartošovice</t>
  </si>
  <si>
    <t>Poskytnutí neinvestičních dotací - dotační titul 2</t>
  </si>
  <si>
    <t>Pořadové číslo žádosti</t>
  </si>
  <si>
    <t>Leskovec nad Moravicí 204, 793 68 Dvorce</t>
  </si>
  <si>
    <t>číslo smlouvy</t>
  </si>
  <si>
    <t>Nabytí účinnosti smlouvy</t>
  </si>
  <si>
    <t>1. splátka dotace</t>
  </si>
  <si>
    <t>ZV předloženo</t>
  </si>
  <si>
    <t>2. splátka dotace</t>
  </si>
  <si>
    <t>Skutečně čerpáno celkem</t>
  </si>
  <si>
    <t>Úspora</t>
  </si>
  <si>
    <t>1. splátka dotace vyplacení</t>
  </si>
  <si>
    <t>2. splátka dotace vyplacení</t>
  </si>
  <si>
    <t>1.1.-31.12.2018</t>
  </si>
  <si>
    <t>Podpora rozvoje mikroregionu 2018</t>
  </si>
  <si>
    <t>Stručný popis projektu</t>
  </si>
  <si>
    <t>financování osobních nákladů zaměstnanců, kteří se podílejí na poradenství a činnostech projednaných radou DSO</t>
  </si>
  <si>
    <t>Odborné poradenství venkovské oblasti Mikroregion Sleszká Harta</t>
  </si>
  <si>
    <t>DPH plátce</t>
  </si>
  <si>
    <t>ne</t>
  </si>
  <si>
    <t xml:space="preserve">zajištění kvalitního metodického a odborného poradenství v oblasti RR a CR </t>
  </si>
  <si>
    <t>Poradenství v mikroregionu Opavsko severozápad</t>
  </si>
  <si>
    <t xml:space="preserve">zajištění kvalitního poradenství v mikroregionu prostřednictvím činností manažerky dle plánu činností schváleného členskou schůzi </t>
  </si>
  <si>
    <t>Projektový manažer Mikroregionu Matice Slezská</t>
  </si>
  <si>
    <t>zajištění funkce projektového manažera pro výkon činností pro efektivní chod a fungování DSO</t>
  </si>
  <si>
    <t>Horní Bludovice 434, 739 37 Horní Bludovice</t>
  </si>
  <si>
    <t>Poradenství, administrativní služby a práce</t>
  </si>
  <si>
    <t>externí zajištění služby administrátora mikroregionu, zajištění činností souvisejících s organizací a administrací rozvojových aktivit v mikroregionu</t>
  </si>
  <si>
    <t>Rozvoj mikroregionu Rýmařovska</t>
  </si>
  <si>
    <t>financování mzdových nákladů manažera a účetní mikroregionu, realizace činností a aktivit dle plánu činností pro rok 2018</t>
  </si>
  <si>
    <t>Manažer regionu Hlučínska III</t>
  </si>
  <si>
    <t>financování mzdových nákladů manažera a účetní SOH, činnosti budou realizován dle plánu pro rok 2018, projekt volně navazuje na předchozí roky</t>
  </si>
  <si>
    <t>Rozvoj venkovského života v obcích Regionu Poodří</t>
  </si>
  <si>
    <t>podpora zachování činností svazku 19 obcí s pomocí realizace plánu činností manažera mikregionu a účetní mikroregionu</t>
  </si>
  <si>
    <t xml:space="preserve">ano, vůči projektu nebude uplatněn odpočet
</t>
  </si>
  <si>
    <t>náklady na odborné pracovníky sdružení pro realizaci aktivit dle plánu činností pro rok 2018</t>
  </si>
  <si>
    <t>Projektový manažer Venkovského mikroregionu Moravice</t>
  </si>
  <si>
    <t>práce projektového manažera formou služby - dotační management pro každou obec mikroregionu</t>
  </si>
  <si>
    <t>Projektový manažer Mikroregionu Hvozdnice</t>
  </si>
  <si>
    <t>Podpora poradenství, propagace a aktivit v Mikroregionu Krnovsko 2018</t>
  </si>
  <si>
    <t>náklady na externí poradce a pracovníky pro výkon činností Mikroregionu Krnovsko</t>
  </si>
  <si>
    <t>Projektový manažer XI a poradenství v regionu Slezská brána</t>
  </si>
  <si>
    <t>zajištění odborné manžerské a poradenské činnosti v mikroregionu - dle plánu činnsotí pro rok 2018</t>
  </si>
  <si>
    <t>odborné poradenství a metodické vedení obcí při zpracování projektů, žádostí a při realizaci projektů</t>
  </si>
  <si>
    <t>Poradenství a informační systém Mikroregionu obcí povodí Stonávky</t>
  </si>
  <si>
    <t>náklady na mzdy manažerů - realizace projektů obcí mikroregionu</t>
  </si>
  <si>
    <t>Projektový manažer a podpora projektů SOPM v roce 2018</t>
  </si>
  <si>
    <t>zajištění činností projektového manažera</t>
  </si>
  <si>
    <t>Management v Mikroregionu Odersko 2018</t>
  </si>
  <si>
    <t>zajištění řízení činností Mikroregionu Odersko - financování projektového manažera a finančního manažera</t>
  </si>
  <si>
    <t>hodnotitel 1 - kriterium I.2</t>
  </si>
  <si>
    <t>hodnotitel 2 - kriterium I.2</t>
  </si>
  <si>
    <t>BODY průměr kriterium I.2</t>
  </si>
  <si>
    <t>ORG</t>
  </si>
  <si>
    <t>10719</t>
  </si>
  <si>
    <t>10729</t>
  </si>
  <si>
    <t>10744</t>
  </si>
  <si>
    <t>10755</t>
  </si>
  <si>
    <t>10724</t>
  </si>
  <si>
    <t>10751</t>
  </si>
  <si>
    <t>10713</t>
  </si>
  <si>
    <t>10723</t>
  </si>
  <si>
    <t>10741</t>
  </si>
  <si>
    <t>10735</t>
  </si>
  <si>
    <t>10722</t>
  </si>
  <si>
    <t>10736</t>
  </si>
  <si>
    <t>10716</t>
  </si>
  <si>
    <t>10737</t>
  </si>
  <si>
    <t>10728</t>
  </si>
  <si>
    <t>10718</t>
  </si>
  <si>
    <t>Úvalno 58, 793 91 Úvalno</t>
  </si>
  <si>
    <t>Odborné poradenství pro rozvoj obcí Bruntálska pro rok 2018</t>
  </si>
  <si>
    <t>Rozvoj aktivit Sdružení měst a obcí povodí Ondřejnice</t>
  </si>
  <si>
    <t>Maximální časová použitelnost dotace od - do</t>
  </si>
  <si>
    <t>1.1.-20.1.2019</t>
  </si>
  <si>
    <t>Termín realizace projektu od -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</si>
</sst>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right" vertical="center"/>
    </xf>
    <xf numFmtId="10" fontId="3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10" fontId="3" fillId="0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Border="1" applyAlignment="1">
      <alignment horizontal="left"/>
    </xf>
    <xf numFmtId="0" fontId="4" fillId="0" borderId="0" xfId="0" applyFont="1"/>
    <xf numFmtId="0" fontId="2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Alignment="1">
      <alignment horizontal="center"/>
    </xf>
    <xf numFmtId="10" fontId="4" fillId="0" borderId="0" xfId="0" applyNumberFormat="1" applyFont="1"/>
    <xf numFmtId="0" fontId="4" fillId="0" borderId="0" xfId="0" applyFont="1" applyAlignment="1">
      <alignment horizontal="right"/>
    </xf>
    <xf numFmtId="14" fontId="3" fillId="0" borderId="8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3" fontId="0" fillId="0" borderId="6" xfId="0" applyNumberFormat="1" applyBorder="1"/>
    <xf numFmtId="14" fontId="0" fillId="0" borderId="6" xfId="0" applyNumberFormat="1" applyBorder="1"/>
    <xf numFmtId="14" fontId="3" fillId="0" borderId="8" xfId="0" applyNumberFormat="1" applyFont="1" applyFill="1" applyBorder="1" applyAlignment="1">
      <alignment horizontal="center" vertical="center" wrapText="1" shrinkToFit="1"/>
    </xf>
    <xf numFmtId="14" fontId="3" fillId="0" borderId="8" xfId="0" applyNumberFormat="1" applyFont="1" applyFill="1" applyBorder="1" applyAlignment="1">
      <alignment horizontal="left" vertical="top" wrapText="1" shrinkToFit="1"/>
    </xf>
    <xf numFmtId="0" fontId="3" fillId="0" borderId="0" xfId="0" applyFont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5" fillId="0" borderId="9" xfId="0" applyFont="1" applyBorder="1"/>
    <xf numFmtId="3" fontId="5" fillId="0" borderId="6" xfId="0" applyNumberFormat="1" applyFont="1" applyBorder="1"/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22"/>
  <sheetViews>
    <sheetView tabSelected="1" zoomScale="65" zoomScaleNormal="65" workbookViewId="0">
      <pane xSplit="8" topLeftCell="S1" activePane="topRight" state="frozen"/>
      <selection pane="topRight" activeCell="U7" sqref="U7"/>
    </sheetView>
  </sheetViews>
  <sheetFormatPr defaultRowHeight="15" x14ac:dyDescent="0.25"/>
  <cols>
    <col min="1" max="1" width="10.5703125" customWidth="1"/>
    <col min="2" max="2" width="12.28515625" customWidth="1"/>
    <col min="3" max="3" width="30.7109375" customWidth="1"/>
    <col min="4" max="4" width="12.42578125" customWidth="1"/>
    <col min="5" max="6" width="11.28515625" customWidth="1"/>
    <col min="7" max="7" width="41.42578125" customWidth="1"/>
    <col min="8" max="8" width="48.85546875" customWidth="1"/>
    <col min="9" max="9" width="11.42578125" customWidth="1"/>
    <col min="10" max="10" width="11.85546875" customWidth="1"/>
    <col min="11" max="11" width="10.7109375" customWidth="1"/>
    <col min="12" max="12" width="11.42578125" customWidth="1"/>
    <col min="13" max="13" width="11.85546875" customWidth="1"/>
    <col min="14" max="14" width="10.7109375" customWidth="1"/>
    <col min="15" max="15" width="16" customWidth="1"/>
    <col min="16" max="16" width="13.5703125" customWidth="1"/>
    <col min="17" max="17" width="14" customWidth="1"/>
    <col min="18" max="18" width="13.85546875" customWidth="1"/>
    <col min="19" max="19" width="13.5703125" customWidth="1"/>
    <col min="20" max="20" width="12.7109375" hidden="1" customWidth="1"/>
    <col min="21" max="21" width="14.140625" customWidth="1"/>
    <col min="22" max="22" width="15.5703125" customWidth="1"/>
    <col min="23" max="24" width="21.7109375" customWidth="1"/>
    <col min="25" max="25" width="39.42578125" customWidth="1"/>
    <col min="26" max="26" width="23.85546875" hidden="1" customWidth="1"/>
    <col min="27" max="27" width="17.85546875" hidden="1" customWidth="1"/>
    <col min="28" max="35" width="15.7109375" hidden="1" customWidth="1"/>
    <col min="37" max="37" width="5.5703125" customWidth="1"/>
  </cols>
  <sheetData>
    <row r="2" spans="1:35" ht="33.75" customHeight="1" x14ac:dyDescent="0.25">
      <c r="A2" s="40" t="s">
        <v>67</v>
      </c>
    </row>
    <row r="3" spans="1:35" ht="15.75" thickBot="1" x14ac:dyDescent="0.3">
      <c r="A3" s="19"/>
      <c r="B3" s="20"/>
      <c r="C3" s="21"/>
      <c r="D3" s="36"/>
      <c r="E3" s="21"/>
      <c r="F3" s="21"/>
      <c r="G3" s="22"/>
      <c r="H3" s="20"/>
      <c r="I3" s="23"/>
      <c r="J3" s="23"/>
      <c r="K3" s="24"/>
      <c r="L3" s="23"/>
      <c r="M3" s="23"/>
      <c r="N3" s="24"/>
      <c r="O3" s="25"/>
      <c r="P3" s="22"/>
      <c r="Q3" s="22"/>
      <c r="R3" s="26"/>
      <c r="S3" s="26"/>
      <c r="T3" s="26"/>
      <c r="U3" s="27"/>
      <c r="V3" s="27"/>
      <c r="W3" s="22"/>
      <c r="X3" s="22"/>
      <c r="Y3" s="22"/>
      <c r="Z3" s="22"/>
    </row>
    <row r="4" spans="1:35" ht="119.25" customHeight="1" x14ac:dyDescent="0.25">
      <c r="A4" s="2" t="s">
        <v>0</v>
      </c>
      <c r="B4" s="3" t="s">
        <v>68</v>
      </c>
      <c r="C4" s="4" t="s">
        <v>14</v>
      </c>
      <c r="D4" s="4" t="s">
        <v>1</v>
      </c>
      <c r="E4" s="4" t="s">
        <v>2</v>
      </c>
      <c r="F4" s="4" t="s">
        <v>119</v>
      </c>
      <c r="G4" s="4" t="s">
        <v>3</v>
      </c>
      <c r="H4" s="4" t="s">
        <v>4</v>
      </c>
      <c r="I4" s="4" t="s">
        <v>12</v>
      </c>
      <c r="J4" s="4" t="s">
        <v>13</v>
      </c>
      <c r="K4" s="4" t="s">
        <v>5</v>
      </c>
      <c r="L4" s="4" t="s">
        <v>116</v>
      </c>
      <c r="M4" s="4" t="s">
        <v>117</v>
      </c>
      <c r="N4" s="4" t="s">
        <v>118</v>
      </c>
      <c r="O4" s="5" t="s">
        <v>6</v>
      </c>
      <c r="P4" s="1" t="s">
        <v>7</v>
      </c>
      <c r="Q4" s="6" t="s">
        <v>8</v>
      </c>
      <c r="R4" s="6" t="s">
        <v>59</v>
      </c>
      <c r="S4" s="6" t="s">
        <v>9</v>
      </c>
      <c r="T4" s="6" t="s">
        <v>15</v>
      </c>
      <c r="U4" s="7" t="s">
        <v>10</v>
      </c>
      <c r="V4" s="8" t="s">
        <v>57</v>
      </c>
      <c r="W4" s="9" t="s">
        <v>139</v>
      </c>
      <c r="X4" s="9" t="s">
        <v>141</v>
      </c>
      <c r="Y4" s="9" t="s">
        <v>81</v>
      </c>
      <c r="Z4" s="9" t="s">
        <v>84</v>
      </c>
      <c r="AA4" s="9" t="s">
        <v>70</v>
      </c>
      <c r="AB4" s="9" t="s">
        <v>71</v>
      </c>
      <c r="AC4" s="9" t="s">
        <v>72</v>
      </c>
      <c r="AD4" s="9" t="s">
        <v>77</v>
      </c>
      <c r="AE4" s="9" t="s">
        <v>73</v>
      </c>
      <c r="AF4" s="9" t="s">
        <v>74</v>
      </c>
      <c r="AG4" s="9" t="s">
        <v>75</v>
      </c>
      <c r="AH4" s="9" t="s">
        <v>78</v>
      </c>
      <c r="AI4" s="9" t="s">
        <v>76</v>
      </c>
    </row>
    <row r="5" spans="1:35" ht="57.75" customHeight="1" x14ac:dyDescent="0.25">
      <c r="A5" s="10">
        <v>1</v>
      </c>
      <c r="B5" s="10">
        <v>10</v>
      </c>
      <c r="C5" s="12" t="s">
        <v>27</v>
      </c>
      <c r="D5" s="12" t="s">
        <v>17</v>
      </c>
      <c r="E5" s="13" t="s">
        <v>28</v>
      </c>
      <c r="F5" s="13">
        <v>10733</v>
      </c>
      <c r="G5" s="12" t="s">
        <v>29</v>
      </c>
      <c r="H5" s="14" t="s">
        <v>96</v>
      </c>
      <c r="I5" s="12">
        <v>25</v>
      </c>
      <c r="J5" s="12">
        <v>25</v>
      </c>
      <c r="K5" s="11">
        <f t="shared" ref="K5:K21" si="0">(I5+J5)/2</f>
        <v>25</v>
      </c>
      <c r="L5" s="12">
        <v>10</v>
      </c>
      <c r="M5" s="12">
        <v>10</v>
      </c>
      <c r="N5" s="11">
        <f t="shared" ref="N5:N21" si="1">(L5+M5)/2</f>
        <v>10</v>
      </c>
      <c r="O5" s="15">
        <v>403600</v>
      </c>
      <c r="P5" s="16">
        <f t="shared" ref="P5:P21" si="2">Q5/O5</f>
        <v>0.69028741328047571</v>
      </c>
      <c r="Q5" s="17">
        <v>278600</v>
      </c>
      <c r="R5" s="15">
        <v>125000</v>
      </c>
      <c r="S5" s="18">
        <f t="shared" ref="S5:S21" si="3">R5/O5</f>
        <v>0.30971258671952429</v>
      </c>
      <c r="T5" s="18" t="str">
        <f t="shared" ref="T5:T21" si="4">IF(S5&gt;50%,"chyba","ok")</f>
        <v>ok</v>
      </c>
      <c r="U5" s="15">
        <f t="shared" ref="U5:U21" si="5">R5</f>
        <v>125000</v>
      </c>
      <c r="V5" s="15">
        <f t="shared" ref="V5:V22" si="6">U5</f>
        <v>125000</v>
      </c>
      <c r="W5" s="28" t="s">
        <v>140</v>
      </c>
      <c r="X5" s="28" t="s">
        <v>79</v>
      </c>
      <c r="Y5" s="35" t="s">
        <v>97</v>
      </c>
      <c r="Z5" s="34" t="s">
        <v>85</v>
      </c>
      <c r="AA5" s="29"/>
      <c r="AB5" s="31"/>
      <c r="AC5" s="32"/>
      <c r="AD5" s="31"/>
      <c r="AE5" s="33"/>
      <c r="AF5" s="29"/>
      <c r="AG5" s="29"/>
      <c r="AH5" s="31"/>
      <c r="AI5" s="29"/>
    </row>
    <row r="6" spans="1:35" ht="45" customHeight="1" x14ac:dyDescent="0.25">
      <c r="A6" s="10">
        <v>2</v>
      </c>
      <c r="B6" s="10">
        <v>9</v>
      </c>
      <c r="C6" s="12" t="s">
        <v>21</v>
      </c>
      <c r="D6" s="12" t="s">
        <v>17</v>
      </c>
      <c r="E6" s="13" t="s">
        <v>22</v>
      </c>
      <c r="F6" s="13" t="s">
        <v>120</v>
      </c>
      <c r="G6" s="12" t="s">
        <v>23</v>
      </c>
      <c r="H6" s="14" t="s">
        <v>110</v>
      </c>
      <c r="I6" s="12">
        <v>25</v>
      </c>
      <c r="J6" s="12">
        <v>25</v>
      </c>
      <c r="K6" s="11">
        <f t="shared" si="0"/>
        <v>25</v>
      </c>
      <c r="L6" s="12">
        <v>10</v>
      </c>
      <c r="M6" s="12">
        <v>10</v>
      </c>
      <c r="N6" s="11">
        <f t="shared" si="1"/>
        <v>10</v>
      </c>
      <c r="O6" s="15">
        <v>320000</v>
      </c>
      <c r="P6" s="16">
        <f t="shared" si="2"/>
        <v>0.609375</v>
      </c>
      <c r="Q6" s="17">
        <v>195000</v>
      </c>
      <c r="R6" s="15">
        <v>125000</v>
      </c>
      <c r="S6" s="18">
        <f t="shared" si="3"/>
        <v>0.390625</v>
      </c>
      <c r="T6" s="18" t="str">
        <f t="shared" si="4"/>
        <v>ok</v>
      </c>
      <c r="U6" s="15">
        <f t="shared" si="5"/>
        <v>125000</v>
      </c>
      <c r="V6" s="15">
        <f t="shared" si="6"/>
        <v>125000</v>
      </c>
      <c r="W6" s="28" t="s">
        <v>140</v>
      </c>
      <c r="X6" s="28" t="s">
        <v>79</v>
      </c>
      <c r="Y6" s="35" t="s">
        <v>111</v>
      </c>
      <c r="Z6" s="34" t="s">
        <v>85</v>
      </c>
      <c r="AA6" s="29"/>
      <c r="AB6" s="31"/>
      <c r="AC6" s="32"/>
      <c r="AD6" s="31"/>
      <c r="AE6" s="33"/>
      <c r="AF6" s="29"/>
      <c r="AG6" s="29"/>
      <c r="AH6" s="31"/>
      <c r="AI6" s="29"/>
    </row>
    <row r="7" spans="1:35" ht="61.5" customHeight="1" x14ac:dyDescent="0.25">
      <c r="A7" s="10">
        <v>3</v>
      </c>
      <c r="B7" s="10">
        <v>4</v>
      </c>
      <c r="C7" s="12" t="s">
        <v>36</v>
      </c>
      <c r="D7" s="12" t="s">
        <v>17</v>
      </c>
      <c r="E7" s="13" t="s">
        <v>37</v>
      </c>
      <c r="F7" s="13" t="s">
        <v>122</v>
      </c>
      <c r="G7" s="12" t="s">
        <v>136</v>
      </c>
      <c r="H7" s="14" t="s">
        <v>87</v>
      </c>
      <c r="I7" s="12">
        <v>25</v>
      </c>
      <c r="J7" s="12">
        <v>24</v>
      </c>
      <c r="K7" s="11">
        <f t="shared" si="0"/>
        <v>24.5</v>
      </c>
      <c r="L7" s="12">
        <v>11</v>
      </c>
      <c r="M7" s="12">
        <v>10</v>
      </c>
      <c r="N7" s="11">
        <f t="shared" si="1"/>
        <v>10.5</v>
      </c>
      <c r="O7" s="15">
        <v>300000</v>
      </c>
      <c r="P7" s="16">
        <f t="shared" si="2"/>
        <v>0.58333333333333337</v>
      </c>
      <c r="Q7" s="17">
        <v>175000</v>
      </c>
      <c r="R7" s="15">
        <v>125000</v>
      </c>
      <c r="S7" s="18">
        <f t="shared" si="3"/>
        <v>0.41666666666666669</v>
      </c>
      <c r="T7" s="18" t="str">
        <f t="shared" si="4"/>
        <v>ok</v>
      </c>
      <c r="U7" s="15">
        <f t="shared" si="5"/>
        <v>125000</v>
      </c>
      <c r="V7" s="15">
        <f t="shared" si="6"/>
        <v>125000</v>
      </c>
      <c r="W7" s="28" t="s">
        <v>140</v>
      </c>
      <c r="X7" s="28" t="s">
        <v>79</v>
      </c>
      <c r="Y7" s="35" t="s">
        <v>88</v>
      </c>
      <c r="Z7" s="34" t="s">
        <v>85</v>
      </c>
      <c r="AA7" s="29"/>
      <c r="AB7" s="31"/>
      <c r="AC7" s="32"/>
      <c r="AD7" s="31"/>
      <c r="AE7" s="29"/>
      <c r="AF7" s="29"/>
      <c r="AG7" s="29"/>
      <c r="AH7" s="31"/>
      <c r="AI7" s="29"/>
    </row>
    <row r="8" spans="1:35" ht="40.5" customHeight="1" x14ac:dyDescent="0.25">
      <c r="A8" s="10">
        <v>4</v>
      </c>
      <c r="B8" s="10">
        <v>7</v>
      </c>
      <c r="C8" s="12" t="s">
        <v>33</v>
      </c>
      <c r="D8" s="12" t="s">
        <v>17</v>
      </c>
      <c r="E8" s="13" t="s">
        <v>34</v>
      </c>
      <c r="F8" s="13" t="s">
        <v>124</v>
      </c>
      <c r="G8" s="12" t="s">
        <v>35</v>
      </c>
      <c r="H8" s="14" t="s">
        <v>107</v>
      </c>
      <c r="I8" s="12">
        <v>24</v>
      </c>
      <c r="J8" s="12">
        <v>24</v>
      </c>
      <c r="K8" s="11">
        <f t="shared" si="0"/>
        <v>24</v>
      </c>
      <c r="L8" s="12">
        <v>10</v>
      </c>
      <c r="M8" s="12">
        <v>10</v>
      </c>
      <c r="N8" s="11">
        <f t="shared" si="1"/>
        <v>10</v>
      </c>
      <c r="O8" s="15">
        <v>283000</v>
      </c>
      <c r="P8" s="16">
        <f t="shared" si="2"/>
        <v>0.5604240282685512</v>
      </c>
      <c r="Q8" s="17">
        <v>158600</v>
      </c>
      <c r="R8" s="15">
        <v>124400</v>
      </c>
      <c r="S8" s="18">
        <f t="shared" si="3"/>
        <v>0.43957597173144874</v>
      </c>
      <c r="T8" s="18" t="str">
        <f t="shared" si="4"/>
        <v>ok</v>
      </c>
      <c r="U8" s="15">
        <f t="shared" si="5"/>
        <v>124400</v>
      </c>
      <c r="V8" s="15">
        <f t="shared" si="6"/>
        <v>124400</v>
      </c>
      <c r="W8" s="28" t="s">
        <v>140</v>
      </c>
      <c r="X8" s="28" t="s">
        <v>79</v>
      </c>
      <c r="Y8" s="35" t="s">
        <v>108</v>
      </c>
      <c r="Z8" s="34" t="s">
        <v>85</v>
      </c>
      <c r="AA8" s="29"/>
      <c r="AB8" s="31"/>
      <c r="AC8" s="32"/>
      <c r="AD8" s="31"/>
      <c r="AE8" s="29"/>
      <c r="AF8" s="29"/>
      <c r="AG8" s="29"/>
      <c r="AH8" s="30"/>
      <c r="AI8" s="29"/>
    </row>
    <row r="9" spans="1:35" ht="54" customHeight="1" x14ac:dyDescent="0.25">
      <c r="A9" s="10">
        <v>5</v>
      </c>
      <c r="B9" s="10">
        <v>2</v>
      </c>
      <c r="C9" s="12" t="s">
        <v>58</v>
      </c>
      <c r="D9" s="12" t="s">
        <v>17</v>
      </c>
      <c r="E9" s="13" t="s">
        <v>19</v>
      </c>
      <c r="F9" s="13" t="s">
        <v>125</v>
      </c>
      <c r="G9" s="12" t="s">
        <v>20</v>
      </c>
      <c r="H9" s="14" t="s">
        <v>80</v>
      </c>
      <c r="I9" s="12">
        <v>24</v>
      </c>
      <c r="J9" s="12">
        <v>24</v>
      </c>
      <c r="K9" s="11">
        <f t="shared" si="0"/>
        <v>24</v>
      </c>
      <c r="L9" s="12">
        <v>9</v>
      </c>
      <c r="M9" s="12">
        <v>9</v>
      </c>
      <c r="N9" s="11">
        <f t="shared" si="1"/>
        <v>9</v>
      </c>
      <c r="O9" s="15">
        <v>275000</v>
      </c>
      <c r="P9" s="16">
        <f t="shared" si="2"/>
        <v>0.61199999999999999</v>
      </c>
      <c r="Q9" s="17">
        <v>168300</v>
      </c>
      <c r="R9" s="15">
        <v>106700</v>
      </c>
      <c r="S9" s="18">
        <f t="shared" si="3"/>
        <v>0.38800000000000001</v>
      </c>
      <c r="T9" s="18" t="str">
        <f t="shared" si="4"/>
        <v>ok</v>
      </c>
      <c r="U9" s="15">
        <f t="shared" si="5"/>
        <v>106700</v>
      </c>
      <c r="V9" s="15">
        <f t="shared" si="6"/>
        <v>106700</v>
      </c>
      <c r="W9" s="28" t="s">
        <v>140</v>
      </c>
      <c r="X9" s="28" t="s">
        <v>79</v>
      </c>
      <c r="Y9" s="35" t="s">
        <v>82</v>
      </c>
      <c r="Z9" s="34" t="s">
        <v>85</v>
      </c>
      <c r="AA9" s="29"/>
      <c r="AB9" s="31"/>
      <c r="AC9" s="32"/>
      <c r="AD9" s="31"/>
      <c r="AE9" s="29"/>
      <c r="AF9" s="29"/>
      <c r="AG9" s="29"/>
      <c r="AH9" s="30"/>
      <c r="AI9" s="29"/>
    </row>
    <row r="10" spans="1:35" ht="43.5" customHeight="1" x14ac:dyDescent="0.25">
      <c r="A10" s="10">
        <v>6</v>
      </c>
      <c r="B10" s="10">
        <v>5</v>
      </c>
      <c r="C10" s="12" t="s">
        <v>16</v>
      </c>
      <c r="D10" s="12" t="s">
        <v>17</v>
      </c>
      <c r="E10" s="13" t="s">
        <v>18</v>
      </c>
      <c r="F10" s="13" t="s">
        <v>126</v>
      </c>
      <c r="G10" s="12" t="s">
        <v>91</v>
      </c>
      <c r="H10" s="14" t="s">
        <v>92</v>
      </c>
      <c r="I10" s="12">
        <v>24</v>
      </c>
      <c r="J10" s="12">
        <v>23</v>
      </c>
      <c r="K10" s="11">
        <f t="shared" si="0"/>
        <v>23.5</v>
      </c>
      <c r="L10" s="12">
        <v>11</v>
      </c>
      <c r="M10" s="12">
        <v>10</v>
      </c>
      <c r="N10" s="11">
        <f t="shared" si="1"/>
        <v>10.5</v>
      </c>
      <c r="O10" s="15">
        <v>400000</v>
      </c>
      <c r="P10" s="16">
        <f t="shared" si="2"/>
        <v>0.6875</v>
      </c>
      <c r="Q10" s="17">
        <v>275000</v>
      </c>
      <c r="R10" s="15">
        <v>125000</v>
      </c>
      <c r="S10" s="18">
        <f t="shared" si="3"/>
        <v>0.3125</v>
      </c>
      <c r="T10" s="18" t="str">
        <f t="shared" si="4"/>
        <v>ok</v>
      </c>
      <c r="U10" s="15">
        <f t="shared" si="5"/>
        <v>125000</v>
      </c>
      <c r="V10" s="15">
        <f t="shared" si="6"/>
        <v>125000</v>
      </c>
      <c r="W10" s="28" t="s">
        <v>140</v>
      </c>
      <c r="X10" s="28" t="s">
        <v>79</v>
      </c>
      <c r="Y10" s="35" t="s">
        <v>93</v>
      </c>
      <c r="Z10" s="34" t="s">
        <v>85</v>
      </c>
      <c r="AA10" s="29"/>
      <c r="AB10" s="31"/>
      <c r="AC10" s="32"/>
      <c r="AD10" s="31"/>
      <c r="AE10" s="33"/>
      <c r="AF10" s="29"/>
      <c r="AG10" s="29"/>
      <c r="AH10" s="31"/>
      <c r="AI10" s="29"/>
    </row>
    <row r="11" spans="1:35" ht="45" customHeight="1" x14ac:dyDescent="0.25">
      <c r="A11" s="10">
        <v>7</v>
      </c>
      <c r="B11" s="10">
        <v>3</v>
      </c>
      <c r="C11" s="12" t="s">
        <v>30</v>
      </c>
      <c r="D11" s="12" t="s">
        <v>17</v>
      </c>
      <c r="E11" s="13" t="s">
        <v>31</v>
      </c>
      <c r="F11" s="13" t="s">
        <v>121</v>
      </c>
      <c r="G11" s="12" t="s">
        <v>32</v>
      </c>
      <c r="H11" s="14" t="s">
        <v>89</v>
      </c>
      <c r="I11" s="12">
        <v>23</v>
      </c>
      <c r="J11" s="12">
        <v>24</v>
      </c>
      <c r="K11" s="11">
        <f t="shared" si="0"/>
        <v>23.5</v>
      </c>
      <c r="L11" s="12">
        <v>9</v>
      </c>
      <c r="M11" s="12">
        <v>10</v>
      </c>
      <c r="N11" s="11">
        <f t="shared" si="1"/>
        <v>9.5</v>
      </c>
      <c r="O11" s="15">
        <v>290400</v>
      </c>
      <c r="P11" s="16">
        <f t="shared" si="2"/>
        <v>0.56955922865013775</v>
      </c>
      <c r="Q11" s="17">
        <v>165400</v>
      </c>
      <c r="R11" s="15">
        <v>125000</v>
      </c>
      <c r="S11" s="18">
        <f t="shared" si="3"/>
        <v>0.43044077134986225</v>
      </c>
      <c r="T11" s="18" t="str">
        <f t="shared" si="4"/>
        <v>ok</v>
      </c>
      <c r="U11" s="15">
        <f t="shared" si="5"/>
        <v>125000</v>
      </c>
      <c r="V11" s="15">
        <f t="shared" si="6"/>
        <v>125000</v>
      </c>
      <c r="W11" s="28" t="s">
        <v>140</v>
      </c>
      <c r="X11" s="28" t="s">
        <v>79</v>
      </c>
      <c r="Y11" s="35" t="s">
        <v>90</v>
      </c>
      <c r="Z11" s="34" t="s">
        <v>85</v>
      </c>
      <c r="AA11" s="29"/>
      <c r="AB11" s="31"/>
      <c r="AC11" s="32"/>
      <c r="AD11" s="31"/>
      <c r="AE11" s="29"/>
      <c r="AF11" s="29"/>
      <c r="AG11" s="29"/>
      <c r="AH11" s="30"/>
      <c r="AI11" s="29"/>
    </row>
    <row r="12" spans="1:35" ht="33" customHeight="1" x14ac:dyDescent="0.25">
      <c r="A12" s="10">
        <v>8</v>
      </c>
      <c r="B12" s="10">
        <v>11</v>
      </c>
      <c r="C12" s="12" t="s">
        <v>24</v>
      </c>
      <c r="D12" s="12" t="s">
        <v>17</v>
      </c>
      <c r="E12" s="13" t="s">
        <v>25</v>
      </c>
      <c r="F12" s="13" t="s">
        <v>127</v>
      </c>
      <c r="G12" s="12" t="s">
        <v>26</v>
      </c>
      <c r="H12" s="14" t="s">
        <v>94</v>
      </c>
      <c r="I12" s="12">
        <v>23</v>
      </c>
      <c r="J12" s="12">
        <v>24</v>
      </c>
      <c r="K12" s="11">
        <f t="shared" si="0"/>
        <v>23.5</v>
      </c>
      <c r="L12" s="12">
        <v>9</v>
      </c>
      <c r="M12" s="12">
        <v>10</v>
      </c>
      <c r="N12" s="11">
        <f t="shared" si="1"/>
        <v>9.5</v>
      </c>
      <c r="O12" s="15">
        <v>160000</v>
      </c>
      <c r="P12" s="16">
        <f t="shared" si="2"/>
        <v>0.56000000000000005</v>
      </c>
      <c r="Q12" s="17">
        <v>89600</v>
      </c>
      <c r="R12" s="15">
        <v>70400</v>
      </c>
      <c r="S12" s="18">
        <f t="shared" si="3"/>
        <v>0.44</v>
      </c>
      <c r="T12" s="18" t="str">
        <f t="shared" si="4"/>
        <v>ok</v>
      </c>
      <c r="U12" s="15">
        <f t="shared" si="5"/>
        <v>70400</v>
      </c>
      <c r="V12" s="15">
        <f t="shared" si="6"/>
        <v>70400</v>
      </c>
      <c r="W12" s="28" t="s">
        <v>140</v>
      </c>
      <c r="X12" s="28" t="s">
        <v>79</v>
      </c>
      <c r="Y12" s="35" t="s">
        <v>95</v>
      </c>
      <c r="Z12" s="34" t="s">
        <v>85</v>
      </c>
      <c r="AA12" s="29"/>
      <c r="AB12" s="31"/>
      <c r="AC12" s="32"/>
      <c r="AD12" s="31"/>
      <c r="AE12" s="29"/>
      <c r="AF12" s="29"/>
      <c r="AG12" s="29"/>
      <c r="AH12" s="30"/>
      <c r="AI12" s="29"/>
    </row>
    <row r="13" spans="1:35" ht="40.5" customHeight="1" x14ac:dyDescent="0.25">
      <c r="A13" s="10">
        <v>9</v>
      </c>
      <c r="B13" s="10">
        <v>14</v>
      </c>
      <c r="C13" s="12" t="s">
        <v>38</v>
      </c>
      <c r="D13" s="12" t="s">
        <v>17</v>
      </c>
      <c r="E13" s="13" t="s">
        <v>39</v>
      </c>
      <c r="F13" s="13" t="s">
        <v>128</v>
      </c>
      <c r="G13" s="12" t="s">
        <v>40</v>
      </c>
      <c r="H13" s="14" t="s">
        <v>102</v>
      </c>
      <c r="I13" s="12">
        <v>23</v>
      </c>
      <c r="J13" s="12">
        <v>23</v>
      </c>
      <c r="K13" s="11">
        <f t="shared" si="0"/>
        <v>23</v>
      </c>
      <c r="L13" s="12">
        <v>10</v>
      </c>
      <c r="M13" s="12">
        <v>10</v>
      </c>
      <c r="N13" s="11">
        <f t="shared" si="1"/>
        <v>10</v>
      </c>
      <c r="O13" s="15">
        <v>224000</v>
      </c>
      <c r="P13" s="16">
        <f t="shared" si="2"/>
        <v>0.5089285714285714</v>
      </c>
      <c r="Q13" s="17">
        <v>114000</v>
      </c>
      <c r="R13" s="15">
        <v>110000</v>
      </c>
      <c r="S13" s="18">
        <f t="shared" si="3"/>
        <v>0.49107142857142855</v>
      </c>
      <c r="T13" s="18" t="str">
        <f t="shared" si="4"/>
        <v>ok</v>
      </c>
      <c r="U13" s="15">
        <f t="shared" si="5"/>
        <v>110000</v>
      </c>
      <c r="V13" s="15">
        <f t="shared" si="6"/>
        <v>110000</v>
      </c>
      <c r="W13" s="28" t="s">
        <v>140</v>
      </c>
      <c r="X13" s="28" t="s">
        <v>79</v>
      </c>
      <c r="Y13" s="35" t="s">
        <v>103</v>
      </c>
      <c r="Z13" s="34" t="s">
        <v>85</v>
      </c>
      <c r="AA13" s="29"/>
      <c r="AB13" s="31"/>
      <c r="AC13" s="32"/>
      <c r="AD13" s="31"/>
      <c r="AE13" s="33"/>
      <c r="AF13" s="29"/>
      <c r="AG13" s="29"/>
      <c r="AH13" s="30"/>
      <c r="AI13" s="29"/>
    </row>
    <row r="14" spans="1:35" ht="30" customHeight="1" x14ac:dyDescent="0.25">
      <c r="A14" s="10">
        <v>10</v>
      </c>
      <c r="B14" s="10">
        <v>15</v>
      </c>
      <c r="C14" s="12" t="s">
        <v>41</v>
      </c>
      <c r="D14" s="12" t="s">
        <v>17</v>
      </c>
      <c r="E14" s="13" t="s">
        <v>42</v>
      </c>
      <c r="F14" s="13" t="s">
        <v>129</v>
      </c>
      <c r="G14" s="12" t="s">
        <v>43</v>
      </c>
      <c r="H14" s="14" t="s">
        <v>104</v>
      </c>
      <c r="I14" s="12">
        <v>23</v>
      </c>
      <c r="J14" s="12">
        <v>23</v>
      </c>
      <c r="K14" s="11">
        <f t="shared" si="0"/>
        <v>23</v>
      </c>
      <c r="L14" s="12">
        <v>10</v>
      </c>
      <c r="M14" s="12">
        <v>10</v>
      </c>
      <c r="N14" s="11">
        <f t="shared" si="1"/>
        <v>10</v>
      </c>
      <c r="O14" s="15">
        <v>154000</v>
      </c>
      <c r="P14" s="16">
        <f t="shared" si="2"/>
        <v>0.50649350649350644</v>
      </c>
      <c r="Q14" s="17">
        <v>78000</v>
      </c>
      <c r="R14" s="15">
        <v>76000</v>
      </c>
      <c r="S14" s="18">
        <f t="shared" si="3"/>
        <v>0.4935064935064935</v>
      </c>
      <c r="T14" s="18" t="str">
        <f t="shared" si="4"/>
        <v>ok</v>
      </c>
      <c r="U14" s="15">
        <f t="shared" si="5"/>
        <v>76000</v>
      </c>
      <c r="V14" s="15">
        <f t="shared" si="6"/>
        <v>76000</v>
      </c>
      <c r="W14" s="28" t="s">
        <v>140</v>
      </c>
      <c r="X14" s="28" t="s">
        <v>79</v>
      </c>
      <c r="Y14" s="35" t="s">
        <v>103</v>
      </c>
      <c r="Z14" s="34" t="s">
        <v>85</v>
      </c>
      <c r="AA14" s="29"/>
      <c r="AB14" s="31"/>
      <c r="AC14" s="32"/>
      <c r="AD14" s="31"/>
      <c r="AE14" s="33"/>
      <c r="AF14" s="29"/>
      <c r="AG14" s="29"/>
      <c r="AH14" s="30"/>
      <c r="AI14" s="29"/>
    </row>
    <row r="15" spans="1:35" ht="24.95" customHeight="1" x14ac:dyDescent="0.25">
      <c r="A15" s="10">
        <v>11</v>
      </c>
      <c r="B15" s="10">
        <v>12</v>
      </c>
      <c r="C15" s="12" t="s">
        <v>64</v>
      </c>
      <c r="D15" s="12" t="s">
        <v>17</v>
      </c>
      <c r="E15" s="13" t="s">
        <v>65</v>
      </c>
      <c r="F15" s="13" t="s">
        <v>130</v>
      </c>
      <c r="G15" s="12" t="s">
        <v>66</v>
      </c>
      <c r="H15" s="14" t="s">
        <v>98</v>
      </c>
      <c r="I15" s="12">
        <v>22</v>
      </c>
      <c r="J15" s="12">
        <v>22</v>
      </c>
      <c r="K15" s="11">
        <f t="shared" si="0"/>
        <v>22</v>
      </c>
      <c r="L15" s="12">
        <v>10</v>
      </c>
      <c r="M15" s="12">
        <v>10</v>
      </c>
      <c r="N15" s="11">
        <f t="shared" si="1"/>
        <v>10</v>
      </c>
      <c r="O15" s="15">
        <v>120000</v>
      </c>
      <c r="P15" s="16">
        <f t="shared" si="2"/>
        <v>0.5</v>
      </c>
      <c r="Q15" s="17">
        <v>60000</v>
      </c>
      <c r="R15" s="15">
        <v>60000</v>
      </c>
      <c r="S15" s="18">
        <f t="shared" si="3"/>
        <v>0.5</v>
      </c>
      <c r="T15" s="18" t="str">
        <f t="shared" si="4"/>
        <v>ok</v>
      </c>
      <c r="U15" s="15">
        <f t="shared" si="5"/>
        <v>60000</v>
      </c>
      <c r="V15" s="15">
        <f t="shared" si="6"/>
        <v>60000</v>
      </c>
      <c r="W15" s="28" t="s">
        <v>140</v>
      </c>
      <c r="X15" s="28" t="s">
        <v>79</v>
      </c>
      <c r="Y15" s="35" t="s">
        <v>99</v>
      </c>
      <c r="Z15" s="34" t="s">
        <v>85</v>
      </c>
      <c r="AA15" s="29"/>
      <c r="AB15" s="31"/>
      <c r="AC15" s="32"/>
      <c r="AD15" s="31"/>
      <c r="AE15" s="29"/>
      <c r="AF15" s="29"/>
      <c r="AG15" s="29"/>
      <c r="AH15" s="30"/>
      <c r="AI15" s="29"/>
    </row>
    <row r="16" spans="1:35" ht="43.5" customHeight="1" x14ac:dyDescent="0.25">
      <c r="A16" s="10">
        <v>12</v>
      </c>
      <c r="B16" s="10">
        <v>8</v>
      </c>
      <c r="C16" s="12" t="s">
        <v>46</v>
      </c>
      <c r="D16" s="12" t="s">
        <v>17</v>
      </c>
      <c r="E16" s="13" t="s">
        <v>47</v>
      </c>
      <c r="F16" s="13" t="s">
        <v>131</v>
      </c>
      <c r="G16" s="12" t="s">
        <v>48</v>
      </c>
      <c r="H16" s="14" t="s">
        <v>105</v>
      </c>
      <c r="I16" s="12">
        <v>22</v>
      </c>
      <c r="J16" s="12">
        <v>22</v>
      </c>
      <c r="K16" s="11">
        <f t="shared" si="0"/>
        <v>22</v>
      </c>
      <c r="L16" s="12">
        <v>10</v>
      </c>
      <c r="M16" s="12">
        <v>10</v>
      </c>
      <c r="N16" s="11">
        <f t="shared" si="1"/>
        <v>10</v>
      </c>
      <c r="O16" s="15">
        <v>211000</v>
      </c>
      <c r="P16" s="16">
        <f t="shared" si="2"/>
        <v>0.5</v>
      </c>
      <c r="Q16" s="17">
        <v>105500</v>
      </c>
      <c r="R16" s="15">
        <v>105500</v>
      </c>
      <c r="S16" s="18">
        <f t="shared" si="3"/>
        <v>0.5</v>
      </c>
      <c r="T16" s="18" t="str">
        <f t="shared" si="4"/>
        <v>ok</v>
      </c>
      <c r="U16" s="15">
        <f t="shared" si="5"/>
        <v>105500</v>
      </c>
      <c r="V16" s="15">
        <f t="shared" si="6"/>
        <v>105500</v>
      </c>
      <c r="W16" s="28" t="s">
        <v>140</v>
      </c>
      <c r="X16" s="28" t="s">
        <v>79</v>
      </c>
      <c r="Y16" s="35" t="s">
        <v>106</v>
      </c>
      <c r="Z16" s="34" t="s">
        <v>85</v>
      </c>
      <c r="AA16" s="29"/>
      <c r="AB16" s="31"/>
      <c r="AC16" s="32"/>
      <c r="AD16" s="31"/>
      <c r="AE16" s="29"/>
      <c r="AF16" s="29"/>
      <c r="AG16" s="29"/>
      <c r="AH16" s="30"/>
      <c r="AI16" s="29"/>
    </row>
    <row r="17" spans="1:35" ht="42" customHeight="1" x14ac:dyDescent="0.25">
      <c r="A17" s="10">
        <v>13</v>
      </c>
      <c r="B17" s="10">
        <v>17</v>
      </c>
      <c r="C17" s="12" t="s">
        <v>51</v>
      </c>
      <c r="D17" s="12" t="s">
        <v>17</v>
      </c>
      <c r="E17" s="13" t="s">
        <v>52</v>
      </c>
      <c r="F17" s="13" t="s">
        <v>132</v>
      </c>
      <c r="G17" s="12" t="s">
        <v>53</v>
      </c>
      <c r="H17" s="14" t="s">
        <v>112</v>
      </c>
      <c r="I17" s="12">
        <v>22</v>
      </c>
      <c r="J17" s="12">
        <v>22</v>
      </c>
      <c r="K17" s="11">
        <f t="shared" si="0"/>
        <v>22</v>
      </c>
      <c r="L17" s="12">
        <v>10</v>
      </c>
      <c r="M17" s="12">
        <v>10</v>
      </c>
      <c r="N17" s="11">
        <f t="shared" si="1"/>
        <v>10</v>
      </c>
      <c r="O17" s="15">
        <v>250000</v>
      </c>
      <c r="P17" s="16">
        <f t="shared" si="2"/>
        <v>0.5</v>
      </c>
      <c r="Q17" s="17">
        <v>125000</v>
      </c>
      <c r="R17" s="15">
        <v>125000</v>
      </c>
      <c r="S17" s="18">
        <f t="shared" si="3"/>
        <v>0.5</v>
      </c>
      <c r="T17" s="18" t="str">
        <f t="shared" si="4"/>
        <v>ok</v>
      </c>
      <c r="U17" s="15">
        <f t="shared" si="5"/>
        <v>125000</v>
      </c>
      <c r="V17" s="15">
        <f t="shared" si="6"/>
        <v>125000</v>
      </c>
      <c r="W17" s="28" t="s">
        <v>140</v>
      </c>
      <c r="X17" s="28" t="s">
        <v>79</v>
      </c>
      <c r="Y17" s="35" t="s">
        <v>113</v>
      </c>
      <c r="Z17" s="34" t="s">
        <v>85</v>
      </c>
      <c r="AA17" s="29"/>
      <c r="AB17" s="31"/>
      <c r="AC17" s="32"/>
      <c r="AD17" s="31"/>
      <c r="AE17" s="29"/>
      <c r="AF17" s="29"/>
      <c r="AG17" s="29"/>
      <c r="AH17" s="30"/>
      <c r="AI17" s="29"/>
    </row>
    <row r="18" spans="1:35" ht="57.75" customHeight="1" x14ac:dyDescent="0.25">
      <c r="A18" s="10">
        <v>14</v>
      </c>
      <c r="B18" s="10">
        <v>6</v>
      </c>
      <c r="C18" s="12" t="s">
        <v>61</v>
      </c>
      <c r="D18" s="12" t="s">
        <v>17</v>
      </c>
      <c r="E18" s="13" t="s">
        <v>62</v>
      </c>
      <c r="F18" s="13" t="s">
        <v>123</v>
      </c>
      <c r="G18" s="12" t="s">
        <v>63</v>
      </c>
      <c r="H18" s="14" t="s">
        <v>137</v>
      </c>
      <c r="I18" s="12">
        <v>22</v>
      </c>
      <c r="J18" s="12">
        <v>22</v>
      </c>
      <c r="K18" s="11">
        <f t="shared" si="0"/>
        <v>22</v>
      </c>
      <c r="L18" s="12">
        <v>10</v>
      </c>
      <c r="M18" s="12">
        <v>10</v>
      </c>
      <c r="N18" s="11">
        <f t="shared" si="1"/>
        <v>10</v>
      </c>
      <c r="O18" s="15">
        <v>100000</v>
      </c>
      <c r="P18" s="16">
        <f t="shared" si="2"/>
        <v>0.5</v>
      </c>
      <c r="Q18" s="17">
        <v>50000</v>
      </c>
      <c r="R18" s="15">
        <v>50000</v>
      </c>
      <c r="S18" s="18">
        <f t="shared" si="3"/>
        <v>0.5</v>
      </c>
      <c r="T18" s="18" t="str">
        <f t="shared" si="4"/>
        <v>ok</v>
      </c>
      <c r="U18" s="15">
        <f t="shared" si="5"/>
        <v>50000</v>
      </c>
      <c r="V18" s="15">
        <f t="shared" si="6"/>
        <v>50000</v>
      </c>
      <c r="W18" s="28" t="s">
        <v>140</v>
      </c>
      <c r="X18" s="28" t="s">
        <v>79</v>
      </c>
      <c r="Y18" s="35" t="s">
        <v>109</v>
      </c>
      <c r="Z18" s="34" t="s">
        <v>85</v>
      </c>
      <c r="AA18" s="29"/>
      <c r="AB18" s="31"/>
      <c r="AC18" s="32"/>
      <c r="AD18" s="31"/>
      <c r="AE18" s="29"/>
      <c r="AF18" s="29"/>
      <c r="AG18" s="29"/>
      <c r="AH18" s="30"/>
      <c r="AI18" s="29"/>
    </row>
    <row r="19" spans="1:35" ht="42.75" customHeight="1" x14ac:dyDescent="0.25">
      <c r="A19" s="10">
        <v>15</v>
      </c>
      <c r="B19" s="10">
        <v>1</v>
      </c>
      <c r="C19" s="12" t="s">
        <v>44</v>
      </c>
      <c r="D19" s="12" t="s">
        <v>17</v>
      </c>
      <c r="E19" s="13" t="s">
        <v>45</v>
      </c>
      <c r="F19" s="13" t="s">
        <v>133</v>
      </c>
      <c r="G19" s="12" t="s">
        <v>69</v>
      </c>
      <c r="H19" s="14" t="s">
        <v>83</v>
      </c>
      <c r="I19" s="12">
        <v>22</v>
      </c>
      <c r="J19" s="12">
        <v>22</v>
      </c>
      <c r="K19" s="11">
        <f t="shared" si="0"/>
        <v>22</v>
      </c>
      <c r="L19" s="12">
        <v>10</v>
      </c>
      <c r="M19" s="12">
        <v>10</v>
      </c>
      <c r="N19" s="11">
        <f t="shared" si="1"/>
        <v>10</v>
      </c>
      <c r="O19" s="15">
        <v>100000</v>
      </c>
      <c r="P19" s="16">
        <f t="shared" si="2"/>
        <v>0.5</v>
      </c>
      <c r="Q19" s="17">
        <v>50000</v>
      </c>
      <c r="R19" s="15">
        <v>50000</v>
      </c>
      <c r="S19" s="18">
        <f t="shared" si="3"/>
        <v>0.5</v>
      </c>
      <c r="T19" s="18" t="str">
        <f t="shared" si="4"/>
        <v>ok</v>
      </c>
      <c r="U19" s="15">
        <f t="shared" si="5"/>
        <v>50000</v>
      </c>
      <c r="V19" s="15">
        <f t="shared" si="6"/>
        <v>50000</v>
      </c>
      <c r="W19" s="28" t="s">
        <v>140</v>
      </c>
      <c r="X19" s="28" t="s">
        <v>79</v>
      </c>
      <c r="Y19" s="35" t="s">
        <v>86</v>
      </c>
      <c r="Z19" s="34" t="s">
        <v>85</v>
      </c>
      <c r="AA19" s="29"/>
      <c r="AB19" s="31"/>
      <c r="AC19" s="32"/>
      <c r="AD19" s="31"/>
      <c r="AE19" s="29"/>
      <c r="AF19" s="29"/>
      <c r="AG19" s="29"/>
      <c r="AH19" s="30"/>
      <c r="AI19" s="29"/>
    </row>
    <row r="20" spans="1:35" ht="39" customHeight="1" x14ac:dyDescent="0.25">
      <c r="A20" s="10">
        <v>16</v>
      </c>
      <c r="B20" s="10">
        <v>16</v>
      </c>
      <c r="C20" s="12" t="s">
        <v>49</v>
      </c>
      <c r="D20" s="12" t="s">
        <v>17</v>
      </c>
      <c r="E20" s="13" t="s">
        <v>50</v>
      </c>
      <c r="F20" s="13" t="s">
        <v>134</v>
      </c>
      <c r="G20" s="12" t="s">
        <v>60</v>
      </c>
      <c r="H20" s="14" t="s">
        <v>114</v>
      </c>
      <c r="I20" s="12">
        <v>22</v>
      </c>
      <c r="J20" s="12">
        <v>22</v>
      </c>
      <c r="K20" s="11">
        <f t="shared" si="0"/>
        <v>22</v>
      </c>
      <c r="L20" s="12">
        <v>10</v>
      </c>
      <c r="M20" s="12">
        <v>10</v>
      </c>
      <c r="N20" s="11">
        <f t="shared" si="1"/>
        <v>10</v>
      </c>
      <c r="O20" s="15">
        <v>100000</v>
      </c>
      <c r="P20" s="16">
        <f t="shared" si="2"/>
        <v>0.5</v>
      </c>
      <c r="Q20" s="17">
        <v>50000</v>
      </c>
      <c r="R20" s="15">
        <v>50000</v>
      </c>
      <c r="S20" s="18">
        <f t="shared" si="3"/>
        <v>0.5</v>
      </c>
      <c r="T20" s="18" t="str">
        <f t="shared" si="4"/>
        <v>ok</v>
      </c>
      <c r="U20" s="15">
        <f t="shared" si="5"/>
        <v>50000</v>
      </c>
      <c r="V20" s="15">
        <f t="shared" si="6"/>
        <v>50000</v>
      </c>
      <c r="W20" s="28" t="s">
        <v>140</v>
      </c>
      <c r="X20" s="28" t="s">
        <v>79</v>
      </c>
      <c r="Y20" s="35" t="s">
        <v>115</v>
      </c>
      <c r="Z20" s="34" t="s">
        <v>100</v>
      </c>
      <c r="AA20" s="29"/>
      <c r="AB20" s="31"/>
      <c r="AC20" s="32"/>
      <c r="AD20" s="31"/>
      <c r="AE20" s="29"/>
      <c r="AF20" s="29"/>
      <c r="AG20" s="29"/>
      <c r="AH20" s="30"/>
      <c r="AI20" s="29"/>
    </row>
    <row r="21" spans="1:35" ht="43.5" customHeight="1" x14ac:dyDescent="0.25">
      <c r="A21" s="10">
        <v>17</v>
      </c>
      <c r="B21" s="10">
        <v>13</v>
      </c>
      <c r="C21" s="12" t="s">
        <v>54</v>
      </c>
      <c r="D21" s="12" t="s">
        <v>17</v>
      </c>
      <c r="E21" s="13" t="s">
        <v>55</v>
      </c>
      <c r="F21" s="13" t="s">
        <v>135</v>
      </c>
      <c r="G21" s="12" t="s">
        <v>56</v>
      </c>
      <c r="H21" s="14" t="s">
        <v>138</v>
      </c>
      <c r="I21" s="12">
        <v>20</v>
      </c>
      <c r="J21" s="12">
        <v>20</v>
      </c>
      <c r="K21" s="11">
        <f t="shared" si="0"/>
        <v>20</v>
      </c>
      <c r="L21" s="12">
        <v>9</v>
      </c>
      <c r="M21" s="12">
        <v>10</v>
      </c>
      <c r="N21" s="11">
        <f t="shared" si="1"/>
        <v>9.5</v>
      </c>
      <c r="O21" s="15">
        <v>250000</v>
      </c>
      <c r="P21" s="16">
        <f t="shared" si="2"/>
        <v>0.5</v>
      </c>
      <c r="Q21" s="17">
        <v>125000</v>
      </c>
      <c r="R21" s="15">
        <v>125000</v>
      </c>
      <c r="S21" s="18">
        <f t="shared" si="3"/>
        <v>0.5</v>
      </c>
      <c r="T21" s="18" t="str">
        <f t="shared" si="4"/>
        <v>ok</v>
      </c>
      <c r="U21" s="15">
        <f t="shared" si="5"/>
        <v>125000</v>
      </c>
      <c r="V21" s="15">
        <f t="shared" si="6"/>
        <v>125000</v>
      </c>
      <c r="W21" s="28" t="s">
        <v>140</v>
      </c>
      <c r="X21" s="28" t="s">
        <v>79</v>
      </c>
      <c r="Y21" s="35" t="s">
        <v>101</v>
      </c>
      <c r="Z21" s="34" t="s">
        <v>100</v>
      </c>
      <c r="AA21" s="29"/>
      <c r="AB21" s="31"/>
      <c r="AC21" s="32"/>
      <c r="AD21" s="31"/>
      <c r="AE21" s="29"/>
      <c r="AF21" s="29"/>
      <c r="AG21" s="29"/>
      <c r="AH21" s="30"/>
      <c r="AI21" s="29"/>
    </row>
    <row r="22" spans="1:35" ht="30" customHeight="1" x14ac:dyDescent="0.25">
      <c r="H22" s="37" t="s">
        <v>11</v>
      </c>
      <c r="I22" s="38"/>
      <c r="J22" s="38"/>
      <c r="K22" s="38"/>
      <c r="L22" s="38"/>
      <c r="M22" s="38"/>
      <c r="N22" s="38"/>
      <c r="O22" s="39">
        <f>SUM(O5:O21)</f>
        <v>3941000</v>
      </c>
      <c r="P22" s="38"/>
      <c r="Q22" s="39">
        <f>SUM(Q5:Q21)</f>
        <v>2263000</v>
      </c>
      <c r="R22" s="39">
        <f>SUM(R5:R21)</f>
        <v>1678000</v>
      </c>
      <c r="S22" s="38"/>
      <c r="T22" s="38"/>
      <c r="U22" s="39">
        <f>SUM(U5:U21)</f>
        <v>1678000</v>
      </c>
      <c r="V22" s="39">
        <f t="shared" si="6"/>
        <v>1678000</v>
      </c>
    </row>
  </sheetData>
  <sortState ref="A4:AH20">
    <sortCondition descending="1" ref="K4:K21"/>
    <sortCondition descending="1" ref="N4:N21"/>
    <sortCondition descending="1" ref="P4:P21"/>
  </sortState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 poskytnutí dotace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2017-01-10T12:49:31Z</cp:lastPrinted>
  <dcterms:created xsi:type="dcterms:W3CDTF">2015-05-12T05:59:26Z</dcterms:created>
  <dcterms:modified xsi:type="dcterms:W3CDTF">2018-02-26T13:29:10Z</dcterms:modified>
</cp:coreProperties>
</file>