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8\Vyhodnocení\ZK materiál\"/>
    </mc:Choice>
  </mc:AlternateContent>
  <bookViews>
    <workbookView xWindow="135" yWindow="60" windowWidth="19050" windowHeight="7860"/>
  </bookViews>
  <sheets>
    <sheet name="DT1 Náhradní projekty" sheetId="1" r:id="rId1"/>
  </sheets>
  <definedNames>
    <definedName name="_xlnm._FilterDatabase" localSheetId="0" hidden="1">'DT1 Náhradní projekty'!$C$2:$C$59</definedName>
  </definedNames>
  <calcPr calcId="152511"/>
</workbook>
</file>

<file path=xl/calcChain.xml><?xml version="1.0" encoding="utf-8"?>
<calcChain xmlns="http://schemas.openxmlformats.org/spreadsheetml/2006/main">
  <c r="O14" i="1" l="1"/>
  <c r="R14" i="1"/>
  <c r="V52" i="1" l="1"/>
  <c r="U52" i="1"/>
  <c r="Q52" i="1"/>
  <c r="P52" i="1"/>
  <c r="N52" i="1"/>
  <c r="M32" i="1" l="1"/>
  <c r="M49" i="1"/>
  <c r="M28" i="1"/>
  <c r="M23" i="1"/>
  <c r="M27" i="1"/>
  <c r="M20" i="1"/>
  <c r="M34" i="1"/>
  <c r="M33" i="1"/>
  <c r="M40" i="1"/>
  <c r="M41" i="1"/>
  <c r="M45" i="1"/>
  <c r="M36" i="1"/>
  <c r="M51" i="1"/>
  <c r="M7" i="1"/>
  <c r="M31" i="1"/>
  <c r="M19" i="1"/>
  <c r="M48" i="1"/>
  <c r="M24" i="1"/>
  <c r="M13" i="1"/>
  <c r="M46" i="1"/>
  <c r="M5" i="1"/>
  <c r="M14" i="1"/>
  <c r="M25" i="1"/>
  <c r="M10" i="1"/>
  <c r="M6" i="1"/>
  <c r="M39" i="1"/>
  <c r="M43" i="1"/>
  <c r="M21" i="1"/>
  <c r="M26" i="1"/>
  <c r="M12" i="1"/>
  <c r="M38" i="1"/>
  <c r="M35" i="1"/>
  <c r="M30" i="1"/>
  <c r="M42" i="1"/>
  <c r="M16" i="1"/>
  <c r="M50" i="1"/>
  <c r="M47" i="1"/>
  <c r="M8" i="1"/>
  <c r="M15" i="1"/>
  <c r="M29" i="1"/>
  <c r="M11" i="1"/>
  <c r="M17" i="1"/>
  <c r="M18" i="1"/>
  <c r="M9" i="1"/>
  <c r="M44" i="1"/>
  <c r="M22" i="1"/>
  <c r="M37" i="1"/>
  <c r="T19" i="1" l="1"/>
  <c r="R19" i="1"/>
  <c r="S19" i="1" s="1"/>
  <c r="O19" i="1"/>
  <c r="J19" i="1"/>
  <c r="T49" i="1"/>
  <c r="R49" i="1"/>
  <c r="S49" i="1" s="1"/>
  <c r="O49" i="1"/>
  <c r="J49" i="1"/>
  <c r="T28" i="1" l="1"/>
  <c r="R28" i="1"/>
  <c r="S28" i="1" s="1"/>
  <c r="O28" i="1"/>
  <c r="J28" i="1"/>
  <c r="T32" i="1"/>
  <c r="T23" i="1" l="1"/>
  <c r="R23" i="1"/>
  <c r="S23" i="1" s="1"/>
  <c r="O23" i="1"/>
  <c r="J23" i="1"/>
  <c r="T37" i="1"/>
  <c r="T27" i="1" l="1"/>
  <c r="R27" i="1"/>
  <c r="S27" i="1" s="1"/>
  <c r="O27" i="1"/>
  <c r="J27" i="1"/>
  <c r="T20" i="1" l="1"/>
  <c r="R20" i="1"/>
  <c r="S20" i="1" s="1"/>
  <c r="O20" i="1"/>
  <c r="J20" i="1"/>
  <c r="T34" i="1" l="1"/>
  <c r="R34" i="1"/>
  <c r="S34" i="1" s="1"/>
  <c r="O34" i="1"/>
  <c r="J34" i="1"/>
  <c r="T33" i="1" l="1"/>
  <c r="R33" i="1"/>
  <c r="S33" i="1" s="1"/>
  <c r="O33" i="1"/>
  <c r="J33" i="1"/>
  <c r="T40" i="1" l="1"/>
  <c r="R40" i="1"/>
  <c r="S40" i="1" s="1"/>
  <c r="O40" i="1"/>
  <c r="J40" i="1"/>
  <c r="T41" i="1"/>
  <c r="R41" i="1"/>
  <c r="S41" i="1" s="1"/>
  <c r="O41" i="1"/>
  <c r="J41" i="1"/>
  <c r="T48" i="1" l="1"/>
  <c r="R48" i="1"/>
  <c r="S48" i="1" s="1"/>
  <c r="O48" i="1"/>
  <c r="J48" i="1"/>
  <c r="T24" i="1"/>
  <c r="R24" i="1"/>
  <c r="S24" i="1" s="1"/>
  <c r="O24" i="1"/>
  <c r="J24" i="1"/>
  <c r="T13" i="1"/>
  <c r="R13" i="1"/>
  <c r="S13" i="1" s="1"/>
  <c r="O13" i="1"/>
  <c r="J13" i="1"/>
  <c r="T46" i="1"/>
  <c r="R46" i="1"/>
  <c r="S46" i="1" s="1"/>
  <c r="O46" i="1"/>
  <c r="J46" i="1"/>
  <c r="R32" i="1" l="1"/>
  <c r="S32" i="1" s="1"/>
  <c r="O32" i="1"/>
  <c r="J32" i="1"/>
  <c r="T45" i="1"/>
  <c r="R45" i="1"/>
  <c r="S45" i="1" s="1"/>
  <c r="O45" i="1"/>
  <c r="J45" i="1"/>
  <c r="T36" i="1"/>
  <c r="R36" i="1"/>
  <c r="S36" i="1" s="1"/>
  <c r="O36" i="1"/>
  <c r="J36" i="1"/>
  <c r="T51" i="1"/>
  <c r="R51" i="1"/>
  <c r="S51" i="1" s="1"/>
  <c r="O51" i="1"/>
  <c r="J51" i="1"/>
  <c r="T7" i="1"/>
  <c r="R7" i="1"/>
  <c r="S7" i="1" s="1"/>
  <c r="O7" i="1"/>
  <c r="J7" i="1"/>
  <c r="T31" i="1"/>
  <c r="R31" i="1"/>
  <c r="S31" i="1" s="1"/>
  <c r="O31" i="1"/>
  <c r="J31" i="1"/>
  <c r="T5" i="1"/>
  <c r="W5" i="1" s="1"/>
  <c r="R5" i="1"/>
  <c r="S5" i="1" s="1"/>
  <c r="O5" i="1"/>
  <c r="J5" i="1"/>
  <c r="T14" i="1"/>
  <c r="S14" i="1"/>
  <c r="J14" i="1"/>
  <c r="T25" i="1"/>
  <c r="R25" i="1"/>
  <c r="S25" i="1" s="1"/>
  <c r="O25" i="1"/>
  <c r="J25" i="1"/>
  <c r="T10" i="1"/>
  <c r="R10" i="1"/>
  <c r="S10" i="1" s="1"/>
  <c r="O10" i="1"/>
  <c r="J10" i="1"/>
  <c r="T6" i="1"/>
  <c r="R6" i="1"/>
  <c r="S6" i="1" s="1"/>
  <c r="O6" i="1"/>
  <c r="J6" i="1"/>
  <c r="T39" i="1"/>
  <c r="R39" i="1"/>
  <c r="S39" i="1" s="1"/>
  <c r="O39" i="1"/>
  <c r="J39" i="1"/>
  <c r="T43" i="1"/>
  <c r="R43" i="1"/>
  <c r="S43" i="1" s="1"/>
  <c r="O43" i="1"/>
  <c r="J43" i="1"/>
  <c r="T21" i="1"/>
  <c r="R21" i="1"/>
  <c r="S21" i="1" s="1"/>
  <c r="O21" i="1"/>
  <c r="J21" i="1"/>
  <c r="T26" i="1"/>
  <c r="R26" i="1"/>
  <c r="S26" i="1" s="1"/>
  <c r="O26" i="1"/>
  <c r="J26" i="1"/>
  <c r="T12" i="1"/>
  <c r="R12" i="1"/>
  <c r="S12" i="1" s="1"/>
  <c r="O12" i="1"/>
  <c r="J12" i="1"/>
  <c r="T38" i="1"/>
  <c r="R38" i="1"/>
  <c r="S38" i="1" s="1"/>
  <c r="O38" i="1"/>
  <c r="J38" i="1"/>
  <c r="T35" i="1"/>
  <c r="R35" i="1"/>
  <c r="S35" i="1" s="1"/>
  <c r="O35" i="1"/>
  <c r="J35" i="1"/>
  <c r="T30" i="1"/>
  <c r="R30" i="1"/>
  <c r="S30" i="1" s="1"/>
  <c r="O30" i="1"/>
  <c r="J30" i="1"/>
  <c r="T42" i="1"/>
  <c r="R42" i="1"/>
  <c r="S42" i="1" s="1"/>
  <c r="O42" i="1"/>
  <c r="J42" i="1"/>
  <c r="T16" i="1"/>
  <c r="R16" i="1"/>
  <c r="S16" i="1" s="1"/>
  <c r="O16" i="1"/>
  <c r="J16" i="1"/>
  <c r="T50" i="1"/>
  <c r="R50" i="1"/>
  <c r="S50" i="1" s="1"/>
  <c r="O50" i="1"/>
  <c r="J50" i="1"/>
  <c r="T47" i="1"/>
  <c r="R47" i="1"/>
  <c r="S47" i="1" s="1"/>
  <c r="O47" i="1"/>
  <c r="J47" i="1"/>
  <c r="T8" i="1"/>
  <c r="R8" i="1"/>
  <c r="S8" i="1" s="1"/>
  <c r="O8" i="1"/>
  <c r="J8" i="1"/>
  <c r="T15" i="1"/>
  <c r="R15" i="1"/>
  <c r="S15" i="1" s="1"/>
  <c r="O15" i="1"/>
  <c r="J15" i="1"/>
  <c r="T29" i="1"/>
  <c r="R29" i="1"/>
  <c r="S29" i="1" s="1"/>
  <c r="O29" i="1"/>
  <c r="J29" i="1"/>
  <c r="T11" i="1"/>
  <c r="R11" i="1"/>
  <c r="S11" i="1" s="1"/>
  <c r="O11" i="1"/>
  <c r="J11" i="1"/>
  <c r="T17" i="1"/>
  <c r="R17" i="1"/>
  <c r="S17" i="1" s="1"/>
  <c r="O17" i="1"/>
  <c r="J17" i="1"/>
  <c r="T18" i="1"/>
  <c r="R18" i="1"/>
  <c r="S18" i="1" s="1"/>
  <c r="O18" i="1"/>
  <c r="J18" i="1"/>
  <c r="T9" i="1"/>
  <c r="R9" i="1"/>
  <c r="S9" i="1" s="1"/>
  <c r="O9" i="1"/>
  <c r="J9" i="1"/>
  <c r="T44" i="1"/>
  <c r="R44" i="1"/>
  <c r="S44" i="1" s="1"/>
  <c r="O44" i="1"/>
  <c r="J44" i="1"/>
  <c r="T22" i="1"/>
  <c r="R22" i="1"/>
  <c r="S22" i="1" s="1"/>
  <c r="O22" i="1"/>
  <c r="J22" i="1"/>
  <c r="W6" i="1" l="1"/>
  <c r="W7" i="1" s="1"/>
  <c r="W8" i="1" s="1"/>
  <c r="W9" i="1" s="1"/>
  <c r="W10" i="1" s="1"/>
  <c r="W11" i="1" s="1"/>
  <c r="W12" i="1" s="1"/>
  <c r="W13" i="1" s="1"/>
  <c r="T52" i="1"/>
  <c r="O37" i="1"/>
  <c r="R37" i="1" l="1"/>
  <c r="S37" i="1" s="1"/>
  <c r="J37" i="1" l="1"/>
  <c r="W14" i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</calcChain>
</file>

<file path=xl/sharedStrings.xml><?xml version="1.0" encoding="utf-8"?>
<sst xmlns="http://schemas.openxmlformats.org/spreadsheetml/2006/main" count="460" uniqueCount="280">
  <si>
    <t>Pořadové číslo</t>
  </si>
  <si>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</si>
  <si>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</si>
  <si>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</si>
  <si>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</si>
  <si>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</si>
  <si>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</si>
  <si>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</si>
  <si>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</si>
  <si>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</si>
  <si>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</si>
  <si>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</si>
  <si>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</si>
  <si>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hodnotitel 1</t>
  </si>
  <si>
    <t>hodnotitel 2</t>
  </si>
  <si>
    <t>obec</t>
  </si>
  <si>
    <t>Žadatel</t>
  </si>
  <si>
    <t>obec Bítov</t>
  </si>
  <si>
    <t>64629929</t>
  </si>
  <si>
    <t>Bítov 117, 743 01 Bítov</t>
  </si>
  <si>
    <t>obec Závada</t>
  </si>
  <si>
    <t>00635553</t>
  </si>
  <si>
    <t>Závada 106, 747 19 Závada</t>
  </si>
  <si>
    <t>obec Ludvíkov</t>
  </si>
  <si>
    <t>00576131</t>
  </si>
  <si>
    <t>Ludvíkov 122, 793 26 Ludvíkov</t>
  </si>
  <si>
    <t>obec Jeseník nad Odrou</t>
  </si>
  <si>
    <t>00297976</t>
  </si>
  <si>
    <t>Jeseník nad Odrou 256, 742 33 Jeseník nad Odoru</t>
  </si>
  <si>
    <t>obec Osoblaha</t>
  </si>
  <si>
    <t>00296279</t>
  </si>
  <si>
    <t>Na Náměstí 106, 793 99 Osoblaha</t>
  </si>
  <si>
    <t>obec Košařiska</t>
  </si>
  <si>
    <t>00491845</t>
  </si>
  <si>
    <t>Košařiska 88, 739 81 Košařiska</t>
  </si>
  <si>
    <t>obec Lhotka</t>
  </si>
  <si>
    <t>00296864</t>
  </si>
  <si>
    <t>Lhotka 89, 739 47 Kozlovice</t>
  </si>
  <si>
    <t>obec Velké Heraltice</t>
  </si>
  <si>
    <t>00300837</t>
  </si>
  <si>
    <t>Opavská 142, 747 75 Velké Heraltice</t>
  </si>
  <si>
    <t>obec Střítež</t>
  </si>
  <si>
    <t>00576913</t>
  </si>
  <si>
    <t>Střítež 118, 739 59 Střítež</t>
  </si>
  <si>
    <t>obec Vražné</t>
  </si>
  <si>
    <t>62351290</t>
  </si>
  <si>
    <t>Vražné 37, 742 34 Vražné</t>
  </si>
  <si>
    <t>obec Sudice</t>
  </si>
  <si>
    <t>00300713</t>
  </si>
  <si>
    <t>Náměstí P. Arnošta Jureczky 13, 747 25</t>
  </si>
  <si>
    <t>obec Slavkov</t>
  </si>
  <si>
    <t>00300667</t>
  </si>
  <si>
    <t>Ludvíka Svobody 30, 747 57 Slavkov u Opavy</t>
  </si>
  <si>
    <t>obec Staré Těchanovice</t>
  </si>
  <si>
    <t>00635529</t>
  </si>
  <si>
    <t>Staré Těchanovice 48, 749 01 Staré Těchanovice</t>
  </si>
  <si>
    <t>obec Vojkovice</t>
  </si>
  <si>
    <t>00577081</t>
  </si>
  <si>
    <t>Vojkovice 88, 739 51 Vojkovice</t>
  </si>
  <si>
    <t>městys</t>
  </si>
  <si>
    <t>00298387</t>
  </si>
  <si>
    <t>Spálov 62, 742 37 Spálov</t>
  </si>
  <si>
    <t>obec Hostašovice</t>
  </si>
  <si>
    <t>00600725</t>
  </si>
  <si>
    <t>Hostašovice 44, 741 01 Hostašovice</t>
  </si>
  <si>
    <t>obec Pazderna</t>
  </si>
  <si>
    <t>00577073</t>
  </si>
  <si>
    <t>Pazderna 65, 739 51 Pazderna</t>
  </si>
  <si>
    <t>obec Horní Lomná</t>
  </si>
  <si>
    <t>00535974</t>
  </si>
  <si>
    <t>Horní Lomná 44, 739 91 Horní Lomná</t>
  </si>
  <si>
    <t>obec Slatina</t>
  </si>
  <si>
    <t>obec Janovice</t>
  </si>
  <si>
    <t>obec Zbyslavice</t>
  </si>
  <si>
    <t>00600661</t>
  </si>
  <si>
    <t>Slatina 1, 742 93 Slatina</t>
  </si>
  <si>
    <t xml:space="preserve"> obec</t>
  </si>
  <si>
    <t>00493619</t>
  </si>
  <si>
    <t>Janovice 83, 739 11 Janovice</t>
  </si>
  <si>
    <t>00600695</t>
  </si>
  <si>
    <t>Ve Dvoře 81, 742 83 Zbyslavice</t>
  </si>
  <si>
    <t>Kontrola % dotace</t>
  </si>
  <si>
    <t>Podíl dotace na uznatelných nákladech projektu (Kč)</t>
  </si>
  <si>
    <t>obec Hladké Životice</t>
  </si>
  <si>
    <t>00848468</t>
  </si>
  <si>
    <t>Hlavní 208, 742 47 Hladké Životice</t>
  </si>
  <si>
    <t>obec Bartošovice</t>
  </si>
  <si>
    <t>00297721</t>
  </si>
  <si>
    <t>Bartošovice 135, 742 54 Bartošovice</t>
  </si>
  <si>
    <t>obec Milotice nad Opavou</t>
  </si>
  <si>
    <t>00846511</t>
  </si>
  <si>
    <t>Milotice nad Opavou 55, 792 01 Milotice nad Opavou</t>
  </si>
  <si>
    <t>00300527</t>
  </si>
  <si>
    <t>Slezská 135, 747 33 Oldřišov</t>
  </si>
  <si>
    <t>obec Oldřišov</t>
  </si>
  <si>
    <t>číslo smlouvy</t>
  </si>
  <si>
    <t>ZV předloženo</t>
  </si>
  <si>
    <t>1. splátka dotace</t>
  </si>
  <si>
    <t>2. splátka dotace</t>
  </si>
  <si>
    <t>Skutečně čerpáno celkem</t>
  </si>
  <si>
    <t>Úspora</t>
  </si>
  <si>
    <t>Nabytí účinnosti smlouvy</t>
  </si>
  <si>
    <t>1. splátka dotace vyplacení</t>
  </si>
  <si>
    <t>2. splátka dotace vyplacení</t>
  </si>
  <si>
    <t>obec Komorní Lhotka</t>
  </si>
  <si>
    <t>Komorní Lhotka 27, 739 53 Komorní Lhotka</t>
  </si>
  <si>
    <t>obec Tvrdkov</t>
  </si>
  <si>
    <t>Tvrdkov 57, 793 44 Tvrdkov</t>
  </si>
  <si>
    <t>obec Jezdkovice</t>
  </si>
  <si>
    <t>Jezdkovice 32, 747 55 Jezdkovice</t>
  </si>
  <si>
    <t>00494232</t>
  </si>
  <si>
    <t>00576000</t>
  </si>
  <si>
    <t>00849952</t>
  </si>
  <si>
    <t>obec Široká Niva</t>
  </si>
  <si>
    <t>00296406</t>
  </si>
  <si>
    <t>Široká Niva 79, 792 01 Široká Niva</t>
  </si>
  <si>
    <t>obec Třanovice</t>
  </si>
  <si>
    <t>Třanovice 250, 739 53 Třanovice</t>
  </si>
  <si>
    <t>obec Rybí</t>
  </si>
  <si>
    <t>Rybí 380, Rybí 742 65</t>
  </si>
  <si>
    <t>obec Melč</t>
  </si>
  <si>
    <t>Melč 6, 747 84 Melč</t>
  </si>
  <si>
    <t>00576921</t>
  </si>
  <si>
    <t>00600741</t>
  </si>
  <si>
    <t>00300420</t>
  </si>
  <si>
    <t>1.1.-31.12.2018</t>
  </si>
  <si>
    <t>Dotace neinvestiční (Kč)</t>
  </si>
  <si>
    <t>obec Hošťálkovy</t>
  </si>
  <si>
    <t>00296031</t>
  </si>
  <si>
    <t>Hošťálkovy 77, 793 81 Hošťálkovy</t>
  </si>
  <si>
    <t>obec Větřkovice</t>
  </si>
  <si>
    <t>00849740</t>
  </si>
  <si>
    <t>Větřkovice 197, 747 43 Větřkovice</t>
  </si>
  <si>
    <t>obec Velká Štáhle</t>
  </si>
  <si>
    <t>00576018</t>
  </si>
  <si>
    <t>Velká Štáhle 49, Velká Štáhle 793 51</t>
  </si>
  <si>
    <t>obec Horní Bludovice</t>
  </si>
  <si>
    <t>00296686</t>
  </si>
  <si>
    <t>Horní Bludovice 434, 739 37 Horní Bludovice</t>
  </si>
  <si>
    <t>obec Dolní Tošanovice</t>
  </si>
  <si>
    <t>00576875</t>
  </si>
  <si>
    <t>Dolní Tošanovice 121, 739 53 Dolní Tošanovice</t>
  </si>
  <si>
    <t>Stručný popis projektu</t>
  </si>
  <si>
    <t>DPH plátce</t>
  </si>
  <si>
    <t>ano, vůči projektu nebude uplatněn odpočet</t>
  </si>
  <si>
    <t>obec Bordovice</t>
  </si>
  <si>
    <t>Bordovice 130, 744 01 Bordovice</t>
  </si>
  <si>
    <t>00600687</t>
  </si>
  <si>
    <t xml:space="preserve">Rekonstrukce komunikace </t>
  </si>
  <si>
    <t>rekonstrukce místní komunikace, včetně propustku, která je přístupovou spojkou pro motorovou a pěší dopravu k silnici II. třídy, k veřejné dopravě a občanské vybavenosti</t>
  </si>
  <si>
    <t>Rekonstrukce vytápění a elektroinstalace kulturního domu</t>
  </si>
  <si>
    <t>ne</t>
  </si>
  <si>
    <t>řešení havarijního stavu otopného systému, ohřevu vody a hlavního elektrorozvaděče v obecním domě</t>
  </si>
  <si>
    <t>obec Sedliště</t>
  </si>
  <si>
    <t>00297178</t>
  </si>
  <si>
    <t>Sedliště 271, 739 36 Sedliště</t>
  </si>
  <si>
    <t>Sedliště - realizace mlatové cesty a veřejného osvětlení na hřbitově</t>
  </si>
  <si>
    <t>rekonstrukce komunikace na hřbitově včetně realizace veřejného osvětlení a přístupového chodníku</t>
  </si>
  <si>
    <t>Úprava a rozšíření kolumbária Hošťálkovy</t>
  </si>
  <si>
    <t>stavební obnova a přístavba kolumbária na místním hřbitově</t>
  </si>
  <si>
    <t>obec Soběšovice</t>
  </si>
  <si>
    <t>Soběšovice 10, 739 22 Soběšovice</t>
  </si>
  <si>
    <t>00576981</t>
  </si>
  <si>
    <t>Havarijní oprava mostu Soběšovice</t>
  </si>
  <si>
    <t>oprava havarijního stavu mostku na místní komunikaci</t>
  </si>
  <si>
    <t>Rekonstrukce a modernizace veřejného prostranství u fotbalového hřiště</t>
  </si>
  <si>
    <t>rekonstrukce veřejného prostranství u fotbalového hřiště</t>
  </si>
  <si>
    <t>Chodník se smíšeným provozem Velká Štáhle</t>
  </si>
  <si>
    <t>realizace chodníku a cyklostezky zároveň a propojení se státní silnici</t>
  </si>
  <si>
    <t>Rekonstrukce místní komunikace 4c ve Vojkovicích</t>
  </si>
  <si>
    <t>rekonstrukce místní komunikace v místní zástavbě v obci, přístup k rodinným domům</t>
  </si>
  <si>
    <t>Oprava lávek pro cyklisty a pěší</t>
  </si>
  <si>
    <t>oprava vadných konstrukčních prvků a nátěr na lávkách pro cyklisty a pěší</t>
  </si>
  <si>
    <t>Kulturní dům Osoblaha</t>
  </si>
  <si>
    <t>rekonstrukce vestibulu kulturního domu v Osoblaze (elektroinstalace, vodoinstalace, osvětlení)</t>
  </si>
  <si>
    <t>Revitalizace hřbitova v obci Janovice</t>
  </si>
  <si>
    <t>revitalizace hřbitova - obnova zeleně, instalace mobiliáře - laviček, zřízení rozptylové loučky</t>
  </si>
  <si>
    <t>Rekonstrukce parketu a zpevněných ploch kulturního areálu "Dolek"</t>
  </si>
  <si>
    <t>rekonstrukce parketu a zpevněných ploch na venkovním letním kulturním areálu - zámková dlažba, dřevěný parket</t>
  </si>
  <si>
    <t>Oprava propustku M1 v obci Milotice nad Opavou</t>
  </si>
  <si>
    <t>Oprava sociálního zařízení v tělocvičně Slatina</t>
  </si>
  <si>
    <t>rekonstrukce sociálního zařízení v tělocvičně ve Slatině, denně využité spolky, dětí ZŠ, sportovními kroužky, apod.</t>
  </si>
  <si>
    <t>Výstavba a rekonstrukce trasy pro pěší na ul. Sokolovská v obci Oldřišov</t>
  </si>
  <si>
    <t>výstavba chodníkového tělesa v obci Oldřišov</t>
  </si>
  <si>
    <t>obec Uhlířov</t>
  </si>
  <si>
    <t>00635421</t>
  </si>
  <si>
    <t>Uhlířov 55, 747 84 Uhlířov</t>
  </si>
  <si>
    <t>Stavební obnova omítky a odvětraného soklu obecního úřadu Uhlířov</t>
  </si>
  <si>
    <t>rekonstrukce omítek a odvětraného soklu a výměna oken na budově obecního úřadu v Uhlířově</t>
  </si>
  <si>
    <t>Rekonstrukce chodníků na ulici L. Svobody ve Slavkově II. etapa</t>
  </si>
  <si>
    <t>rekonstrukce chodníků v obci II. etapa</t>
  </si>
  <si>
    <t>Oprava prostor pro spolkovou činnost občanů a oprava podlahy v garáži hasičské zbrojnice</t>
  </si>
  <si>
    <t>obnova dvou místností bývalé prodejny pro spolkovou činnost a oprava podlahy v hasičské zbrojnici</t>
  </si>
  <si>
    <t>Výstavba komunikace v obci Bítov</t>
  </si>
  <si>
    <t>rekonstrukce komunikac k výstavbě nových rodinných domů</t>
  </si>
  <si>
    <t>Veřejné prostranství u zdravotního střediska ve Spálově</t>
  </si>
  <si>
    <t>vybudování zpevněné zídky u potoka a úprava veřejného prostranství u zdravotního střediska - udržení vodního toku v korytě potoka a revitalizace přilehlého prostranství</t>
  </si>
  <si>
    <t>Obnova výletiště Horní Lomná II. etapa</t>
  </si>
  <si>
    <t>revitalizace sportovního areálu - II. etapa - vybudování nového altánu s osvětlením</t>
  </si>
  <si>
    <t>Obnova a rekonstrukce prostor občanské vybavenosti ve Starých Těchanovicích</t>
  </si>
  <si>
    <t>rekonstrukce střechy objektu hasičské zbrojnice a veřejného prostranství okolo této budovy s umístěním potřebného mobiliáře - lavičky, posezení apod., využitelné pro společné akce v obci</t>
  </si>
  <si>
    <t>Rekonstrukce budovy občanské vybavenosti v obci Větřkovice</t>
  </si>
  <si>
    <t>rekonstrukce vstupu na bezbariérový, zateplení budovy - lékař, obchod a služby v obci</t>
  </si>
  <si>
    <t>Rekonstrukce chodníků v Sudicích - IV. etapa</t>
  </si>
  <si>
    <t>rekonstrukce chodníků v obci - IV. etapa</t>
  </si>
  <si>
    <t>obec Moravice</t>
  </si>
  <si>
    <t>00635391</t>
  </si>
  <si>
    <t>Moravice 34, 747 84 Melč</t>
  </si>
  <si>
    <t>Rekonstrukce sklepních prostor obecního úřadu obce Moravice</t>
  </si>
  <si>
    <t>rekonstrukce a přeměna sklepních prostor obecního úřadu na místnosti pro spolkovou činnost v obci</t>
  </si>
  <si>
    <t>obec Hlubočec</t>
  </si>
  <si>
    <t>00635430</t>
  </si>
  <si>
    <t>Hlubočec 95, 747 65 Hlubočec</t>
  </si>
  <si>
    <t>Modernizace dětského hřiště</t>
  </si>
  <si>
    <t>rekonstrukce dětského hřiště - obnovea a modernizace zahrady a ustavení nových herních a výukových prvků</t>
  </si>
  <si>
    <t>Sananční práce pro obec Hladké Životice</t>
  </si>
  <si>
    <t>sananční práce na podlaze v kulturním sále obecního domu Hladké Životice</t>
  </si>
  <si>
    <t>Bezdrátový rozhlas pro obec Melč</t>
  </si>
  <si>
    <t>pořízení nového bezdrátového rozhlasu a výměna za nevyhovující</t>
  </si>
  <si>
    <t>Oprava opěrné zdi u místní komunikace v Bartošovicích</t>
  </si>
  <si>
    <t>oprava opěrné zdi u místní komunikace v obci - zajištění stability zemního tělesa u komunikace</t>
  </si>
  <si>
    <t>Oprava místní komunikace 10c - u školy</t>
  </si>
  <si>
    <t>oprava povrchu místní komunikace v husté zástavbě obce - odfrézování poškozeného povrchu a pokládka asfaltu</t>
  </si>
  <si>
    <t>Rekonstrukce budovy obecního úřadu</t>
  </si>
  <si>
    <t>zřízení obecního archívu, skladových místností v půdních prostorách obecního úřadu</t>
  </si>
  <si>
    <t>Oprava místní komunikace ke hřbitovu ve Lhotce</t>
  </si>
  <si>
    <t>oprava povrchu místní komunikace, která je využívaná i jako cyklo a turistická trasa</t>
  </si>
  <si>
    <t>Rekonstrukce účelové komunikace Tvrdkov</t>
  </si>
  <si>
    <t>rekonstrukce povrchu přístupové komunikace s konečným položením asfaltového fosfátu, komunikace využívaná jako přístup k Tvrdkovské přehradě a Rešovským vodopádům a využívána lesníky</t>
  </si>
  <si>
    <t>Rekonstrukce chodníku v centru obce Hostašovice</t>
  </si>
  <si>
    <t>rekonstrukce chodníků včetně přístupů a chodníku u autobusové zastávky</t>
  </si>
  <si>
    <t>obec Čaková</t>
  </si>
  <si>
    <t>00575992</t>
  </si>
  <si>
    <t>Čaková 101, 793 16 Čaková</t>
  </si>
  <si>
    <t>Rekonstrukce a výstavba veřejného osvětlení v obci Čaková</t>
  </si>
  <si>
    <t>rekonstrukce tří veřejných světelných led a rozšíření o sedm nových světelných led ve stavební lokalitě pro RD</t>
  </si>
  <si>
    <t>Zpevněné plochy v Jeseníku nad Odoru</t>
  </si>
  <si>
    <t>rekonstrukce zpevněných ploch u skladu pro zázemí a techniku údržby veřejných prostranství v obci</t>
  </si>
  <si>
    <t>Chodník v Ludvíkově - III.etapa, část "L"</t>
  </si>
  <si>
    <t>realizace III. etapy výstavby chodnků v obci</t>
  </si>
  <si>
    <t>Obnova místních komunikací v obci Jezdkovice - II. etapa</t>
  </si>
  <si>
    <t>obnova místních komunikací v obci - oprava povrchu a osazení obrubami a příkopovými žlaby</t>
  </si>
  <si>
    <t>Oprava oplocení sportovního areálu Vražné</t>
  </si>
  <si>
    <t xml:space="preserve">oprava zchátralého oplocení sportovního areálu v obci - výměna za nové </t>
  </si>
  <si>
    <t>Komunitní centrum obce Zbyslavice, II.etapa</t>
  </si>
  <si>
    <t>rekonstrukce v budově bývalé prodejny, přestavba na komunitní centrum pro spolkovou činnost v obci</t>
  </si>
  <si>
    <t>obec Ropice</t>
  </si>
  <si>
    <t>70305587</t>
  </si>
  <si>
    <t>Ropice 110, 739 56 Ropice</t>
  </si>
  <si>
    <t>Oprava MK do Tošanůvek</t>
  </si>
  <si>
    <t>rekonstrukce místní komunikace k místní části Tošanůvek</t>
  </si>
  <si>
    <t>Nová elektroinstalace v MŠ Ropice</t>
  </si>
  <si>
    <t>rekonstrukce elektroinstalace v budově MŠ - výměna rozvodů, zásuvek, osvětlení</t>
  </si>
  <si>
    <t>Rekonstrukce MK k Adélce</t>
  </si>
  <si>
    <t>rekonstrukce místní komunikace, která je jako přístupová k místnímu obchodu, využívají ji nejen obyvatelé obce, ale i cyklisté a turisté</t>
  </si>
  <si>
    <t>obec Čeladná</t>
  </si>
  <si>
    <t>00296571</t>
  </si>
  <si>
    <t>Čeladná 1, 739 12 Čeladná</t>
  </si>
  <si>
    <t>Stavební úprava mostu ČE-M02 (K Tabáčkovi) v obci Čeladná</t>
  </si>
  <si>
    <t>oprava stávajícího mostku v obci, který je součástí příjezdové komuniakce ke dvou rodinným domům a na zemědělské pozemky</t>
  </si>
  <si>
    <t>obec Mankovice</t>
  </si>
  <si>
    <t>00600776</t>
  </si>
  <si>
    <t>Mankovice 73, 742 35 Mankovice</t>
  </si>
  <si>
    <t>Oprava kabin p.č. 762 k.ú. Mankovice</t>
  </si>
  <si>
    <t>oprava stávajících sportovních kabin - sociální zařízení, podlahy, elektrorozvody, vodovodní rozvody</t>
  </si>
  <si>
    <t>rekonstrukce propustku na místní komunikaci k obci, která je napojena na komunikaci MSK</t>
  </si>
  <si>
    <t>Oprava místní komunikace Horní Bludovice, Záguří - za vodárnou</t>
  </si>
  <si>
    <t>oprava povrchu na místní komunikaci v obci</t>
  </si>
  <si>
    <t>městys Spálov</t>
  </si>
  <si>
    <t xml:space="preserve"> </t>
  </si>
  <si>
    <t>hodnotitel 1 - kriterium I.2</t>
  </si>
  <si>
    <t>hodnotitel 2 - kriterium I.2</t>
  </si>
  <si>
    <t>BODY průměr kriterium I.2</t>
  </si>
  <si>
    <t>Celkem</t>
  </si>
  <si>
    <t>Náhradní projekty - dotační titul 1</t>
  </si>
  <si>
    <t>Kumulativní součet (Kč)</t>
  </si>
  <si>
    <t>Oprava chodníku u pošty</t>
  </si>
  <si>
    <t>oprava chodníku od náměstíčka ke křižovatce v obci Komorní Lhotka</t>
  </si>
  <si>
    <t>Maximální časová použitelnost dotace od - do</t>
  </si>
  <si>
    <t>Termín realizace projektu od -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</si>
</sst>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14" fontId="2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/>
    <xf numFmtId="14" fontId="0" fillId="0" borderId="5" xfId="0" applyNumberFormat="1" applyFill="1" applyBorder="1"/>
    <xf numFmtId="14" fontId="2" fillId="0" borderId="6" xfId="0" applyNumberFormat="1" applyFont="1" applyFill="1" applyBorder="1" applyAlignment="1">
      <alignment horizontal="left" vertical="top" wrapText="1" shrinkToFit="1"/>
    </xf>
    <xf numFmtId="14" fontId="2" fillId="0" borderId="6" xfId="0" applyNumberFormat="1" applyFont="1" applyFill="1" applyBorder="1" applyAlignment="1">
      <alignment horizontal="center" vertical="center" wrapText="1" shrinkToFit="1"/>
    </xf>
    <xf numFmtId="14" fontId="0" fillId="0" borderId="5" xfId="0" applyNumberFormat="1" applyFill="1" applyBorder="1" applyAlignment="1">
      <alignment horizontal="center" vertical="center"/>
    </xf>
    <xf numFmtId="3" fontId="0" fillId="0" borderId="5" xfId="0" applyNumberFormat="1" applyFill="1" applyBorder="1"/>
    <xf numFmtId="0" fontId="0" fillId="0" borderId="5" xfId="0" applyFill="1" applyBorder="1" applyAlignment="1">
      <alignment horizontal="center" vertical="center"/>
    </xf>
    <xf numFmtId="0" fontId="5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3" fontId="3" fillId="2" borderId="3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left" vertical="top" wrapText="1" shrinkToFit="1"/>
    </xf>
    <xf numFmtId="14" fontId="2" fillId="0" borderId="5" xfId="0" applyNumberFormat="1" applyFont="1" applyFill="1" applyBorder="1" applyAlignment="1">
      <alignment horizontal="center" vertical="center" wrapText="1" shrinkToFit="1"/>
    </xf>
    <xf numFmtId="14" fontId="0" fillId="0" borderId="5" xfId="0" applyNumberFormat="1" applyFill="1" applyBorder="1" applyAlignment="1">
      <alignment horizontal="center"/>
    </xf>
    <xf numFmtId="3" fontId="6" fillId="0" borderId="7" xfId="0" applyNumberFormat="1" applyFont="1" applyBorder="1"/>
    <xf numFmtId="0" fontId="6" fillId="0" borderId="5" xfId="0" applyFont="1" applyBorder="1"/>
    <xf numFmtId="3" fontId="6" fillId="0" borderId="5" xfId="0" applyNumberFormat="1" applyFont="1" applyBorder="1"/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59"/>
  <sheetViews>
    <sheetView tabSelected="1" topLeftCell="E1" zoomScale="60" zoomScaleNormal="60" workbookViewId="0">
      <selection activeCell="Y5" sqref="Y5"/>
    </sheetView>
  </sheetViews>
  <sheetFormatPr defaultRowHeight="15" x14ac:dyDescent="0.25"/>
  <cols>
    <col min="2" max="2" width="11.5703125" customWidth="1"/>
    <col min="3" max="3" width="30.7109375" customWidth="1"/>
    <col min="4" max="4" width="12.42578125" customWidth="1"/>
    <col min="5" max="5" width="11.28515625" customWidth="1"/>
    <col min="6" max="6" width="57.5703125" customWidth="1"/>
    <col min="7" max="7" width="59.28515625" customWidth="1"/>
    <col min="8" max="13" width="10.7109375" customWidth="1"/>
    <col min="14" max="14" width="16" customWidth="1"/>
    <col min="15" max="16" width="12.7109375" customWidth="1"/>
    <col min="17" max="17" width="15.42578125" customWidth="1"/>
    <col min="18" max="18" width="12.7109375" customWidth="1"/>
    <col min="19" max="19" width="12.7109375" hidden="1" customWidth="1"/>
    <col min="20" max="20" width="15.7109375" customWidth="1"/>
    <col min="21" max="22" width="18.7109375" customWidth="1"/>
    <col min="23" max="23" width="15.7109375" customWidth="1"/>
    <col min="24" max="25" width="21.7109375" customWidth="1"/>
    <col min="26" max="26" width="45" customWidth="1"/>
    <col min="27" max="27" width="28" hidden="1" customWidth="1"/>
    <col min="28" max="28" width="17.85546875" hidden="1" customWidth="1"/>
    <col min="29" max="36" width="15.7109375" hidden="1" customWidth="1"/>
  </cols>
  <sheetData>
    <row r="2" spans="1:36" ht="29.25" customHeight="1" x14ac:dyDescent="0.25">
      <c r="A2" s="26" t="s">
        <v>274</v>
      </c>
    </row>
    <row r="3" spans="1:36" ht="15.75" thickBot="1" x14ac:dyDescent="0.3"/>
    <row r="4" spans="1:36" ht="81" customHeight="1" x14ac:dyDescent="0.25">
      <c r="A4" s="3" t="s">
        <v>1</v>
      </c>
      <c r="B4" s="2" t="s">
        <v>0</v>
      </c>
      <c r="C4" s="4" t="s">
        <v>16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13</v>
      </c>
      <c r="I4" s="4" t="s">
        <v>14</v>
      </c>
      <c r="J4" s="4" t="s">
        <v>6</v>
      </c>
      <c r="K4" s="4" t="s">
        <v>270</v>
      </c>
      <c r="L4" s="4" t="s">
        <v>271</v>
      </c>
      <c r="M4" s="4" t="s">
        <v>272</v>
      </c>
      <c r="N4" s="5" t="s">
        <v>7</v>
      </c>
      <c r="O4" s="1" t="s">
        <v>8</v>
      </c>
      <c r="P4" s="6" t="s">
        <v>9</v>
      </c>
      <c r="Q4" s="6" t="s">
        <v>82</v>
      </c>
      <c r="R4" s="6" t="s">
        <v>10</v>
      </c>
      <c r="S4" s="6" t="s">
        <v>81</v>
      </c>
      <c r="T4" s="7" t="s">
        <v>11</v>
      </c>
      <c r="U4" s="8" t="s">
        <v>12</v>
      </c>
      <c r="V4" s="8" t="s">
        <v>126</v>
      </c>
      <c r="W4" s="7" t="s">
        <v>275</v>
      </c>
      <c r="X4" s="31" t="s">
        <v>278</v>
      </c>
      <c r="Y4" s="31" t="s">
        <v>279</v>
      </c>
      <c r="Z4" s="31" t="s">
        <v>142</v>
      </c>
      <c r="AA4" s="31" t="s">
        <v>143</v>
      </c>
      <c r="AB4" s="31" t="s">
        <v>95</v>
      </c>
      <c r="AC4" s="31" t="s">
        <v>101</v>
      </c>
      <c r="AD4" s="31" t="s">
        <v>97</v>
      </c>
      <c r="AE4" s="31" t="s">
        <v>102</v>
      </c>
      <c r="AF4" s="31" t="s">
        <v>96</v>
      </c>
      <c r="AG4" s="31" t="s">
        <v>98</v>
      </c>
      <c r="AH4" s="31" t="s">
        <v>103</v>
      </c>
      <c r="AI4" s="31" t="s">
        <v>99</v>
      </c>
      <c r="AJ4" s="31" t="s">
        <v>100</v>
      </c>
    </row>
    <row r="5" spans="1:36" ht="63.75" x14ac:dyDescent="0.25">
      <c r="A5" s="13">
        <v>64</v>
      </c>
      <c r="B5" s="12">
        <v>56</v>
      </c>
      <c r="C5" s="14" t="s">
        <v>106</v>
      </c>
      <c r="D5" s="14" t="s">
        <v>15</v>
      </c>
      <c r="E5" s="15" t="s">
        <v>111</v>
      </c>
      <c r="F5" s="14" t="s">
        <v>107</v>
      </c>
      <c r="G5" s="16" t="s">
        <v>227</v>
      </c>
      <c r="H5" s="14">
        <v>22</v>
      </c>
      <c r="I5" s="14">
        <v>23</v>
      </c>
      <c r="J5" s="13">
        <f t="shared" ref="J5:J51" si="0">(H5+I5)/2</f>
        <v>22.5</v>
      </c>
      <c r="K5" s="14">
        <v>9</v>
      </c>
      <c r="L5" s="14">
        <v>10</v>
      </c>
      <c r="M5" s="13">
        <f t="shared" ref="M5:M51" si="1">(K5+L5)/2</f>
        <v>9.5</v>
      </c>
      <c r="N5" s="9">
        <v>1297582</v>
      </c>
      <c r="O5" s="17">
        <f t="shared" ref="O5:O51" si="2">P5/N5</f>
        <v>0.69173431813943165</v>
      </c>
      <c r="P5" s="9">
        <v>897582</v>
      </c>
      <c r="Q5" s="9">
        <v>400000</v>
      </c>
      <c r="R5" s="18">
        <f t="shared" ref="R5:R51" si="3">Q5/N5</f>
        <v>0.30826568186056835</v>
      </c>
      <c r="S5" s="18" t="str">
        <f t="shared" ref="S5:S51" si="4">IF(R5&gt;60%,"chyba","ok")</f>
        <v>ok</v>
      </c>
      <c r="T5" s="9">
        <f t="shared" ref="T5:T51" si="5">Q5</f>
        <v>400000</v>
      </c>
      <c r="U5" s="9">
        <v>400000</v>
      </c>
      <c r="V5" s="9">
        <v>0</v>
      </c>
      <c r="W5" s="9">
        <f>T5</f>
        <v>400000</v>
      </c>
      <c r="X5" s="32" t="s">
        <v>125</v>
      </c>
      <c r="Y5" s="32" t="s">
        <v>125</v>
      </c>
      <c r="Z5" s="33" t="s">
        <v>228</v>
      </c>
      <c r="AA5" s="34" t="s">
        <v>144</v>
      </c>
      <c r="AB5" s="19"/>
      <c r="AC5" s="20"/>
      <c r="AD5" s="19"/>
      <c r="AE5" s="35"/>
      <c r="AF5" s="19"/>
      <c r="AG5" s="19"/>
      <c r="AH5" s="19"/>
      <c r="AI5" s="19"/>
      <c r="AJ5" s="19"/>
    </row>
    <row r="6" spans="1:36" x14ac:dyDescent="0.25">
      <c r="A6" s="13">
        <v>65</v>
      </c>
      <c r="B6" s="12">
        <v>79</v>
      </c>
      <c r="C6" s="14" t="s">
        <v>47</v>
      </c>
      <c r="D6" s="14" t="s">
        <v>15</v>
      </c>
      <c r="E6" s="15" t="s">
        <v>48</v>
      </c>
      <c r="F6" s="14" t="s">
        <v>49</v>
      </c>
      <c r="G6" s="16" t="s">
        <v>203</v>
      </c>
      <c r="H6" s="14">
        <v>22</v>
      </c>
      <c r="I6" s="14">
        <v>23</v>
      </c>
      <c r="J6" s="13">
        <f t="shared" si="0"/>
        <v>22.5</v>
      </c>
      <c r="K6" s="14">
        <v>9</v>
      </c>
      <c r="L6" s="14">
        <v>10</v>
      </c>
      <c r="M6" s="13">
        <f t="shared" si="1"/>
        <v>9.5</v>
      </c>
      <c r="N6" s="9">
        <v>931320</v>
      </c>
      <c r="O6" s="17">
        <f t="shared" si="2"/>
        <v>0.57050208306489714</v>
      </c>
      <c r="P6" s="9">
        <v>531320</v>
      </c>
      <c r="Q6" s="9">
        <v>400000</v>
      </c>
      <c r="R6" s="18">
        <f t="shared" si="3"/>
        <v>0.42949791693510286</v>
      </c>
      <c r="S6" s="18" t="str">
        <f t="shared" si="4"/>
        <v>ok</v>
      </c>
      <c r="T6" s="9">
        <f t="shared" si="5"/>
        <v>400000</v>
      </c>
      <c r="U6" s="9">
        <v>400000</v>
      </c>
      <c r="V6" s="9">
        <v>0</v>
      </c>
      <c r="W6" s="11">
        <f t="shared" ref="W6:W51" si="6">W5+T6</f>
        <v>800000</v>
      </c>
      <c r="X6" s="10" t="s">
        <v>125</v>
      </c>
      <c r="Y6" s="32" t="s">
        <v>125</v>
      </c>
      <c r="Z6" s="21" t="s">
        <v>204</v>
      </c>
      <c r="AA6" s="22" t="s">
        <v>151</v>
      </c>
      <c r="AB6" s="19"/>
      <c r="AC6" s="23"/>
      <c r="AD6" s="24"/>
      <c r="AE6" s="23"/>
      <c r="AF6" s="20"/>
      <c r="AG6" s="19"/>
      <c r="AH6" s="23"/>
      <c r="AI6" s="19"/>
      <c r="AJ6" s="19"/>
    </row>
    <row r="7" spans="1:36" ht="38.25" x14ac:dyDescent="0.25">
      <c r="A7" s="13">
        <v>66</v>
      </c>
      <c r="B7" s="12">
        <v>67</v>
      </c>
      <c r="C7" s="14" t="s">
        <v>113</v>
      </c>
      <c r="D7" s="14" t="s">
        <v>15</v>
      </c>
      <c r="E7" s="15" t="s">
        <v>114</v>
      </c>
      <c r="F7" s="14" t="s">
        <v>115</v>
      </c>
      <c r="G7" s="16" t="s">
        <v>221</v>
      </c>
      <c r="H7" s="14">
        <v>22</v>
      </c>
      <c r="I7" s="14">
        <v>23</v>
      </c>
      <c r="J7" s="13">
        <f t="shared" si="0"/>
        <v>22.5</v>
      </c>
      <c r="K7" s="14">
        <v>8</v>
      </c>
      <c r="L7" s="14">
        <v>9</v>
      </c>
      <c r="M7" s="13">
        <f t="shared" si="1"/>
        <v>8.5</v>
      </c>
      <c r="N7" s="9">
        <v>645000</v>
      </c>
      <c r="O7" s="17">
        <f t="shared" si="2"/>
        <v>0.61240310077519378</v>
      </c>
      <c r="P7" s="9">
        <v>395000</v>
      </c>
      <c r="Q7" s="9">
        <v>250000</v>
      </c>
      <c r="R7" s="18">
        <f t="shared" si="3"/>
        <v>0.38759689922480622</v>
      </c>
      <c r="S7" s="18" t="str">
        <f t="shared" si="4"/>
        <v>ok</v>
      </c>
      <c r="T7" s="9">
        <f t="shared" si="5"/>
        <v>250000</v>
      </c>
      <c r="U7" s="9">
        <v>0</v>
      </c>
      <c r="V7" s="9">
        <v>250000</v>
      </c>
      <c r="W7" s="11">
        <f t="shared" si="6"/>
        <v>1050000</v>
      </c>
      <c r="X7" s="10" t="s">
        <v>125</v>
      </c>
      <c r="Y7" s="32" t="s">
        <v>125</v>
      </c>
      <c r="Z7" s="21" t="s">
        <v>222</v>
      </c>
      <c r="AA7" s="22" t="s">
        <v>144</v>
      </c>
      <c r="AB7" s="19"/>
      <c r="AC7" s="20"/>
      <c r="AD7" s="19"/>
      <c r="AE7" s="35"/>
      <c r="AF7" s="20"/>
      <c r="AG7" s="19"/>
      <c r="AH7" s="20"/>
      <c r="AI7" s="19"/>
      <c r="AJ7" s="19"/>
    </row>
    <row r="8" spans="1:36" ht="51" x14ac:dyDescent="0.25">
      <c r="A8" s="13">
        <v>67</v>
      </c>
      <c r="B8" s="12">
        <v>94</v>
      </c>
      <c r="C8" s="14" t="s">
        <v>268</v>
      </c>
      <c r="D8" s="14" t="s">
        <v>59</v>
      </c>
      <c r="E8" s="15" t="s">
        <v>60</v>
      </c>
      <c r="F8" s="14" t="s">
        <v>61</v>
      </c>
      <c r="G8" s="16" t="s">
        <v>195</v>
      </c>
      <c r="H8" s="14">
        <v>21</v>
      </c>
      <c r="I8" s="14">
        <v>24</v>
      </c>
      <c r="J8" s="13">
        <f t="shared" si="0"/>
        <v>22.5</v>
      </c>
      <c r="K8" s="14">
        <v>7</v>
      </c>
      <c r="L8" s="14">
        <v>10</v>
      </c>
      <c r="M8" s="13">
        <f t="shared" si="1"/>
        <v>8.5</v>
      </c>
      <c r="N8" s="9">
        <v>657852</v>
      </c>
      <c r="O8" s="17">
        <f t="shared" si="2"/>
        <v>0.56069146251740509</v>
      </c>
      <c r="P8" s="9">
        <v>368852</v>
      </c>
      <c r="Q8" s="9">
        <v>289000</v>
      </c>
      <c r="R8" s="18">
        <f t="shared" si="3"/>
        <v>0.43930853748259485</v>
      </c>
      <c r="S8" s="18" t="str">
        <f t="shared" si="4"/>
        <v>ok</v>
      </c>
      <c r="T8" s="9">
        <f t="shared" si="5"/>
        <v>289000</v>
      </c>
      <c r="U8" s="9">
        <v>289000</v>
      </c>
      <c r="V8" s="9">
        <v>0</v>
      </c>
      <c r="W8" s="11">
        <f t="shared" si="6"/>
        <v>1339000</v>
      </c>
      <c r="X8" s="10" t="s">
        <v>125</v>
      </c>
      <c r="Y8" s="32" t="s">
        <v>125</v>
      </c>
      <c r="Z8" s="21" t="s">
        <v>196</v>
      </c>
      <c r="AA8" s="22" t="s">
        <v>151</v>
      </c>
      <c r="AB8" s="19"/>
      <c r="AC8" s="23"/>
      <c r="AD8" s="24"/>
      <c r="AE8" s="23"/>
      <c r="AF8" s="20"/>
      <c r="AG8" s="19"/>
      <c r="AH8" s="23"/>
      <c r="AI8" s="19"/>
      <c r="AJ8" s="19"/>
    </row>
    <row r="9" spans="1:36" ht="25.5" x14ac:dyDescent="0.25">
      <c r="A9" s="13">
        <v>68</v>
      </c>
      <c r="B9" s="12">
        <v>85</v>
      </c>
      <c r="C9" s="14" t="s">
        <v>94</v>
      </c>
      <c r="D9" s="14" t="s">
        <v>15</v>
      </c>
      <c r="E9" s="15" t="s">
        <v>92</v>
      </c>
      <c r="F9" s="14" t="s">
        <v>93</v>
      </c>
      <c r="G9" s="16" t="s">
        <v>182</v>
      </c>
      <c r="H9" s="14">
        <v>22</v>
      </c>
      <c r="I9" s="14">
        <v>23</v>
      </c>
      <c r="J9" s="13">
        <f t="shared" si="0"/>
        <v>22.5</v>
      </c>
      <c r="K9" s="14">
        <v>8</v>
      </c>
      <c r="L9" s="14">
        <v>8</v>
      </c>
      <c r="M9" s="13">
        <f t="shared" si="1"/>
        <v>8</v>
      </c>
      <c r="N9" s="9">
        <v>1442693</v>
      </c>
      <c r="O9" s="17">
        <f t="shared" si="2"/>
        <v>0.72274073555496565</v>
      </c>
      <c r="P9" s="9">
        <v>1042693</v>
      </c>
      <c r="Q9" s="9">
        <v>400000</v>
      </c>
      <c r="R9" s="18">
        <f t="shared" si="3"/>
        <v>0.2772592644450344</v>
      </c>
      <c r="S9" s="18" t="str">
        <f t="shared" si="4"/>
        <v>ok</v>
      </c>
      <c r="T9" s="9">
        <f t="shared" si="5"/>
        <v>400000</v>
      </c>
      <c r="U9" s="9">
        <v>400000</v>
      </c>
      <c r="V9" s="9">
        <v>0</v>
      </c>
      <c r="W9" s="11">
        <f t="shared" si="6"/>
        <v>1739000</v>
      </c>
      <c r="X9" s="10" t="s">
        <v>125</v>
      </c>
      <c r="Y9" s="32" t="s">
        <v>125</v>
      </c>
      <c r="Z9" s="21" t="s">
        <v>183</v>
      </c>
      <c r="AA9" s="22" t="s">
        <v>144</v>
      </c>
      <c r="AB9" s="19"/>
      <c r="AC9" s="23"/>
      <c r="AD9" s="24"/>
      <c r="AE9" s="23"/>
      <c r="AF9" s="19"/>
      <c r="AG9" s="19"/>
      <c r="AH9" s="25"/>
      <c r="AI9" s="19"/>
      <c r="AJ9" s="19"/>
    </row>
    <row r="10" spans="1:36" ht="27.75" customHeight="1" x14ac:dyDescent="0.25">
      <c r="A10" s="13">
        <v>69</v>
      </c>
      <c r="B10" s="12">
        <v>32</v>
      </c>
      <c r="C10" s="14" t="s">
        <v>29</v>
      </c>
      <c r="D10" s="14" t="s">
        <v>15</v>
      </c>
      <c r="E10" s="15" t="s">
        <v>30</v>
      </c>
      <c r="F10" s="14" t="s">
        <v>31</v>
      </c>
      <c r="G10" s="16" t="s">
        <v>173</v>
      </c>
      <c r="H10" s="14">
        <v>22</v>
      </c>
      <c r="I10" s="14">
        <v>22</v>
      </c>
      <c r="J10" s="13">
        <f t="shared" si="0"/>
        <v>22</v>
      </c>
      <c r="K10" s="14">
        <v>11</v>
      </c>
      <c r="L10" s="14">
        <v>11</v>
      </c>
      <c r="M10" s="13">
        <f t="shared" si="1"/>
        <v>11</v>
      </c>
      <c r="N10" s="9">
        <v>380000</v>
      </c>
      <c r="O10" s="17">
        <f t="shared" si="2"/>
        <v>0.51</v>
      </c>
      <c r="P10" s="9">
        <v>193800</v>
      </c>
      <c r="Q10" s="9">
        <v>186200</v>
      </c>
      <c r="R10" s="18">
        <f t="shared" si="3"/>
        <v>0.49</v>
      </c>
      <c r="S10" s="18" t="str">
        <f t="shared" si="4"/>
        <v>ok</v>
      </c>
      <c r="T10" s="9">
        <f t="shared" si="5"/>
        <v>186200</v>
      </c>
      <c r="U10" s="9">
        <v>186200</v>
      </c>
      <c r="V10" s="9">
        <v>0</v>
      </c>
      <c r="W10" s="11">
        <f t="shared" si="6"/>
        <v>1925200</v>
      </c>
      <c r="X10" s="10" t="s">
        <v>125</v>
      </c>
      <c r="Y10" s="32" t="s">
        <v>125</v>
      </c>
      <c r="Z10" s="21" t="s">
        <v>174</v>
      </c>
      <c r="AA10" s="22" t="s">
        <v>144</v>
      </c>
      <c r="AB10" s="19"/>
      <c r="AC10" s="23"/>
      <c r="AD10" s="24"/>
      <c r="AE10" s="23"/>
      <c r="AF10" s="20"/>
      <c r="AG10" s="19"/>
      <c r="AH10" s="23"/>
      <c r="AI10" s="19"/>
      <c r="AJ10" s="19"/>
    </row>
    <row r="11" spans="1:36" ht="25.5" x14ac:dyDescent="0.25">
      <c r="A11" s="13">
        <v>70</v>
      </c>
      <c r="B11" s="12">
        <v>98</v>
      </c>
      <c r="C11" s="14" t="s">
        <v>73</v>
      </c>
      <c r="D11" s="14" t="s">
        <v>15</v>
      </c>
      <c r="E11" s="15" t="s">
        <v>79</v>
      </c>
      <c r="F11" s="14" t="s">
        <v>80</v>
      </c>
      <c r="G11" s="16" t="s">
        <v>244</v>
      </c>
      <c r="H11" s="14">
        <v>22</v>
      </c>
      <c r="I11" s="14">
        <v>22</v>
      </c>
      <c r="J11" s="13">
        <f t="shared" si="0"/>
        <v>22</v>
      </c>
      <c r="K11" s="14">
        <v>11</v>
      </c>
      <c r="L11" s="14">
        <v>11</v>
      </c>
      <c r="M11" s="13">
        <f t="shared" si="1"/>
        <v>11</v>
      </c>
      <c r="N11" s="9">
        <v>750000</v>
      </c>
      <c r="O11" s="17">
        <f t="shared" si="2"/>
        <v>0.46666666666666667</v>
      </c>
      <c r="P11" s="9">
        <v>350000</v>
      </c>
      <c r="Q11" s="9">
        <v>400000</v>
      </c>
      <c r="R11" s="18">
        <f t="shared" si="3"/>
        <v>0.53333333333333333</v>
      </c>
      <c r="S11" s="18" t="str">
        <f t="shared" si="4"/>
        <v>ok</v>
      </c>
      <c r="T11" s="9">
        <f t="shared" si="5"/>
        <v>400000</v>
      </c>
      <c r="U11" s="9">
        <v>400000</v>
      </c>
      <c r="V11" s="9">
        <v>0</v>
      </c>
      <c r="W11" s="11">
        <f t="shared" si="6"/>
        <v>2325200</v>
      </c>
      <c r="X11" s="10" t="s">
        <v>125</v>
      </c>
      <c r="Y11" s="32" t="s">
        <v>125</v>
      </c>
      <c r="Z11" s="21" t="s">
        <v>245</v>
      </c>
      <c r="AA11" s="22" t="s">
        <v>151</v>
      </c>
      <c r="AB11" s="19"/>
      <c r="AC11" s="23"/>
      <c r="AD11" s="24"/>
      <c r="AE11" s="23"/>
      <c r="AF11" s="19"/>
      <c r="AG11" s="19"/>
      <c r="AH11" s="25"/>
      <c r="AI11" s="19"/>
      <c r="AJ11" s="19"/>
    </row>
    <row r="12" spans="1:36" x14ac:dyDescent="0.25">
      <c r="A12" s="13">
        <v>71</v>
      </c>
      <c r="B12" s="12">
        <v>107</v>
      </c>
      <c r="C12" s="14" t="s">
        <v>23</v>
      </c>
      <c r="D12" s="14" t="s">
        <v>15</v>
      </c>
      <c r="E12" s="15" t="s">
        <v>24</v>
      </c>
      <c r="F12" s="14" t="s">
        <v>25</v>
      </c>
      <c r="G12" s="16" t="s">
        <v>238</v>
      </c>
      <c r="H12" s="14">
        <v>22</v>
      </c>
      <c r="I12" s="14">
        <v>22</v>
      </c>
      <c r="J12" s="13">
        <f t="shared" si="0"/>
        <v>22</v>
      </c>
      <c r="K12" s="14">
        <v>11</v>
      </c>
      <c r="L12" s="14">
        <v>11</v>
      </c>
      <c r="M12" s="13">
        <f t="shared" si="1"/>
        <v>11</v>
      </c>
      <c r="N12" s="9">
        <v>720000</v>
      </c>
      <c r="O12" s="17">
        <f t="shared" si="2"/>
        <v>0.45</v>
      </c>
      <c r="P12" s="9">
        <v>324000</v>
      </c>
      <c r="Q12" s="9">
        <v>396000</v>
      </c>
      <c r="R12" s="18">
        <f t="shared" si="3"/>
        <v>0.55000000000000004</v>
      </c>
      <c r="S12" s="18" t="str">
        <f t="shared" si="4"/>
        <v>ok</v>
      </c>
      <c r="T12" s="9">
        <f t="shared" si="5"/>
        <v>396000</v>
      </c>
      <c r="U12" s="9">
        <v>396000</v>
      </c>
      <c r="V12" s="9">
        <v>0</v>
      </c>
      <c r="W12" s="11">
        <f t="shared" si="6"/>
        <v>2721200</v>
      </c>
      <c r="X12" s="10" t="s">
        <v>125</v>
      </c>
      <c r="Y12" s="32" t="s">
        <v>125</v>
      </c>
      <c r="Z12" s="21" t="s">
        <v>239</v>
      </c>
      <c r="AA12" s="22" t="s">
        <v>151</v>
      </c>
      <c r="AB12" s="19"/>
      <c r="AC12" s="23"/>
      <c r="AD12" s="24"/>
      <c r="AE12" s="23"/>
      <c r="AF12" s="20"/>
      <c r="AG12" s="19"/>
      <c r="AH12" s="23"/>
      <c r="AI12" s="19"/>
      <c r="AJ12" s="19"/>
    </row>
    <row r="13" spans="1:36" ht="25.5" x14ac:dyDescent="0.25">
      <c r="A13" s="13">
        <v>72</v>
      </c>
      <c r="B13" s="12">
        <v>77</v>
      </c>
      <c r="C13" s="14" t="s">
        <v>130</v>
      </c>
      <c r="D13" s="14" t="s">
        <v>15</v>
      </c>
      <c r="E13" s="15" t="s">
        <v>131</v>
      </c>
      <c r="F13" s="14" t="s">
        <v>132</v>
      </c>
      <c r="G13" s="16" t="s">
        <v>201</v>
      </c>
      <c r="H13" s="14">
        <v>21</v>
      </c>
      <c r="I13" s="14">
        <v>23</v>
      </c>
      <c r="J13" s="13">
        <f t="shared" si="0"/>
        <v>22</v>
      </c>
      <c r="K13" s="14">
        <v>9</v>
      </c>
      <c r="L13" s="14">
        <v>11</v>
      </c>
      <c r="M13" s="13">
        <f t="shared" si="1"/>
        <v>10</v>
      </c>
      <c r="N13" s="9">
        <v>568459</v>
      </c>
      <c r="O13" s="17">
        <f t="shared" si="2"/>
        <v>0.4018917811135016</v>
      </c>
      <c r="P13" s="9">
        <v>228459</v>
      </c>
      <c r="Q13" s="9">
        <v>340000</v>
      </c>
      <c r="R13" s="18">
        <f t="shared" si="3"/>
        <v>0.59810821888649846</v>
      </c>
      <c r="S13" s="18" t="str">
        <f t="shared" si="4"/>
        <v>ok</v>
      </c>
      <c r="T13" s="9">
        <f t="shared" si="5"/>
        <v>340000</v>
      </c>
      <c r="U13" s="9">
        <v>340000</v>
      </c>
      <c r="V13" s="9">
        <v>0</v>
      </c>
      <c r="W13" s="11">
        <f t="shared" si="6"/>
        <v>3061200</v>
      </c>
      <c r="X13" s="10" t="s">
        <v>125</v>
      </c>
      <c r="Y13" s="32" t="s">
        <v>125</v>
      </c>
      <c r="Z13" s="21" t="s">
        <v>202</v>
      </c>
      <c r="AA13" s="22" t="s">
        <v>144</v>
      </c>
      <c r="AB13" s="19"/>
      <c r="AC13" s="20"/>
      <c r="AD13" s="19"/>
      <c r="AE13" s="35"/>
      <c r="AF13" s="19"/>
      <c r="AG13" s="19"/>
      <c r="AH13" s="19"/>
      <c r="AI13" s="19"/>
      <c r="AJ13" s="19"/>
    </row>
    <row r="14" spans="1:36" ht="25.5" x14ac:dyDescent="0.25">
      <c r="A14" s="13">
        <v>73</v>
      </c>
      <c r="B14" s="12">
        <v>50</v>
      </c>
      <c r="C14" s="14" t="s">
        <v>104</v>
      </c>
      <c r="D14" s="14" t="s">
        <v>15</v>
      </c>
      <c r="E14" s="15" t="s">
        <v>110</v>
      </c>
      <c r="F14" s="14" t="s">
        <v>105</v>
      </c>
      <c r="G14" s="16" t="s">
        <v>276</v>
      </c>
      <c r="H14" s="14">
        <v>22</v>
      </c>
      <c r="I14" s="14">
        <v>22</v>
      </c>
      <c r="J14" s="13">
        <f t="shared" si="0"/>
        <v>22</v>
      </c>
      <c r="K14" s="14">
        <v>9</v>
      </c>
      <c r="L14" s="14">
        <v>9</v>
      </c>
      <c r="M14" s="13">
        <f t="shared" si="1"/>
        <v>9</v>
      </c>
      <c r="N14" s="9">
        <v>700000</v>
      </c>
      <c r="O14" s="17">
        <f t="shared" si="2"/>
        <v>0.6428571428571429</v>
      </c>
      <c r="P14" s="9">
        <v>450000</v>
      </c>
      <c r="Q14" s="9">
        <v>250000</v>
      </c>
      <c r="R14" s="18">
        <f t="shared" si="3"/>
        <v>0.35714285714285715</v>
      </c>
      <c r="S14" s="18" t="str">
        <f t="shared" si="4"/>
        <v>ok</v>
      </c>
      <c r="T14" s="9">
        <f t="shared" si="5"/>
        <v>250000</v>
      </c>
      <c r="U14" s="9">
        <v>0</v>
      </c>
      <c r="V14" s="9">
        <v>250000</v>
      </c>
      <c r="W14" s="11">
        <f t="shared" si="6"/>
        <v>3311200</v>
      </c>
      <c r="X14" s="10" t="s">
        <v>125</v>
      </c>
      <c r="Y14" s="32" t="s">
        <v>125</v>
      </c>
      <c r="Z14" s="21" t="s">
        <v>277</v>
      </c>
      <c r="AA14" s="22"/>
      <c r="AB14" s="19"/>
      <c r="AC14" s="20"/>
      <c r="AD14" s="19"/>
      <c r="AE14" s="35"/>
      <c r="AF14" s="20"/>
      <c r="AG14" s="19"/>
      <c r="AH14" s="20"/>
      <c r="AI14" s="19"/>
      <c r="AJ14" s="19"/>
    </row>
    <row r="15" spans="1:36" ht="38.25" x14ac:dyDescent="0.25">
      <c r="A15" s="13">
        <v>74</v>
      </c>
      <c r="B15" s="12">
        <v>12</v>
      </c>
      <c r="C15" s="14" t="s">
        <v>71</v>
      </c>
      <c r="D15" s="14" t="s">
        <v>15</v>
      </c>
      <c r="E15" s="15" t="s">
        <v>74</v>
      </c>
      <c r="F15" s="14" t="s">
        <v>75</v>
      </c>
      <c r="G15" s="16" t="s">
        <v>180</v>
      </c>
      <c r="H15" s="14">
        <v>22</v>
      </c>
      <c r="I15" s="14">
        <v>22</v>
      </c>
      <c r="J15" s="13">
        <f t="shared" si="0"/>
        <v>22</v>
      </c>
      <c r="K15" s="14">
        <v>9</v>
      </c>
      <c r="L15" s="14">
        <v>9</v>
      </c>
      <c r="M15" s="13">
        <f t="shared" si="1"/>
        <v>9</v>
      </c>
      <c r="N15" s="9">
        <v>500000</v>
      </c>
      <c r="O15" s="17">
        <f t="shared" si="2"/>
        <v>0.6</v>
      </c>
      <c r="P15" s="9">
        <v>300000</v>
      </c>
      <c r="Q15" s="9">
        <v>200000</v>
      </c>
      <c r="R15" s="18">
        <f t="shared" si="3"/>
        <v>0.4</v>
      </c>
      <c r="S15" s="18" t="str">
        <f t="shared" si="4"/>
        <v>ok</v>
      </c>
      <c r="T15" s="9">
        <f t="shared" si="5"/>
        <v>200000</v>
      </c>
      <c r="U15" s="9">
        <v>0</v>
      </c>
      <c r="V15" s="9">
        <v>200000</v>
      </c>
      <c r="W15" s="11">
        <f t="shared" si="6"/>
        <v>3511200</v>
      </c>
      <c r="X15" s="10" t="s">
        <v>125</v>
      </c>
      <c r="Y15" s="32" t="s">
        <v>125</v>
      </c>
      <c r="Z15" s="21" t="s">
        <v>181</v>
      </c>
      <c r="AA15" s="22" t="s">
        <v>144</v>
      </c>
      <c r="AB15" s="19"/>
      <c r="AC15" s="23"/>
      <c r="AD15" s="24"/>
      <c r="AE15" s="23"/>
      <c r="AF15" s="20"/>
      <c r="AG15" s="19"/>
      <c r="AH15" s="23"/>
      <c r="AI15" s="19"/>
      <c r="AJ15" s="19"/>
    </row>
    <row r="16" spans="1:36" ht="25.5" x14ac:dyDescent="0.25">
      <c r="A16" s="13">
        <v>75</v>
      </c>
      <c r="B16" s="12">
        <v>74</v>
      </c>
      <c r="C16" s="14" t="s">
        <v>50</v>
      </c>
      <c r="D16" s="14" t="s">
        <v>15</v>
      </c>
      <c r="E16" s="15" t="s">
        <v>51</v>
      </c>
      <c r="F16" s="14" t="s">
        <v>52</v>
      </c>
      <c r="G16" s="16" t="s">
        <v>189</v>
      </c>
      <c r="H16" s="14">
        <v>22</v>
      </c>
      <c r="I16" s="14">
        <v>22</v>
      </c>
      <c r="J16" s="13">
        <f t="shared" si="0"/>
        <v>22</v>
      </c>
      <c r="K16" s="14">
        <v>9</v>
      </c>
      <c r="L16" s="14">
        <v>9</v>
      </c>
      <c r="M16" s="13">
        <f t="shared" si="1"/>
        <v>9</v>
      </c>
      <c r="N16" s="9">
        <v>923612</v>
      </c>
      <c r="O16" s="17">
        <f t="shared" si="2"/>
        <v>0.56691771003408353</v>
      </c>
      <c r="P16" s="9">
        <v>523612</v>
      </c>
      <c r="Q16" s="9">
        <v>400000</v>
      </c>
      <c r="R16" s="18">
        <f t="shared" si="3"/>
        <v>0.43308228996591641</v>
      </c>
      <c r="S16" s="18" t="str">
        <f t="shared" si="4"/>
        <v>ok</v>
      </c>
      <c r="T16" s="9">
        <f t="shared" si="5"/>
        <v>400000</v>
      </c>
      <c r="U16" s="9">
        <v>400000</v>
      </c>
      <c r="V16" s="9">
        <v>0</v>
      </c>
      <c r="W16" s="11">
        <f t="shared" si="6"/>
        <v>3911200</v>
      </c>
      <c r="X16" s="10" t="s">
        <v>125</v>
      </c>
      <c r="Y16" s="32" t="s">
        <v>125</v>
      </c>
      <c r="Z16" s="21" t="s">
        <v>190</v>
      </c>
      <c r="AA16" s="22" t="s">
        <v>144</v>
      </c>
      <c r="AB16" s="19"/>
      <c r="AC16" s="23"/>
      <c r="AD16" s="24"/>
      <c r="AE16" s="23"/>
      <c r="AF16" s="20"/>
      <c r="AG16" s="19"/>
      <c r="AH16" s="23"/>
      <c r="AI16" s="19"/>
      <c r="AJ16" s="19"/>
    </row>
    <row r="17" spans="1:36" ht="25.5" x14ac:dyDescent="0.25">
      <c r="A17" s="13">
        <v>76</v>
      </c>
      <c r="B17" s="12">
        <v>96</v>
      </c>
      <c r="C17" s="14" t="s">
        <v>68</v>
      </c>
      <c r="D17" s="14" t="s">
        <v>15</v>
      </c>
      <c r="E17" s="15" t="s">
        <v>69</v>
      </c>
      <c r="F17" s="14" t="s">
        <v>70</v>
      </c>
      <c r="G17" s="16" t="s">
        <v>197</v>
      </c>
      <c r="H17" s="14">
        <v>22</v>
      </c>
      <c r="I17" s="14">
        <v>22</v>
      </c>
      <c r="J17" s="13">
        <f t="shared" si="0"/>
        <v>22</v>
      </c>
      <c r="K17" s="14">
        <v>8</v>
      </c>
      <c r="L17" s="14">
        <v>8</v>
      </c>
      <c r="M17" s="13">
        <f t="shared" si="1"/>
        <v>8</v>
      </c>
      <c r="N17" s="9">
        <v>1050000</v>
      </c>
      <c r="O17" s="17">
        <f t="shared" si="2"/>
        <v>0.61904761904761907</v>
      </c>
      <c r="P17" s="9">
        <v>650000</v>
      </c>
      <c r="Q17" s="9">
        <v>400000</v>
      </c>
      <c r="R17" s="18">
        <f t="shared" si="3"/>
        <v>0.38095238095238093</v>
      </c>
      <c r="S17" s="18" t="str">
        <f t="shared" si="4"/>
        <v>ok</v>
      </c>
      <c r="T17" s="9">
        <f t="shared" si="5"/>
        <v>400000</v>
      </c>
      <c r="U17" s="9">
        <v>400000</v>
      </c>
      <c r="V17" s="9">
        <v>0</v>
      </c>
      <c r="W17" s="11">
        <f t="shared" si="6"/>
        <v>4311200</v>
      </c>
      <c r="X17" s="10" t="s">
        <v>125</v>
      </c>
      <c r="Y17" s="32" t="s">
        <v>125</v>
      </c>
      <c r="Z17" s="21" t="s">
        <v>198</v>
      </c>
      <c r="AA17" s="22" t="s">
        <v>144</v>
      </c>
      <c r="AB17" s="19"/>
      <c r="AC17" s="23"/>
      <c r="AD17" s="24"/>
      <c r="AE17" s="23"/>
      <c r="AF17" s="20"/>
      <c r="AG17" s="19"/>
      <c r="AH17" s="23"/>
      <c r="AI17" s="19"/>
      <c r="AJ17" s="19"/>
    </row>
    <row r="18" spans="1:36" ht="43.5" customHeight="1" x14ac:dyDescent="0.25">
      <c r="A18" s="13">
        <v>77</v>
      </c>
      <c r="B18" s="12">
        <v>66</v>
      </c>
      <c r="C18" s="14" t="s">
        <v>86</v>
      </c>
      <c r="D18" s="14" t="s">
        <v>15</v>
      </c>
      <c r="E18" s="15" t="s">
        <v>87</v>
      </c>
      <c r="F18" s="14" t="s">
        <v>88</v>
      </c>
      <c r="G18" s="16" t="s">
        <v>219</v>
      </c>
      <c r="H18" s="14">
        <v>22</v>
      </c>
      <c r="I18" s="14">
        <v>22</v>
      </c>
      <c r="J18" s="13">
        <f t="shared" si="0"/>
        <v>22</v>
      </c>
      <c r="K18" s="14">
        <v>7</v>
      </c>
      <c r="L18" s="14">
        <v>7</v>
      </c>
      <c r="M18" s="13">
        <f t="shared" si="1"/>
        <v>7</v>
      </c>
      <c r="N18" s="9">
        <v>631914</v>
      </c>
      <c r="O18" s="17">
        <f t="shared" si="2"/>
        <v>0.62020148311320844</v>
      </c>
      <c r="P18" s="9">
        <v>391914</v>
      </c>
      <c r="Q18" s="9">
        <v>240000</v>
      </c>
      <c r="R18" s="18">
        <f t="shared" si="3"/>
        <v>0.37979851688679156</v>
      </c>
      <c r="S18" s="18" t="str">
        <f t="shared" si="4"/>
        <v>ok</v>
      </c>
      <c r="T18" s="9">
        <f t="shared" si="5"/>
        <v>240000</v>
      </c>
      <c r="U18" s="9">
        <v>0</v>
      </c>
      <c r="V18" s="9">
        <v>240000</v>
      </c>
      <c r="W18" s="11">
        <f t="shared" si="6"/>
        <v>4551200</v>
      </c>
      <c r="X18" s="10" t="s">
        <v>125</v>
      </c>
      <c r="Y18" s="32" t="s">
        <v>125</v>
      </c>
      <c r="Z18" s="21" t="s">
        <v>220</v>
      </c>
      <c r="AA18" s="22" t="s">
        <v>144</v>
      </c>
      <c r="AB18" s="19"/>
      <c r="AC18" s="23"/>
      <c r="AD18" s="24"/>
      <c r="AE18" s="23"/>
      <c r="AF18" s="20"/>
      <c r="AG18" s="19"/>
      <c r="AH18" s="23"/>
      <c r="AI18" s="19"/>
      <c r="AJ18" s="19"/>
    </row>
    <row r="19" spans="1:36" ht="25.5" x14ac:dyDescent="0.25">
      <c r="A19" s="13">
        <v>78</v>
      </c>
      <c r="B19" s="12">
        <v>47</v>
      </c>
      <c r="C19" s="14" t="s">
        <v>139</v>
      </c>
      <c r="D19" s="14" t="s">
        <v>15</v>
      </c>
      <c r="E19" s="15" t="s">
        <v>140</v>
      </c>
      <c r="F19" s="14" t="s">
        <v>141</v>
      </c>
      <c r="G19" s="16" t="s">
        <v>249</v>
      </c>
      <c r="H19" s="14">
        <v>21</v>
      </c>
      <c r="I19" s="14">
        <v>22</v>
      </c>
      <c r="J19" s="13">
        <f t="shared" si="0"/>
        <v>21.5</v>
      </c>
      <c r="K19" s="14">
        <v>10</v>
      </c>
      <c r="L19" s="14">
        <v>11</v>
      </c>
      <c r="M19" s="13">
        <f t="shared" si="1"/>
        <v>10.5</v>
      </c>
      <c r="N19" s="9">
        <v>1800000</v>
      </c>
      <c r="O19" s="17">
        <f t="shared" si="2"/>
        <v>0.86111111111111116</v>
      </c>
      <c r="P19" s="9">
        <v>1550000</v>
      </c>
      <c r="Q19" s="9">
        <v>250000</v>
      </c>
      <c r="R19" s="18">
        <f t="shared" si="3"/>
        <v>0.1388888888888889</v>
      </c>
      <c r="S19" s="18" t="str">
        <f t="shared" si="4"/>
        <v>ok</v>
      </c>
      <c r="T19" s="9">
        <f t="shared" si="5"/>
        <v>250000</v>
      </c>
      <c r="U19" s="9">
        <v>0</v>
      </c>
      <c r="V19" s="9">
        <v>250000</v>
      </c>
      <c r="W19" s="11">
        <f t="shared" si="6"/>
        <v>4801200</v>
      </c>
      <c r="X19" s="10" t="s">
        <v>125</v>
      </c>
      <c r="Y19" s="32" t="s">
        <v>125</v>
      </c>
      <c r="Z19" s="21" t="s">
        <v>250</v>
      </c>
      <c r="AA19" s="22" t="s">
        <v>151</v>
      </c>
      <c r="AB19" s="19"/>
      <c r="AC19" s="20"/>
      <c r="AD19" s="19"/>
      <c r="AE19" s="35"/>
      <c r="AF19" s="19"/>
      <c r="AG19" s="19"/>
      <c r="AH19" s="19"/>
      <c r="AI19" s="19"/>
      <c r="AJ19" s="19"/>
    </row>
    <row r="20" spans="1:36" ht="25.5" x14ac:dyDescent="0.25">
      <c r="A20" s="13">
        <v>79</v>
      </c>
      <c r="B20" s="12">
        <v>82</v>
      </c>
      <c r="C20" s="14" t="s">
        <v>205</v>
      </c>
      <c r="D20" s="14" t="s">
        <v>15</v>
      </c>
      <c r="E20" s="15" t="s">
        <v>206</v>
      </c>
      <c r="F20" s="14" t="s">
        <v>207</v>
      </c>
      <c r="G20" s="16" t="s">
        <v>208</v>
      </c>
      <c r="H20" s="14">
        <v>22</v>
      </c>
      <c r="I20" s="14">
        <v>21</v>
      </c>
      <c r="J20" s="13">
        <f t="shared" si="0"/>
        <v>21.5</v>
      </c>
      <c r="K20" s="14">
        <v>11</v>
      </c>
      <c r="L20" s="14">
        <v>10</v>
      </c>
      <c r="M20" s="13">
        <f t="shared" si="1"/>
        <v>10.5</v>
      </c>
      <c r="N20" s="9">
        <v>648516</v>
      </c>
      <c r="O20" s="17">
        <f t="shared" si="2"/>
        <v>0.41404683924529234</v>
      </c>
      <c r="P20" s="9">
        <v>268516</v>
      </c>
      <c r="Q20" s="9">
        <v>380000</v>
      </c>
      <c r="R20" s="18">
        <f t="shared" si="3"/>
        <v>0.58595316075470771</v>
      </c>
      <c r="S20" s="18" t="str">
        <f t="shared" si="4"/>
        <v>ok</v>
      </c>
      <c r="T20" s="9">
        <f t="shared" si="5"/>
        <v>380000</v>
      </c>
      <c r="U20" s="9">
        <v>380000</v>
      </c>
      <c r="V20" s="9">
        <v>0</v>
      </c>
      <c r="W20" s="11">
        <f t="shared" si="6"/>
        <v>5181200</v>
      </c>
      <c r="X20" s="10" t="s">
        <v>125</v>
      </c>
      <c r="Y20" s="32" t="s">
        <v>125</v>
      </c>
      <c r="Z20" s="21" t="s">
        <v>209</v>
      </c>
      <c r="AA20" s="22" t="s">
        <v>151</v>
      </c>
      <c r="AB20" s="19"/>
      <c r="AC20" s="23"/>
      <c r="AD20" s="24"/>
      <c r="AE20" s="23"/>
      <c r="AF20" s="20"/>
      <c r="AG20" s="19"/>
      <c r="AH20" s="25"/>
      <c r="AI20" s="19"/>
      <c r="AJ20" s="19"/>
    </row>
    <row r="21" spans="1:36" ht="51" x14ac:dyDescent="0.25">
      <c r="A21" s="13">
        <v>80</v>
      </c>
      <c r="B21" s="12">
        <v>76</v>
      </c>
      <c r="C21" s="14" t="s">
        <v>53</v>
      </c>
      <c r="D21" s="14" t="s">
        <v>15</v>
      </c>
      <c r="E21" s="15" t="s">
        <v>54</v>
      </c>
      <c r="F21" s="14" t="s">
        <v>55</v>
      </c>
      <c r="G21" s="16" t="s">
        <v>199</v>
      </c>
      <c r="H21" s="14">
        <v>22</v>
      </c>
      <c r="I21" s="14">
        <v>21</v>
      </c>
      <c r="J21" s="13">
        <f t="shared" si="0"/>
        <v>21.5</v>
      </c>
      <c r="K21" s="14">
        <v>11</v>
      </c>
      <c r="L21" s="14">
        <v>10</v>
      </c>
      <c r="M21" s="13">
        <f t="shared" si="1"/>
        <v>10.5</v>
      </c>
      <c r="N21" s="9">
        <v>497931</v>
      </c>
      <c r="O21" s="17">
        <f t="shared" si="2"/>
        <v>0.40353181464901766</v>
      </c>
      <c r="P21" s="9">
        <v>200931</v>
      </c>
      <c r="Q21" s="9">
        <v>297000</v>
      </c>
      <c r="R21" s="18">
        <f t="shared" si="3"/>
        <v>0.59646818535098234</v>
      </c>
      <c r="S21" s="18" t="str">
        <f t="shared" si="4"/>
        <v>ok</v>
      </c>
      <c r="T21" s="9">
        <f t="shared" si="5"/>
        <v>297000</v>
      </c>
      <c r="U21" s="9">
        <v>297000</v>
      </c>
      <c r="V21" s="9">
        <v>0</v>
      </c>
      <c r="W21" s="11">
        <f t="shared" si="6"/>
        <v>5478200</v>
      </c>
      <c r="X21" s="10" t="s">
        <v>125</v>
      </c>
      <c r="Y21" s="32" t="s">
        <v>125</v>
      </c>
      <c r="Z21" s="21" t="s">
        <v>200</v>
      </c>
      <c r="AA21" s="22" t="s">
        <v>151</v>
      </c>
      <c r="AB21" s="19"/>
      <c r="AC21" s="23"/>
      <c r="AD21" s="24"/>
      <c r="AE21" s="23"/>
      <c r="AF21" s="20"/>
      <c r="AG21" s="19"/>
      <c r="AH21" s="23"/>
      <c r="AI21" s="19"/>
      <c r="AJ21" s="19"/>
    </row>
    <row r="22" spans="1:36" ht="42" customHeight="1" x14ac:dyDescent="0.25">
      <c r="A22" s="13">
        <v>81</v>
      </c>
      <c r="B22" s="12">
        <v>55</v>
      </c>
      <c r="C22" s="14" t="s">
        <v>62</v>
      </c>
      <c r="D22" s="14" t="s">
        <v>15</v>
      </c>
      <c r="E22" s="15" t="s">
        <v>63</v>
      </c>
      <c r="F22" s="14" t="s">
        <v>64</v>
      </c>
      <c r="G22" s="16" t="s">
        <v>229</v>
      </c>
      <c r="H22" s="14">
        <v>21</v>
      </c>
      <c r="I22" s="14">
        <v>22</v>
      </c>
      <c r="J22" s="13">
        <f t="shared" si="0"/>
        <v>21.5</v>
      </c>
      <c r="K22" s="14">
        <v>9</v>
      </c>
      <c r="L22" s="14">
        <v>10</v>
      </c>
      <c r="M22" s="13">
        <f t="shared" si="1"/>
        <v>9.5</v>
      </c>
      <c r="N22" s="9">
        <v>465400</v>
      </c>
      <c r="O22" s="17">
        <f t="shared" si="2"/>
        <v>0.5601633003867641</v>
      </c>
      <c r="P22" s="9">
        <v>260700</v>
      </c>
      <c r="Q22" s="9">
        <v>204700</v>
      </c>
      <c r="R22" s="18">
        <f t="shared" si="3"/>
        <v>0.4398366996132359</v>
      </c>
      <c r="S22" s="18" t="str">
        <f t="shared" si="4"/>
        <v>ok</v>
      </c>
      <c r="T22" s="9">
        <f t="shared" si="5"/>
        <v>204700</v>
      </c>
      <c r="U22" s="9">
        <v>204700</v>
      </c>
      <c r="V22" s="9">
        <v>0</v>
      </c>
      <c r="W22" s="11">
        <f t="shared" si="6"/>
        <v>5682900</v>
      </c>
      <c r="X22" s="10" t="s">
        <v>125</v>
      </c>
      <c r="Y22" s="32" t="s">
        <v>125</v>
      </c>
      <c r="Z22" s="21" t="s">
        <v>230</v>
      </c>
      <c r="AA22" s="22" t="s">
        <v>144</v>
      </c>
      <c r="AB22" s="19"/>
      <c r="AC22" s="23"/>
      <c r="AD22" s="24"/>
      <c r="AE22" s="23"/>
      <c r="AF22" s="20"/>
      <c r="AG22" s="19"/>
      <c r="AH22" s="23"/>
      <c r="AI22" s="19"/>
      <c r="AJ22" s="19"/>
    </row>
    <row r="23" spans="1:36" ht="71.25" customHeight="1" x14ac:dyDescent="0.25">
      <c r="A23" s="13">
        <v>82</v>
      </c>
      <c r="B23" s="12">
        <v>112</v>
      </c>
      <c r="C23" s="14" t="s">
        <v>231</v>
      </c>
      <c r="D23" s="14" t="s">
        <v>15</v>
      </c>
      <c r="E23" s="15" t="s">
        <v>232</v>
      </c>
      <c r="F23" s="14" t="s">
        <v>233</v>
      </c>
      <c r="G23" s="16" t="s">
        <v>234</v>
      </c>
      <c r="H23" s="14">
        <v>21</v>
      </c>
      <c r="I23" s="14">
        <v>21</v>
      </c>
      <c r="J23" s="13">
        <f t="shared" si="0"/>
        <v>21</v>
      </c>
      <c r="K23" s="14">
        <v>21</v>
      </c>
      <c r="L23" s="14">
        <v>21</v>
      </c>
      <c r="M23" s="13">
        <f t="shared" si="1"/>
        <v>21</v>
      </c>
      <c r="N23" s="9">
        <v>360580</v>
      </c>
      <c r="O23" s="17">
        <f t="shared" si="2"/>
        <v>0.40013311886405234</v>
      </c>
      <c r="P23" s="9">
        <v>144280</v>
      </c>
      <c r="Q23" s="9">
        <v>216300</v>
      </c>
      <c r="R23" s="18">
        <f t="shared" si="3"/>
        <v>0.59986688113594766</v>
      </c>
      <c r="S23" s="18" t="str">
        <f t="shared" si="4"/>
        <v>ok</v>
      </c>
      <c r="T23" s="9">
        <f t="shared" si="5"/>
        <v>216300</v>
      </c>
      <c r="U23" s="9">
        <v>216300</v>
      </c>
      <c r="V23" s="9">
        <v>0</v>
      </c>
      <c r="W23" s="11">
        <f t="shared" si="6"/>
        <v>5899200</v>
      </c>
      <c r="X23" s="10" t="s">
        <v>125</v>
      </c>
      <c r="Y23" s="32" t="s">
        <v>125</v>
      </c>
      <c r="Z23" s="21" t="s">
        <v>235</v>
      </c>
      <c r="AA23" s="22" t="s">
        <v>144</v>
      </c>
      <c r="AB23" s="19"/>
      <c r="AC23" s="23"/>
      <c r="AD23" s="24"/>
      <c r="AE23" s="23"/>
      <c r="AF23" s="20"/>
      <c r="AG23" s="19"/>
      <c r="AH23" s="25"/>
      <c r="AI23" s="19"/>
      <c r="AJ23" s="19"/>
    </row>
    <row r="24" spans="1:36" ht="59.25" customHeight="1" x14ac:dyDescent="0.25">
      <c r="A24" s="13">
        <v>83</v>
      </c>
      <c r="B24" s="12">
        <v>25</v>
      </c>
      <c r="C24" s="14" t="s">
        <v>133</v>
      </c>
      <c r="D24" s="14" t="s">
        <v>15</v>
      </c>
      <c r="E24" s="15" t="s">
        <v>134</v>
      </c>
      <c r="F24" s="14" t="s">
        <v>135</v>
      </c>
      <c r="G24" s="16" t="s">
        <v>167</v>
      </c>
      <c r="H24" s="14">
        <v>20</v>
      </c>
      <c r="I24" s="14">
        <v>22</v>
      </c>
      <c r="J24" s="13">
        <f t="shared" si="0"/>
        <v>21</v>
      </c>
      <c r="K24" s="14">
        <v>10</v>
      </c>
      <c r="L24" s="14">
        <v>13</v>
      </c>
      <c r="M24" s="13">
        <f t="shared" si="1"/>
        <v>11.5</v>
      </c>
      <c r="N24" s="9">
        <v>650000</v>
      </c>
      <c r="O24" s="17">
        <f t="shared" si="2"/>
        <v>0.4</v>
      </c>
      <c r="P24" s="9">
        <v>260000</v>
      </c>
      <c r="Q24" s="9">
        <v>390000</v>
      </c>
      <c r="R24" s="18">
        <f t="shared" si="3"/>
        <v>0.6</v>
      </c>
      <c r="S24" s="18" t="str">
        <f t="shared" si="4"/>
        <v>ok</v>
      </c>
      <c r="T24" s="9">
        <f t="shared" si="5"/>
        <v>390000</v>
      </c>
      <c r="U24" s="9">
        <v>390000</v>
      </c>
      <c r="V24" s="9">
        <v>0</v>
      </c>
      <c r="W24" s="11">
        <f t="shared" si="6"/>
        <v>6289200</v>
      </c>
      <c r="X24" s="10" t="s">
        <v>125</v>
      </c>
      <c r="Y24" s="32" t="s">
        <v>125</v>
      </c>
      <c r="Z24" s="21" t="s">
        <v>168</v>
      </c>
      <c r="AA24" s="22" t="s">
        <v>151</v>
      </c>
      <c r="AB24" s="19"/>
      <c r="AC24" s="20"/>
      <c r="AD24" s="19"/>
      <c r="AE24" s="35"/>
      <c r="AF24" s="19"/>
      <c r="AG24" s="19"/>
      <c r="AH24" s="19"/>
      <c r="AI24" s="19"/>
      <c r="AJ24" s="19"/>
    </row>
    <row r="25" spans="1:36" ht="59.25" customHeight="1" x14ac:dyDescent="0.25">
      <c r="A25" s="13">
        <v>84</v>
      </c>
      <c r="B25" s="12">
        <v>91</v>
      </c>
      <c r="C25" s="14" t="s">
        <v>65</v>
      </c>
      <c r="D25" s="14" t="s">
        <v>15</v>
      </c>
      <c r="E25" s="15" t="s">
        <v>66</v>
      </c>
      <c r="F25" s="14" t="s">
        <v>67</v>
      </c>
      <c r="G25" s="16" t="s">
        <v>191</v>
      </c>
      <c r="H25" s="14">
        <v>21</v>
      </c>
      <c r="I25" s="14">
        <v>21</v>
      </c>
      <c r="J25" s="13">
        <f t="shared" si="0"/>
        <v>21</v>
      </c>
      <c r="K25" s="14">
        <v>11</v>
      </c>
      <c r="L25" s="14">
        <v>11</v>
      </c>
      <c r="M25" s="13">
        <f t="shared" si="1"/>
        <v>11</v>
      </c>
      <c r="N25" s="9">
        <v>479459</v>
      </c>
      <c r="O25" s="17">
        <f t="shared" si="2"/>
        <v>0.47857898172732183</v>
      </c>
      <c r="P25" s="9">
        <v>229459</v>
      </c>
      <c r="Q25" s="9">
        <v>250000</v>
      </c>
      <c r="R25" s="18">
        <f t="shared" si="3"/>
        <v>0.52142101827267817</v>
      </c>
      <c r="S25" s="18" t="str">
        <f t="shared" si="4"/>
        <v>ok</v>
      </c>
      <c r="T25" s="9">
        <f t="shared" si="5"/>
        <v>250000</v>
      </c>
      <c r="U25" s="9">
        <v>0</v>
      </c>
      <c r="V25" s="9">
        <v>250000</v>
      </c>
      <c r="W25" s="11">
        <f t="shared" si="6"/>
        <v>6539200</v>
      </c>
      <c r="X25" s="10" t="s">
        <v>125</v>
      </c>
      <c r="Y25" s="32" t="s">
        <v>125</v>
      </c>
      <c r="Z25" s="21" t="s">
        <v>192</v>
      </c>
      <c r="AA25" s="22" t="s">
        <v>151</v>
      </c>
      <c r="AB25" s="19"/>
      <c r="AC25" s="23"/>
      <c r="AD25" s="24"/>
      <c r="AE25" s="23"/>
      <c r="AF25" s="19"/>
      <c r="AG25" s="19"/>
      <c r="AH25" s="25"/>
      <c r="AI25" s="19"/>
      <c r="AJ25" s="19"/>
    </row>
    <row r="26" spans="1:36" ht="59.25" customHeight="1" x14ac:dyDescent="0.25">
      <c r="A26" s="13">
        <v>85</v>
      </c>
      <c r="B26" s="12">
        <v>60</v>
      </c>
      <c r="C26" s="14" t="s">
        <v>35</v>
      </c>
      <c r="D26" s="14" t="s">
        <v>15</v>
      </c>
      <c r="E26" s="15" t="s">
        <v>36</v>
      </c>
      <c r="F26" s="14" t="s">
        <v>37</v>
      </c>
      <c r="G26" s="16" t="s">
        <v>225</v>
      </c>
      <c r="H26" s="14">
        <v>21</v>
      </c>
      <c r="I26" s="14">
        <v>21</v>
      </c>
      <c r="J26" s="13">
        <f t="shared" si="0"/>
        <v>21</v>
      </c>
      <c r="K26" s="14">
        <v>11</v>
      </c>
      <c r="L26" s="14">
        <v>11</v>
      </c>
      <c r="M26" s="13">
        <f t="shared" si="1"/>
        <v>11</v>
      </c>
      <c r="N26" s="9">
        <v>299300</v>
      </c>
      <c r="O26" s="17">
        <f t="shared" si="2"/>
        <v>0.4019378549949883</v>
      </c>
      <c r="P26" s="9">
        <v>120300</v>
      </c>
      <c r="Q26" s="9">
        <v>179000</v>
      </c>
      <c r="R26" s="18">
        <f t="shared" si="3"/>
        <v>0.59806214500501165</v>
      </c>
      <c r="S26" s="18" t="str">
        <f t="shared" si="4"/>
        <v>ok</v>
      </c>
      <c r="T26" s="9">
        <f t="shared" si="5"/>
        <v>179000</v>
      </c>
      <c r="U26" s="9">
        <v>0</v>
      </c>
      <c r="V26" s="9">
        <v>179000</v>
      </c>
      <c r="W26" s="11">
        <f t="shared" si="6"/>
        <v>6718200</v>
      </c>
      <c r="X26" s="10" t="s">
        <v>125</v>
      </c>
      <c r="Y26" s="32" t="s">
        <v>125</v>
      </c>
      <c r="Z26" s="21" t="s">
        <v>226</v>
      </c>
      <c r="AA26" s="22" t="s">
        <v>151</v>
      </c>
      <c r="AB26" s="19"/>
      <c r="AC26" s="23"/>
      <c r="AD26" s="24"/>
      <c r="AE26" s="23"/>
      <c r="AF26" s="20"/>
      <c r="AG26" s="19"/>
      <c r="AH26" s="23"/>
      <c r="AI26" s="19"/>
      <c r="AJ26" s="19"/>
    </row>
    <row r="27" spans="1:36" ht="59.25" customHeight="1" x14ac:dyDescent="0.25">
      <c r="A27" s="13">
        <v>86</v>
      </c>
      <c r="B27" s="12">
        <v>68</v>
      </c>
      <c r="C27" s="14" t="s">
        <v>210</v>
      </c>
      <c r="D27" s="14" t="s">
        <v>15</v>
      </c>
      <c r="E27" s="15" t="s">
        <v>211</v>
      </c>
      <c r="F27" s="14" t="s">
        <v>212</v>
      </c>
      <c r="G27" s="16" t="s">
        <v>213</v>
      </c>
      <c r="H27" s="14">
        <v>21</v>
      </c>
      <c r="I27" s="14">
        <v>21</v>
      </c>
      <c r="J27" s="13">
        <f t="shared" si="0"/>
        <v>21</v>
      </c>
      <c r="K27" s="14">
        <v>11</v>
      </c>
      <c r="L27" s="14">
        <v>11</v>
      </c>
      <c r="M27" s="13">
        <f t="shared" si="1"/>
        <v>11</v>
      </c>
      <c r="N27" s="9">
        <v>498055</v>
      </c>
      <c r="O27" s="17">
        <f t="shared" si="2"/>
        <v>0.40006625774261878</v>
      </c>
      <c r="P27" s="9">
        <v>199255</v>
      </c>
      <c r="Q27" s="9">
        <v>298800</v>
      </c>
      <c r="R27" s="18">
        <f t="shared" si="3"/>
        <v>0.59993374225738116</v>
      </c>
      <c r="S27" s="18" t="str">
        <f t="shared" si="4"/>
        <v>ok</v>
      </c>
      <c r="T27" s="9">
        <f t="shared" si="5"/>
        <v>298800</v>
      </c>
      <c r="U27" s="9">
        <v>298800</v>
      </c>
      <c r="V27" s="9">
        <v>0</v>
      </c>
      <c r="W27" s="11">
        <f t="shared" si="6"/>
        <v>7017000</v>
      </c>
      <c r="X27" s="10" t="s">
        <v>125</v>
      </c>
      <c r="Y27" s="32" t="s">
        <v>125</v>
      </c>
      <c r="Z27" s="21" t="s">
        <v>214</v>
      </c>
      <c r="AA27" s="22" t="s">
        <v>144</v>
      </c>
      <c r="AB27" s="19"/>
      <c r="AC27" s="23"/>
      <c r="AD27" s="24"/>
      <c r="AE27" s="23"/>
      <c r="AF27" s="20"/>
      <c r="AG27" s="19"/>
      <c r="AH27" s="25"/>
      <c r="AI27" s="19"/>
      <c r="AJ27" s="19"/>
    </row>
    <row r="28" spans="1:36" ht="59.25" customHeight="1" x14ac:dyDescent="0.25">
      <c r="A28" s="13">
        <v>87</v>
      </c>
      <c r="B28" s="12">
        <v>48</v>
      </c>
      <c r="C28" s="14" t="s">
        <v>246</v>
      </c>
      <c r="D28" s="14" t="s">
        <v>15</v>
      </c>
      <c r="E28" s="15" t="s">
        <v>247</v>
      </c>
      <c r="F28" s="14" t="s">
        <v>248</v>
      </c>
      <c r="G28" s="16" t="s">
        <v>251</v>
      </c>
      <c r="H28" s="14">
        <v>21</v>
      </c>
      <c r="I28" s="14">
        <v>21</v>
      </c>
      <c r="J28" s="13">
        <f t="shared" si="0"/>
        <v>21</v>
      </c>
      <c r="K28" s="14">
        <v>11</v>
      </c>
      <c r="L28" s="14">
        <v>11</v>
      </c>
      <c r="M28" s="13">
        <f t="shared" si="1"/>
        <v>11</v>
      </c>
      <c r="N28" s="9">
        <v>300000</v>
      </c>
      <c r="O28" s="17">
        <f t="shared" si="2"/>
        <v>0.4</v>
      </c>
      <c r="P28" s="9">
        <v>120000</v>
      </c>
      <c r="Q28" s="9">
        <v>180000</v>
      </c>
      <c r="R28" s="18">
        <f t="shared" si="3"/>
        <v>0.6</v>
      </c>
      <c r="S28" s="18" t="str">
        <f t="shared" si="4"/>
        <v>ok</v>
      </c>
      <c r="T28" s="9">
        <f t="shared" si="5"/>
        <v>180000</v>
      </c>
      <c r="U28" s="9">
        <v>180000</v>
      </c>
      <c r="V28" s="9">
        <v>0</v>
      </c>
      <c r="W28" s="11">
        <f t="shared" si="6"/>
        <v>7197000</v>
      </c>
      <c r="X28" s="10" t="s">
        <v>125</v>
      </c>
      <c r="Y28" s="32" t="s">
        <v>125</v>
      </c>
      <c r="Z28" s="21" t="s">
        <v>252</v>
      </c>
      <c r="AA28" s="22" t="s">
        <v>144</v>
      </c>
      <c r="AB28" s="19"/>
      <c r="AC28" s="23"/>
      <c r="AD28" s="24"/>
      <c r="AE28" s="23"/>
      <c r="AF28" s="20"/>
      <c r="AG28" s="19"/>
      <c r="AH28" s="25"/>
      <c r="AI28" s="19"/>
      <c r="AJ28" s="19"/>
    </row>
    <row r="29" spans="1:36" ht="59.25" customHeight="1" x14ac:dyDescent="0.25">
      <c r="A29" s="13">
        <v>88</v>
      </c>
      <c r="B29" s="12">
        <v>26</v>
      </c>
      <c r="C29" s="14" t="s">
        <v>56</v>
      </c>
      <c r="D29" s="14" t="s">
        <v>15</v>
      </c>
      <c r="E29" s="15" t="s">
        <v>57</v>
      </c>
      <c r="F29" s="14" t="s">
        <v>58</v>
      </c>
      <c r="G29" s="16" t="s">
        <v>169</v>
      </c>
      <c r="H29" s="14">
        <v>21</v>
      </c>
      <c r="I29" s="14">
        <v>21</v>
      </c>
      <c r="J29" s="13">
        <f t="shared" si="0"/>
        <v>21</v>
      </c>
      <c r="K29" s="14">
        <v>10</v>
      </c>
      <c r="L29" s="14">
        <v>10</v>
      </c>
      <c r="M29" s="13">
        <f t="shared" si="1"/>
        <v>10</v>
      </c>
      <c r="N29" s="9">
        <v>576111</v>
      </c>
      <c r="O29" s="17">
        <f t="shared" si="2"/>
        <v>0.40115706868988787</v>
      </c>
      <c r="P29" s="9">
        <v>231111</v>
      </c>
      <c r="Q29" s="9">
        <v>345000</v>
      </c>
      <c r="R29" s="18">
        <f t="shared" si="3"/>
        <v>0.59884293131011213</v>
      </c>
      <c r="S29" s="18" t="str">
        <f t="shared" si="4"/>
        <v>ok</v>
      </c>
      <c r="T29" s="9">
        <f t="shared" si="5"/>
        <v>345000</v>
      </c>
      <c r="U29" s="9">
        <v>345000</v>
      </c>
      <c r="V29" s="9">
        <v>0</v>
      </c>
      <c r="W29" s="11">
        <f t="shared" si="6"/>
        <v>7542000</v>
      </c>
      <c r="X29" s="10" t="s">
        <v>125</v>
      </c>
      <c r="Y29" s="32" t="s">
        <v>125</v>
      </c>
      <c r="Z29" s="21" t="s">
        <v>170</v>
      </c>
      <c r="AA29" s="22" t="s">
        <v>151</v>
      </c>
      <c r="AB29" s="19"/>
      <c r="AC29" s="23"/>
      <c r="AD29" s="24"/>
      <c r="AE29" s="23"/>
      <c r="AF29" s="20"/>
      <c r="AG29" s="19"/>
      <c r="AH29" s="23"/>
      <c r="AI29" s="19"/>
      <c r="AJ29" s="19"/>
    </row>
    <row r="30" spans="1:36" ht="59.25" customHeight="1" x14ac:dyDescent="0.25">
      <c r="A30" s="13">
        <v>89</v>
      </c>
      <c r="B30" s="12">
        <v>37</v>
      </c>
      <c r="C30" s="14" t="s">
        <v>32</v>
      </c>
      <c r="D30" s="14" t="s">
        <v>15</v>
      </c>
      <c r="E30" s="15" t="s">
        <v>33</v>
      </c>
      <c r="F30" s="14" t="s">
        <v>34</v>
      </c>
      <c r="G30" s="16" t="s">
        <v>177</v>
      </c>
      <c r="H30" s="14">
        <v>20</v>
      </c>
      <c r="I30" s="14">
        <v>22</v>
      </c>
      <c r="J30" s="13">
        <f t="shared" si="0"/>
        <v>21</v>
      </c>
      <c r="K30" s="14">
        <v>9</v>
      </c>
      <c r="L30" s="14">
        <v>11</v>
      </c>
      <c r="M30" s="13">
        <f t="shared" si="1"/>
        <v>10</v>
      </c>
      <c r="N30" s="9">
        <v>378000</v>
      </c>
      <c r="O30" s="17">
        <f t="shared" si="2"/>
        <v>0.4</v>
      </c>
      <c r="P30" s="9">
        <v>151200</v>
      </c>
      <c r="Q30" s="9">
        <v>226800</v>
      </c>
      <c r="R30" s="18">
        <f t="shared" si="3"/>
        <v>0.6</v>
      </c>
      <c r="S30" s="18" t="str">
        <f t="shared" si="4"/>
        <v>ok</v>
      </c>
      <c r="T30" s="9">
        <f t="shared" si="5"/>
        <v>226800</v>
      </c>
      <c r="U30" s="9">
        <v>226800</v>
      </c>
      <c r="V30" s="9">
        <v>0</v>
      </c>
      <c r="W30" s="11">
        <f t="shared" si="6"/>
        <v>7768800</v>
      </c>
      <c r="X30" s="10" t="s">
        <v>125</v>
      </c>
      <c r="Y30" s="32" t="s">
        <v>125</v>
      </c>
      <c r="Z30" s="21" t="s">
        <v>178</v>
      </c>
      <c r="AA30" s="22" t="s">
        <v>151</v>
      </c>
      <c r="AB30" s="19"/>
      <c r="AC30" s="23"/>
      <c r="AD30" s="24"/>
      <c r="AE30" s="23"/>
      <c r="AF30" s="19"/>
      <c r="AG30" s="19"/>
      <c r="AH30" s="25"/>
      <c r="AI30" s="19"/>
      <c r="AJ30" s="19"/>
    </row>
    <row r="31" spans="1:36" ht="59.25" customHeight="1" x14ac:dyDescent="0.25">
      <c r="A31" s="13">
        <v>90</v>
      </c>
      <c r="B31" s="12">
        <v>109</v>
      </c>
      <c r="C31" s="14" t="s">
        <v>108</v>
      </c>
      <c r="D31" s="14" t="s">
        <v>15</v>
      </c>
      <c r="E31" s="15" t="s">
        <v>112</v>
      </c>
      <c r="F31" s="14" t="s">
        <v>109</v>
      </c>
      <c r="G31" s="16" t="s">
        <v>240</v>
      </c>
      <c r="H31" s="14">
        <v>21</v>
      </c>
      <c r="I31" s="14">
        <v>21</v>
      </c>
      <c r="J31" s="13">
        <f t="shared" si="0"/>
        <v>21</v>
      </c>
      <c r="K31" s="14">
        <v>9</v>
      </c>
      <c r="L31" s="14">
        <v>9</v>
      </c>
      <c r="M31" s="13">
        <f t="shared" si="1"/>
        <v>9</v>
      </c>
      <c r="N31" s="9">
        <v>333326</v>
      </c>
      <c r="O31" s="17">
        <f t="shared" si="2"/>
        <v>0.40028680630973884</v>
      </c>
      <c r="P31" s="9">
        <v>133426</v>
      </c>
      <c r="Q31" s="9">
        <v>199900</v>
      </c>
      <c r="R31" s="18">
        <f t="shared" si="3"/>
        <v>0.59971319369026121</v>
      </c>
      <c r="S31" s="18" t="str">
        <f t="shared" si="4"/>
        <v>ok</v>
      </c>
      <c r="T31" s="9">
        <f t="shared" si="5"/>
        <v>199900</v>
      </c>
      <c r="U31" s="9"/>
      <c r="V31" s="9">
        <v>199900</v>
      </c>
      <c r="W31" s="11">
        <f t="shared" si="6"/>
        <v>7968700</v>
      </c>
      <c r="X31" s="10" t="s">
        <v>125</v>
      </c>
      <c r="Y31" s="32" t="s">
        <v>125</v>
      </c>
      <c r="Z31" s="21" t="s">
        <v>241</v>
      </c>
      <c r="AA31" s="22" t="s">
        <v>151</v>
      </c>
      <c r="AB31" s="19"/>
      <c r="AC31" s="20"/>
      <c r="AD31" s="19"/>
      <c r="AE31" s="35"/>
      <c r="AF31" s="20"/>
      <c r="AG31" s="19"/>
      <c r="AH31" s="20"/>
      <c r="AI31" s="19"/>
      <c r="AJ31" s="19"/>
    </row>
    <row r="32" spans="1:36" ht="59.25" customHeight="1" x14ac:dyDescent="0.25">
      <c r="A32" s="13">
        <v>91</v>
      </c>
      <c r="B32" s="12">
        <v>45</v>
      </c>
      <c r="C32" s="14" t="s">
        <v>260</v>
      </c>
      <c r="D32" s="14" t="s">
        <v>15</v>
      </c>
      <c r="E32" s="15" t="s">
        <v>261</v>
      </c>
      <c r="F32" s="14" t="s">
        <v>262</v>
      </c>
      <c r="G32" s="16" t="s">
        <v>263</v>
      </c>
      <c r="H32" s="14">
        <v>21</v>
      </c>
      <c r="I32" s="14">
        <v>21</v>
      </c>
      <c r="J32" s="13">
        <f t="shared" si="0"/>
        <v>21</v>
      </c>
      <c r="K32" s="14">
        <v>9</v>
      </c>
      <c r="L32" s="14">
        <v>9</v>
      </c>
      <c r="M32" s="13">
        <f t="shared" si="1"/>
        <v>9</v>
      </c>
      <c r="N32" s="9">
        <v>360900</v>
      </c>
      <c r="O32" s="17">
        <f t="shared" si="2"/>
        <v>0.4</v>
      </c>
      <c r="P32" s="9">
        <v>144360</v>
      </c>
      <c r="Q32" s="9">
        <v>216540</v>
      </c>
      <c r="R32" s="18">
        <f t="shared" si="3"/>
        <v>0.6</v>
      </c>
      <c r="S32" s="18" t="str">
        <f t="shared" si="4"/>
        <v>ok</v>
      </c>
      <c r="T32" s="9">
        <f t="shared" si="5"/>
        <v>216540</v>
      </c>
      <c r="U32" s="9">
        <v>0</v>
      </c>
      <c r="V32" s="9">
        <v>216540</v>
      </c>
      <c r="W32" s="11">
        <f t="shared" si="6"/>
        <v>8185240</v>
      </c>
      <c r="X32" s="10" t="s">
        <v>125</v>
      </c>
      <c r="Y32" s="32" t="s">
        <v>125</v>
      </c>
      <c r="Z32" s="21" t="s">
        <v>264</v>
      </c>
      <c r="AA32" s="22" t="s">
        <v>151</v>
      </c>
      <c r="AB32" s="19"/>
      <c r="AC32" s="23"/>
      <c r="AD32" s="24"/>
      <c r="AE32" s="23"/>
      <c r="AF32" s="20"/>
      <c r="AG32" s="19"/>
      <c r="AH32" s="25"/>
      <c r="AI32" s="19"/>
      <c r="AJ32" s="19"/>
    </row>
    <row r="33" spans="1:36" ht="44.25" customHeight="1" x14ac:dyDescent="0.25">
      <c r="A33" s="13">
        <v>92</v>
      </c>
      <c r="B33" s="12">
        <v>19</v>
      </c>
      <c r="C33" s="14" t="s">
        <v>160</v>
      </c>
      <c r="D33" s="14" t="s">
        <v>15</v>
      </c>
      <c r="E33" s="15" t="s">
        <v>162</v>
      </c>
      <c r="F33" s="14" t="s">
        <v>161</v>
      </c>
      <c r="G33" s="16" t="s">
        <v>163</v>
      </c>
      <c r="H33" s="14">
        <v>21</v>
      </c>
      <c r="I33" s="14">
        <v>21</v>
      </c>
      <c r="J33" s="13">
        <f t="shared" si="0"/>
        <v>21</v>
      </c>
      <c r="K33" s="14">
        <v>8</v>
      </c>
      <c r="L33" s="14">
        <v>8</v>
      </c>
      <c r="M33" s="13">
        <f t="shared" si="1"/>
        <v>8</v>
      </c>
      <c r="N33" s="9">
        <v>509645</v>
      </c>
      <c r="O33" s="17">
        <f t="shared" si="2"/>
        <v>0.50946246897350111</v>
      </c>
      <c r="P33" s="9">
        <v>259645</v>
      </c>
      <c r="Q33" s="9">
        <v>250000</v>
      </c>
      <c r="R33" s="18">
        <f t="shared" si="3"/>
        <v>0.49053753102649883</v>
      </c>
      <c r="S33" s="18" t="str">
        <f t="shared" si="4"/>
        <v>ok</v>
      </c>
      <c r="T33" s="9">
        <f t="shared" si="5"/>
        <v>250000</v>
      </c>
      <c r="U33" s="9">
        <v>0</v>
      </c>
      <c r="V33" s="9">
        <v>250000</v>
      </c>
      <c r="W33" s="11">
        <f t="shared" si="6"/>
        <v>8435240</v>
      </c>
      <c r="X33" s="10" t="s">
        <v>125</v>
      </c>
      <c r="Y33" s="32" t="s">
        <v>125</v>
      </c>
      <c r="Z33" s="21" t="s">
        <v>164</v>
      </c>
      <c r="AA33" s="22" t="s">
        <v>151</v>
      </c>
      <c r="AB33" s="19"/>
      <c r="AC33" s="23"/>
      <c r="AD33" s="24"/>
      <c r="AE33" s="23"/>
      <c r="AF33" s="20"/>
      <c r="AG33" s="19"/>
      <c r="AH33" s="25"/>
      <c r="AI33" s="19"/>
      <c r="AJ33" s="19"/>
    </row>
    <row r="34" spans="1:36" ht="44.25" customHeight="1" x14ac:dyDescent="0.25">
      <c r="A34" s="13">
        <v>93</v>
      </c>
      <c r="B34" s="12">
        <v>84</v>
      </c>
      <c r="C34" s="14" t="s">
        <v>184</v>
      </c>
      <c r="D34" s="14" t="s">
        <v>15</v>
      </c>
      <c r="E34" s="15" t="s">
        <v>185</v>
      </c>
      <c r="F34" s="14" t="s">
        <v>186</v>
      </c>
      <c r="G34" s="16" t="s">
        <v>187</v>
      </c>
      <c r="H34" s="14">
        <v>21</v>
      </c>
      <c r="I34" s="14">
        <v>21</v>
      </c>
      <c r="J34" s="13">
        <f t="shared" si="0"/>
        <v>21</v>
      </c>
      <c r="K34" s="14">
        <v>7</v>
      </c>
      <c r="L34" s="14">
        <v>7</v>
      </c>
      <c r="M34" s="13">
        <f t="shared" si="1"/>
        <v>7</v>
      </c>
      <c r="N34" s="9">
        <v>1092125</v>
      </c>
      <c r="O34" s="17">
        <f t="shared" si="2"/>
        <v>0.63374155888748995</v>
      </c>
      <c r="P34" s="9">
        <v>692125</v>
      </c>
      <c r="Q34" s="9">
        <v>400000</v>
      </c>
      <c r="R34" s="18">
        <f t="shared" si="3"/>
        <v>0.36625844111250999</v>
      </c>
      <c r="S34" s="18" t="str">
        <f t="shared" si="4"/>
        <v>ok</v>
      </c>
      <c r="T34" s="9">
        <f t="shared" si="5"/>
        <v>400000</v>
      </c>
      <c r="U34" s="9">
        <v>400000</v>
      </c>
      <c r="V34" s="9">
        <v>0</v>
      </c>
      <c r="W34" s="11">
        <f t="shared" si="6"/>
        <v>8835240</v>
      </c>
      <c r="X34" s="10" t="s">
        <v>125</v>
      </c>
      <c r="Y34" s="32" t="s">
        <v>125</v>
      </c>
      <c r="Z34" s="21" t="s">
        <v>188</v>
      </c>
      <c r="AA34" s="22" t="s">
        <v>144</v>
      </c>
      <c r="AB34" s="19"/>
      <c r="AC34" s="23"/>
      <c r="AD34" s="24"/>
      <c r="AE34" s="23"/>
      <c r="AF34" s="20"/>
      <c r="AG34" s="19"/>
      <c r="AH34" s="25"/>
      <c r="AI34" s="19"/>
      <c r="AJ34" s="19"/>
    </row>
    <row r="35" spans="1:36" ht="44.25" customHeight="1" x14ac:dyDescent="0.25">
      <c r="A35" s="13">
        <v>94</v>
      </c>
      <c r="B35" s="12">
        <v>51</v>
      </c>
      <c r="C35" s="14" t="s">
        <v>41</v>
      </c>
      <c r="D35" s="14" t="s">
        <v>15</v>
      </c>
      <c r="E35" s="15" t="s">
        <v>42</v>
      </c>
      <c r="F35" s="14" t="s">
        <v>43</v>
      </c>
      <c r="G35" s="16" t="s">
        <v>253</v>
      </c>
      <c r="H35" s="14">
        <v>21</v>
      </c>
      <c r="I35" s="14">
        <v>20</v>
      </c>
      <c r="J35" s="13">
        <f t="shared" si="0"/>
        <v>20.5</v>
      </c>
      <c r="K35" s="14">
        <v>11</v>
      </c>
      <c r="L35" s="14">
        <v>10</v>
      </c>
      <c r="M35" s="13">
        <f t="shared" si="1"/>
        <v>10.5</v>
      </c>
      <c r="N35" s="9">
        <v>760000</v>
      </c>
      <c r="O35" s="17">
        <f t="shared" si="2"/>
        <v>0.47368421052631576</v>
      </c>
      <c r="P35" s="9">
        <v>360000</v>
      </c>
      <c r="Q35" s="9">
        <v>400000</v>
      </c>
      <c r="R35" s="18">
        <f t="shared" si="3"/>
        <v>0.52631578947368418</v>
      </c>
      <c r="S35" s="18" t="str">
        <f t="shared" si="4"/>
        <v>ok</v>
      </c>
      <c r="T35" s="9">
        <f t="shared" si="5"/>
        <v>400000</v>
      </c>
      <c r="U35" s="9">
        <v>400000</v>
      </c>
      <c r="V35" s="9">
        <v>0</v>
      </c>
      <c r="W35" s="11">
        <f t="shared" si="6"/>
        <v>9235240</v>
      </c>
      <c r="X35" s="10" t="s">
        <v>125</v>
      </c>
      <c r="Y35" s="32" t="s">
        <v>125</v>
      </c>
      <c r="Z35" s="21" t="s">
        <v>254</v>
      </c>
      <c r="AA35" s="22" t="s">
        <v>151</v>
      </c>
      <c r="AB35" s="19"/>
      <c r="AC35" s="23"/>
      <c r="AD35" s="24"/>
      <c r="AE35" s="23"/>
      <c r="AF35" s="20"/>
      <c r="AG35" s="19"/>
      <c r="AH35" s="23"/>
      <c r="AI35" s="19"/>
      <c r="AJ35" s="19"/>
    </row>
    <row r="36" spans="1:36" ht="44.25" customHeight="1" x14ac:dyDescent="0.25">
      <c r="A36" s="13">
        <v>95</v>
      </c>
      <c r="B36" s="12">
        <v>3</v>
      </c>
      <c r="C36" s="14" t="s">
        <v>118</v>
      </c>
      <c r="D36" s="14" t="s">
        <v>15</v>
      </c>
      <c r="E36" s="15" t="s">
        <v>123</v>
      </c>
      <c r="F36" s="14" t="s">
        <v>119</v>
      </c>
      <c r="G36" s="16" t="s">
        <v>150</v>
      </c>
      <c r="H36" s="14">
        <v>20</v>
      </c>
      <c r="I36" s="14">
        <v>21</v>
      </c>
      <c r="J36" s="13">
        <f t="shared" si="0"/>
        <v>20.5</v>
      </c>
      <c r="K36" s="14">
        <v>9</v>
      </c>
      <c r="L36" s="14">
        <v>9</v>
      </c>
      <c r="M36" s="13">
        <f t="shared" si="1"/>
        <v>9</v>
      </c>
      <c r="N36" s="9">
        <v>680000</v>
      </c>
      <c r="O36" s="17">
        <f t="shared" si="2"/>
        <v>0.41176470588235292</v>
      </c>
      <c r="P36" s="9">
        <v>280000</v>
      </c>
      <c r="Q36" s="9">
        <v>400000</v>
      </c>
      <c r="R36" s="18">
        <f t="shared" si="3"/>
        <v>0.58823529411764708</v>
      </c>
      <c r="S36" s="18" t="str">
        <f t="shared" si="4"/>
        <v>ok</v>
      </c>
      <c r="T36" s="9">
        <f t="shared" si="5"/>
        <v>400000</v>
      </c>
      <c r="U36" s="9">
        <v>400000</v>
      </c>
      <c r="V36" s="9">
        <v>0</v>
      </c>
      <c r="W36" s="11">
        <f t="shared" si="6"/>
        <v>9635240</v>
      </c>
      <c r="X36" s="10" t="s">
        <v>125</v>
      </c>
      <c r="Y36" s="32" t="s">
        <v>125</v>
      </c>
      <c r="Z36" s="21" t="s">
        <v>152</v>
      </c>
      <c r="AA36" s="22" t="s">
        <v>151</v>
      </c>
      <c r="AB36" s="19"/>
      <c r="AC36" s="23"/>
      <c r="AD36" s="24"/>
      <c r="AE36" s="23"/>
      <c r="AF36" s="20"/>
      <c r="AG36" s="19"/>
      <c r="AH36" s="23"/>
      <c r="AI36" s="19"/>
      <c r="AJ36" s="19"/>
    </row>
    <row r="37" spans="1:36" ht="38.25" customHeight="1" x14ac:dyDescent="0.25">
      <c r="A37" s="13">
        <v>96</v>
      </c>
      <c r="B37" s="12">
        <v>59</v>
      </c>
      <c r="C37" s="14" t="s">
        <v>38</v>
      </c>
      <c r="D37" s="14" t="s">
        <v>15</v>
      </c>
      <c r="E37" s="15" t="s">
        <v>39</v>
      </c>
      <c r="F37" s="14" t="s">
        <v>40</v>
      </c>
      <c r="G37" s="16" t="s">
        <v>223</v>
      </c>
      <c r="H37" s="14">
        <v>20</v>
      </c>
      <c r="I37" s="14">
        <v>21</v>
      </c>
      <c r="J37" s="13">
        <f t="shared" si="0"/>
        <v>20.5</v>
      </c>
      <c r="K37" s="14">
        <v>7</v>
      </c>
      <c r="L37" s="14">
        <v>8</v>
      </c>
      <c r="M37" s="13">
        <f t="shared" si="1"/>
        <v>7.5</v>
      </c>
      <c r="N37" s="9">
        <v>1227800</v>
      </c>
      <c r="O37" s="17">
        <f t="shared" si="2"/>
        <v>0.67421404137481677</v>
      </c>
      <c r="P37" s="9">
        <v>827800</v>
      </c>
      <c r="Q37" s="9">
        <v>400000</v>
      </c>
      <c r="R37" s="18">
        <f t="shared" si="3"/>
        <v>0.32578595862518328</v>
      </c>
      <c r="S37" s="18" t="str">
        <f t="shared" si="4"/>
        <v>ok</v>
      </c>
      <c r="T37" s="9">
        <f t="shared" si="5"/>
        <v>400000</v>
      </c>
      <c r="U37" s="9">
        <v>400000</v>
      </c>
      <c r="V37" s="9">
        <v>0</v>
      </c>
      <c r="W37" s="11">
        <f t="shared" si="6"/>
        <v>10035240</v>
      </c>
      <c r="X37" s="10" t="s">
        <v>125</v>
      </c>
      <c r="Y37" s="32" t="s">
        <v>125</v>
      </c>
      <c r="Z37" s="21" t="s">
        <v>224</v>
      </c>
      <c r="AA37" s="22" t="s">
        <v>144</v>
      </c>
      <c r="AB37" s="19"/>
      <c r="AC37" s="23"/>
      <c r="AD37" s="24"/>
      <c r="AE37" s="23"/>
      <c r="AF37" s="20"/>
      <c r="AG37" s="19"/>
      <c r="AH37" s="23"/>
      <c r="AI37" s="19"/>
      <c r="AJ37" s="19"/>
    </row>
    <row r="38" spans="1:36" ht="42" customHeight="1" x14ac:dyDescent="0.25">
      <c r="A38" s="13">
        <v>97</v>
      </c>
      <c r="B38" s="12">
        <v>100</v>
      </c>
      <c r="C38" s="14" t="s">
        <v>26</v>
      </c>
      <c r="D38" s="14" t="s">
        <v>15</v>
      </c>
      <c r="E38" s="15" t="s">
        <v>27</v>
      </c>
      <c r="F38" s="14" t="s">
        <v>28</v>
      </c>
      <c r="G38" s="16" t="s">
        <v>236</v>
      </c>
      <c r="H38" s="14">
        <v>20</v>
      </c>
      <c r="I38" s="14">
        <v>21</v>
      </c>
      <c r="J38" s="13">
        <f t="shared" si="0"/>
        <v>20.5</v>
      </c>
      <c r="K38" s="14">
        <v>7</v>
      </c>
      <c r="L38" s="14">
        <v>8</v>
      </c>
      <c r="M38" s="13">
        <f t="shared" si="1"/>
        <v>7.5</v>
      </c>
      <c r="N38" s="9">
        <v>1000000</v>
      </c>
      <c r="O38" s="17">
        <f t="shared" si="2"/>
        <v>0.6</v>
      </c>
      <c r="P38" s="9">
        <v>600000</v>
      </c>
      <c r="Q38" s="9">
        <v>400000</v>
      </c>
      <c r="R38" s="18">
        <f t="shared" si="3"/>
        <v>0.4</v>
      </c>
      <c r="S38" s="18" t="str">
        <f t="shared" si="4"/>
        <v>ok</v>
      </c>
      <c r="T38" s="9">
        <f t="shared" si="5"/>
        <v>400000</v>
      </c>
      <c r="U38" s="9">
        <v>400000</v>
      </c>
      <c r="V38" s="9">
        <v>0</v>
      </c>
      <c r="W38" s="11">
        <f t="shared" si="6"/>
        <v>10435240</v>
      </c>
      <c r="X38" s="10" t="s">
        <v>125</v>
      </c>
      <c r="Y38" s="32" t="s">
        <v>125</v>
      </c>
      <c r="Z38" s="21" t="s">
        <v>237</v>
      </c>
      <c r="AA38" s="22" t="s">
        <v>144</v>
      </c>
      <c r="AB38" s="19"/>
      <c r="AC38" s="23"/>
      <c r="AD38" s="24"/>
      <c r="AE38" s="23"/>
      <c r="AF38" s="20"/>
      <c r="AG38" s="19"/>
      <c r="AH38" s="23"/>
      <c r="AI38" s="19"/>
      <c r="AJ38" s="19"/>
    </row>
    <row r="39" spans="1:36" ht="42" customHeight="1" x14ac:dyDescent="0.25">
      <c r="A39" s="13">
        <v>98</v>
      </c>
      <c r="B39" s="12">
        <v>24</v>
      </c>
      <c r="C39" s="14" t="s">
        <v>20</v>
      </c>
      <c r="D39" s="14" t="s">
        <v>15</v>
      </c>
      <c r="E39" s="15" t="s">
        <v>21</v>
      </c>
      <c r="F39" s="14" t="s">
        <v>22</v>
      </c>
      <c r="G39" s="16" t="s">
        <v>165</v>
      </c>
      <c r="H39" s="14">
        <v>21</v>
      </c>
      <c r="I39" s="14">
        <v>19</v>
      </c>
      <c r="J39" s="13">
        <f t="shared" si="0"/>
        <v>20</v>
      </c>
      <c r="K39" s="14">
        <v>12</v>
      </c>
      <c r="L39" s="14">
        <v>10</v>
      </c>
      <c r="M39" s="13">
        <f t="shared" si="1"/>
        <v>11</v>
      </c>
      <c r="N39" s="9">
        <v>400000</v>
      </c>
      <c r="O39" s="17">
        <f t="shared" si="2"/>
        <v>0.51</v>
      </c>
      <c r="P39" s="9">
        <v>204000</v>
      </c>
      <c r="Q39" s="9">
        <v>196000</v>
      </c>
      <c r="R39" s="18">
        <f t="shared" si="3"/>
        <v>0.49</v>
      </c>
      <c r="S39" s="18" t="str">
        <f t="shared" si="4"/>
        <v>ok</v>
      </c>
      <c r="T39" s="9">
        <f t="shared" si="5"/>
        <v>196000</v>
      </c>
      <c r="U39" s="9">
        <v>196000</v>
      </c>
      <c r="V39" s="9">
        <v>0</v>
      </c>
      <c r="W39" s="11">
        <f t="shared" si="6"/>
        <v>10631240</v>
      </c>
      <c r="X39" s="10" t="s">
        <v>125</v>
      </c>
      <c r="Y39" s="32" t="s">
        <v>125</v>
      </c>
      <c r="Z39" s="21" t="s">
        <v>166</v>
      </c>
      <c r="AA39" s="22" t="s">
        <v>151</v>
      </c>
      <c r="AB39" s="19"/>
      <c r="AC39" s="23"/>
      <c r="AD39" s="24"/>
      <c r="AE39" s="23"/>
      <c r="AF39" s="20"/>
      <c r="AG39" s="19"/>
      <c r="AH39" s="23"/>
      <c r="AI39" s="19"/>
      <c r="AJ39" s="19"/>
    </row>
    <row r="40" spans="1:36" ht="42" customHeight="1" x14ac:dyDescent="0.25">
      <c r="A40" s="13">
        <v>99</v>
      </c>
      <c r="B40" s="12">
        <v>7</v>
      </c>
      <c r="C40" s="14" t="s">
        <v>153</v>
      </c>
      <c r="D40" s="14" t="s">
        <v>15</v>
      </c>
      <c r="E40" s="15" t="s">
        <v>154</v>
      </c>
      <c r="F40" s="14" t="s">
        <v>155</v>
      </c>
      <c r="G40" s="16" t="s">
        <v>156</v>
      </c>
      <c r="H40" s="14">
        <v>21</v>
      </c>
      <c r="I40" s="14">
        <v>19</v>
      </c>
      <c r="J40" s="13">
        <f t="shared" si="0"/>
        <v>20</v>
      </c>
      <c r="K40" s="14">
        <v>9</v>
      </c>
      <c r="L40" s="14">
        <v>9</v>
      </c>
      <c r="M40" s="13">
        <f t="shared" si="1"/>
        <v>9</v>
      </c>
      <c r="N40" s="9">
        <v>786500</v>
      </c>
      <c r="O40" s="17">
        <f t="shared" si="2"/>
        <v>0.49154481881754608</v>
      </c>
      <c r="P40" s="9">
        <v>386600</v>
      </c>
      <c r="Q40" s="9">
        <v>399900</v>
      </c>
      <c r="R40" s="18">
        <f t="shared" si="3"/>
        <v>0.50845518118245392</v>
      </c>
      <c r="S40" s="18" t="str">
        <f t="shared" si="4"/>
        <v>ok</v>
      </c>
      <c r="T40" s="9">
        <f t="shared" si="5"/>
        <v>399900</v>
      </c>
      <c r="U40" s="9">
        <v>399900</v>
      </c>
      <c r="V40" s="9">
        <v>0</v>
      </c>
      <c r="W40" s="11">
        <f t="shared" si="6"/>
        <v>11031140</v>
      </c>
      <c r="X40" s="10" t="s">
        <v>125</v>
      </c>
      <c r="Y40" s="32" t="s">
        <v>125</v>
      </c>
      <c r="Z40" s="21" t="s">
        <v>157</v>
      </c>
      <c r="AA40" s="22" t="s">
        <v>151</v>
      </c>
      <c r="AB40" s="19"/>
      <c r="AC40" s="23"/>
      <c r="AD40" s="24"/>
      <c r="AE40" s="23"/>
      <c r="AF40" s="20"/>
      <c r="AG40" s="19"/>
      <c r="AH40" s="25"/>
      <c r="AI40" s="19"/>
      <c r="AJ40" s="19"/>
    </row>
    <row r="41" spans="1:36" ht="42" customHeight="1" x14ac:dyDescent="0.25">
      <c r="A41" s="13">
        <v>100</v>
      </c>
      <c r="B41" s="12">
        <v>1</v>
      </c>
      <c r="C41" s="14" t="s">
        <v>145</v>
      </c>
      <c r="D41" s="14" t="s">
        <v>15</v>
      </c>
      <c r="E41" s="15" t="s">
        <v>147</v>
      </c>
      <c r="F41" s="14" t="s">
        <v>146</v>
      </c>
      <c r="G41" s="16" t="s">
        <v>148</v>
      </c>
      <c r="H41" s="14">
        <v>20</v>
      </c>
      <c r="I41" s="14">
        <v>20</v>
      </c>
      <c r="J41" s="13">
        <f t="shared" si="0"/>
        <v>20</v>
      </c>
      <c r="K41" s="14">
        <v>9</v>
      </c>
      <c r="L41" s="14">
        <v>9</v>
      </c>
      <c r="M41" s="13">
        <f t="shared" si="1"/>
        <v>9</v>
      </c>
      <c r="N41" s="9">
        <v>745000</v>
      </c>
      <c r="O41" s="17">
        <f t="shared" si="2"/>
        <v>0.46308724832214765</v>
      </c>
      <c r="P41" s="9">
        <v>345000</v>
      </c>
      <c r="Q41" s="9">
        <v>400000</v>
      </c>
      <c r="R41" s="18">
        <f t="shared" si="3"/>
        <v>0.53691275167785235</v>
      </c>
      <c r="S41" s="18" t="str">
        <f t="shared" si="4"/>
        <v>ok</v>
      </c>
      <c r="T41" s="9">
        <f t="shared" si="5"/>
        <v>400000</v>
      </c>
      <c r="U41" s="9">
        <v>400000</v>
      </c>
      <c r="V41" s="9">
        <v>0</v>
      </c>
      <c r="W41" s="11">
        <f t="shared" si="6"/>
        <v>11431140</v>
      </c>
      <c r="X41" s="10" t="s">
        <v>125</v>
      </c>
      <c r="Y41" s="32" t="s">
        <v>125</v>
      </c>
      <c r="Z41" s="21" t="s">
        <v>149</v>
      </c>
      <c r="AA41" s="22" t="s">
        <v>144</v>
      </c>
      <c r="AB41" s="19"/>
      <c r="AC41" s="23"/>
      <c r="AD41" s="24"/>
      <c r="AE41" s="23"/>
      <c r="AF41" s="20"/>
      <c r="AG41" s="19"/>
      <c r="AH41" s="25"/>
      <c r="AI41" s="19"/>
      <c r="AJ41" s="19"/>
    </row>
    <row r="42" spans="1:36" ht="42" customHeight="1" x14ac:dyDescent="0.25">
      <c r="A42" s="13">
        <v>101</v>
      </c>
      <c r="B42" s="12">
        <v>95</v>
      </c>
      <c r="C42" s="14" t="s">
        <v>17</v>
      </c>
      <c r="D42" s="14" t="s">
        <v>15</v>
      </c>
      <c r="E42" s="15" t="s">
        <v>18</v>
      </c>
      <c r="F42" s="14" t="s">
        <v>19</v>
      </c>
      <c r="G42" s="16" t="s">
        <v>193</v>
      </c>
      <c r="H42" s="14">
        <v>21</v>
      </c>
      <c r="I42" s="14">
        <v>19</v>
      </c>
      <c r="J42" s="13">
        <f t="shared" si="0"/>
        <v>20</v>
      </c>
      <c r="K42" s="14">
        <v>9</v>
      </c>
      <c r="L42" s="14">
        <v>8</v>
      </c>
      <c r="M42" s="13">
        <f t="shared" si="1"/>
        <v>8.5</v>
      </c>
      <c r="N42" s="9">
        <v>300000</v>
      </c>
      <c r="O42" s="17">
        <f t="shared" si="2"/>
        <v>0.64</v>
      </c>
      <c r="P42" s="9">
        <v>192000</v>
      </c>
      <c r="Q42" s="9">
        <v>108000</v>
      </c>
      <c r="R42" s="18">
        <f t="shared" si="3"/>
        <v>0.36</v>
      </c>
      <c r="S42" s="18" t="str">
        <f t="shared" si="4"/>
        <v>ok</v>
      </c>
      <c r="T42" s="9">
        <f t="shared" si="5"/>
        <v>108000</v>
      </c>
      <c r="U42" s="9">
        <v>108000</v>
      </c>
      <c r="V42" s="9">
        <v>0</v>
      </c>
      <c r="W42" s="11">
        <f t="shared" si="6"/>
        <v>11539140</v>
      </c>
      <c r="X42" s="10" t="s">
        <v>125</v>
      </c>
      <c r="Y42" s="32" t="s">
        <v>125</v>
      </c>
      <c r="Z42" s="21" t="s">
        <v>194</v>
      </c>
      <c r="AA42" s="22" t="s">
        <v>144</v>
      </c>
      <c r="AB42" s="19"/>
      <c r="AC42" s="23"/>
      <c r="AD42" s="24"/>
      <c r="AE42" s="23"/>
      <c r="AF42" s="20"/>
      <c r="AG42" s="19"/>
      <c r="AH42" s="23"/>
      <c r="AI42" s="19"/>
      <c r="AJ42" s="19"/>
    </row>
    <row r="43" spans="1:36" ht="42" customHeight="1" x14ac:dyDescent="0.25">
      <c r="A43" s="13">
        <v>102</v>
      </c>
      <c r="B43" s="12">
        <v>110</v>
      </c>
      <c r="C43" s="14" t="s">
        <v>44</v>
      </c>
      <c r="D43" s="14" t="s">
        <v>15</v>
      </c>
      <c r="E43" s="15" t="s">
        <v>45</v>
      </c>
      <c r="F43" s="14" t="s">
        <v>46</v>
      </c>
      <c r="G43" s="16" t="s">
        <v>242</v>
      </c>
      <c r="H43" s="14">
        <v>21</v>
      </c>
      <c r="I43" s="14">
        <v>18</v>
      </c>
      <c r="J43" s="13">
        <f t="shared" si="0"/>
        <v>19.5</v>
      </c>
      <c r="K43" s="14">
        <v>12</v>
      </c>
      <c r="L43" s="14">
        <v>10</v>
      </c>
      <c r="M43" s="13">
        <f t="shared" si="1"/>
        <v>11</v>
      </c>
      <c r="N43" s="9">
        <v>480000</v>
      </c>
      <c r="O43" s="17">
        <f t="shared" si="2"/>
        <v>0.5</v>
      </c>
      <c r="P43" s="9">
        <v>240000</v>
      </c>
      <c r="Q43" s="9">
        <v>240000</v>
      </c>
      <c r="R43" s="18">
        <f t="shared" si="3"/>
        <v>0.5</v>
      </c>
      <c r="S43" s="18" t="str">
        <f t="shared" si="4"/>
        <v>ok</v>
      </c>
      <c r="T43" s="9">
        <f t="shared" si="5"/>
        <v>240000</v>
      </c>
      <c r="U43" s="9">
        <v>0</v>
      </c>
      <c r="V43" s="9">
        <v>240000</v>
      </c>
      <c r="W43" s="11">
        <f t="shared" si="6"/>
        <v>11779140</v>
      </c>
      <c r="X43" s="10" t="s">
        <v>125</v>
      </c>
      <c r="Y43" s="32" t="s">
        <v>125</v>
      </c>
      <c r="Z43" s="21" t="s">
        <v>243</v>
      </c>
      <c r="AA43" s="22" t="s">
        <v>151</v>
      </c>
      <c r="AB43" s="19"/>
      <c r="AC43" s="23"/>
      <c r="AD43" s="24"/>
      <c r="AE43" s="23"/>
      <c r="AF43" s="19"/>
      <c r="AG43" s="19"/>
      <c r="AH43" s="25"/>
      <c r="AI43" s="19"/>
      <c r="AJ43" s="19"/>
    </row>
    <row r="44" spans="1:36" ht="42" customHeight="1" x14ac:dyDescent="0.25">
      <c r="A44" s="13">
        <v>103</v>
      </c>
      <c r="B44" s="12">
        <v>30</v>
      </c>
      <c r="C44" s="14" t="s">
        <v>89</v>
      </c>
      <c r="D44" s="14" t="s">
        <v>15</v>
      </c>
      <c r="E44" s="15" t="s">
        <v>90</v>
      </c>
      <c r="F44" s="14" t="s">
        <v>91</v>
      </c>
      <c r="G44" s="16" t="s">
        <v>179</v>
      </c>
      <c r="H44" s="14">
        <v>19</v>
      </c>
      <c r="I44" s="14">
        <v>19</v>
      </c>
      <c r="J44" s="13">
        <f t="shared" si="0"/>
        <v>19</v>
      </c>
      <c r="K44" s="14">
        <v>9</v>
      </c>
      <c r="L44" s="14">
        <v>9</v>
      </c>
      <c r="M44" s="13">
        <f t="shared" si="1"/>
        <v>9</v>
      </c>
      <c r="N44" s="9">
        <v>688600</v>
      </c>
      <c r="O44" s="17">
        <f t="shared" si="2"/>
        <v>0.41911124019750218</v>
      </c>
      <c r="P44" s="9">
        <v>288600</v>
      </c>
      <c r="Q44" s="9">
        <v>400000</v>
      </c>
      <c r="R44" s="18">
        <f t="shared" si="3"/>
        <v>0.58088875980249777</v>
      </c>
      <c r="S44" s="18" t="str">
        <f t="shared" si="4"/>
        <v>ok</v>
      </c>
      <c r="T44" s="9">
        <f t="shared" si="5"/>
        <v>400000</v>
      </c>
      <c r="U44" s="9">
        <v>400000</v>
      </c>
      <c r="V44" s="9">
        <v>0</v>
      </c>
      <c r="W44" s="11">
        <f t="shared" si="6"/>
        <v>12179140</v>
      </c>
      <c r="X44" s="10" t="s">
        <v>125</v>
      </c>
      <c r="Y44" s="32" t="s">
        <v>125</v>
      </c>
      <c r="Z44" s="21" t="s">
        <v>265</v>
      </c>
      <c r="AA44" s="22"/>
      <c r="AB44" s="19"/>
      <c r="AC44" s="23"/>
      <c r="AD44" s="24"/>
      <c r="AE44" s="23"/>
      <c r="AF44" s="20"/>
      <c r="AG44" s="19"/>
      <c r="AH44" s="23"/>
      <c r="AI44" s="19"/>
      <c r="AJ44" s="19"/>
    </row>
    <row r="45" spans="1:36" ht="42" customHeight="1" x14ac:dyDescent="0.25">
      <c r="A45" s="13">
        <v>104</v>
      </c>
      <c r="B45" s="12">
        <v>71</v>
      </c>
      <c r="C45" s="14" t="s">
        <v>120</v>
      </c>
      <c r="D45" s="14" t="s">
        <v>15</v>
      </c>
      <c r="E45" s="15" t="s">
        <v>124</v>
      </c>
      <c r="F45" s="14" t="s">
        <v>121</v>
      </c>
      <c r="G45" s="16" t="s">
        <v>217</v>
      </c>
      <c r="H45" s="14">
        <v>19</v>
      </c>
      <c r="I45" s="14">
        <v>19</v>
      </c>
      <c r="J45" s="13">
        <f t="shared" si="0"/>
        <v>19</v>
      </c>
      <c r="K45" s="14">
        <v>9</v>
      </c>
      <c r="L45" s="14">
        <v>9</v>
      </c>
      <c r="M45" s="13">
        <f t="shared" si="1"/>
        <v>9</v>
      </c>
      <c r="N45" s="9">
        <v>405156</v>
      </c>
      <c r="O45" s="17">
        <f t="shared" si="2"/>
        <v>0.40023102212481121</v>
      </c>
      <c r="P45" s="9">
        <v>162156</v>
      </c>
      <c r="Q45" s="9">
        <v>243000</v>
      </c>
      <c r="R45" s="18">
        <f t="shared" si="3"/>
        <v>0.59976897787518879</v>
      </c>
      <c r="S45" s="18" t="str">
        <f t="shared" si="4"/>
        <v>ok</v>
      </c>
      <c r="T45" s="9">
        <f t="shared" si="5"/>
        <v>243000</v>
      </c>
      <c r="U45" s="9">
        <v>243000</v>
      </c>
      <c r="V45" s="9">
        <v>0</v>
      </c>
      <c r="W45" s="11">
        <f t="shared" si="6"/>
        <v>12422140</v>
      </c>
      <c r="X45" s="10" t="s">
        <v>125</v>
      </c>
      <c r="Y45" s="32" t="s">
        <v>125</v>
      </c>
      <c r="Z45" s="21" t="s">
        <v>218</v>
      </c>
      <c r="AA45" s="22" t="s">
        <v>144</v>
      </c>
      <c r="AB45" s="19"/>
      <c r="AC45" s="23"/>
      <c r="AD45" s="24"/>
      <c r="AE45" s="23"/>
      <c r="AF45" s="20"/>
      <c r="AG45" s="19"/>
      <c r="AH45" s="25"/>
      <c r="AI45" s="19"/>
      <c r="AJ45" s="19"/>
    </row>
    <row r="46" spans="1:36" ht="42" customHeight="1" x14ac:dyDescent="0.25">
      <c r="A46" s="13">
        <v>105</v>
      </c>
      <c r="B46" s="12">
        <v>16</v>
      </c>
      <c r="C46" s="14" t="s">
        <v>127</v>
      </c>
      <c r="D46" s="14" t="s">
        <v>15</v>
      </c>
      <c r="E46" s="15" t="s">
        <v>128</v>
      </c>
      <c r="F46" s="14" t="s">
        <v>129</v>
      </c>
      <c r="G46" s="16" t="s">
        <v>158</v>
      </c>
      <c r="H46" s="14">
        <v>19</v>
      </c>
      <c r="I46" s="14">
        <v>19</v>
      </c>
      <c r="J46" s="13">
        <f t="shared" si="0"/>
        <v>19</v>
      </c>
      <c r="K46" s="14">
        <v>9</v>
      </c>
      <c r="L46" s="14">
        <v>9</v>
      </c>
      <c r="M46" s="13">
        <f t="shared" si="1"/>
        <v>9</v>
      </c>
      <c r="N46" s="9">
        <v>600000</v>
      </c>
      <c r="O46" s="17">
        <f t="shared" si="2"/>
        <v>0.4</v>
      </c>
      <c r="P46" s="9">
        <v>240000</v>
      </c>
      <c r="Q46" s="9">
        <v>360000</v>
      </c>
      <c r="R46" s="18">
        <f t="shared" si="3"/>
        <v>0.6</v>
      </c>
      <c r="S46" s="18" t="str">
        <f t="shared" si="4"/>
        <v>ok</v>
      </c>
      <c r="T46" s="9">
        <f t="shared" si="5"/>
        <v>360000</v>
      </c>
      <c r="U46" s="9">
        <v>360000</v>
      </c>
      <c r="V46" s="9">
        <v>0</v>
      </c>
      <c r="W46" s="11">
        <f t="shared" si="6"/>
        <v>12782140</v>
      </c>
      <c r="X46" s="10" t="s">
        <v>125</v>
      </c>
      <c r="Y46" s="32" t="s">
        <v>125</v>
      </c>
      <c r="Z46" s="21" t="s">
        <v>159</v>
      </c>
      <c r="AA46" s="22" t="s">
        <v>144</v>
      </c>
      <c r="AB46" s="19"/>
      <c r="AC46" s="20"/>
      <c r="AD46" s="19"/>
      <c r="AE46" s="35"/>
      <c r="AF46" s="19"/>
      <c r="AG46" s="19"/>
      <c r="AH46" s="19"/>
      <c r="AI46" s="19"/>
      <c r="AJ46" s="19"/>
    </row>
    <row r="47" spans="1:36" ht="42" customHeight="1" x14ac:dyDescent="0.25">
      <c r="A47" s="13">
        <v>106</v>
      </c>
      <c r="B47" s="12">
        <v>69</v>
      </c>
      <c r="C47" s="14" t="s">
        <v>83</v>
      </c>
      <c r="D47" s="14" t="s">
        <v>15</v>
      </c>
      <c r="E47" s="15" t="s">
        <v>84</v>
      </c>
      <c r="F47" s="14" t="s">
        <v>85</v>
      </c>
      <c r="G47" s="16" t="s">
        <v>215</v>
      </c>
      <c r="H47" s="14">
        <v>19</v>
      </c>
      <c r="I47" s="14">
        <v>18</v>
      </c>
      <c r="J47" s="13">
        <f t="shared" si="0"/>
        <v>18.5</v>
      </c>
      <c r="K47" s="14">
        <v>9</v>
      </c>
      <c r="L47" s="14">
        <v>8</v>
      </c>
      <c r="M47" s="13">
        <f t="shared" si="1"/>
        <v>8.5</v>
      </c>
      <c r="N47" s="9">
        <v>420000</v>
      </c>
      <c r="O47" s="17">
        <f t="shared" si="2"/>
        <v>0.40476190476190477</v>
      </c>
      <c r="P47" s="9">
        <v>170000</v>
      </c>
      <c r="Q47" s="9">
        <v>250000</v>
      </c>
      <c r="R47" s="18">
        <f t="shared" si="3"/>
        <v>0.59523809523809523</v>
      </c>
      <c r="S47" s="18" t="str">
        <f t="shared" si="4"/>
        <v>ok</v>
      </c>
      <c r="T47" s="9">
        <f t="shared" si="5"/>
        <v>250000</v>
      </c>
      <c r="U47" s="9">
        <v>0</v>
      </c>
      <c r="V47" s="9">
        <v>250000</v>
      </c>
      <c r="W47" s="11">
        <f t="shared" si="6"/>
        <v>13032140</v>
      </c>
      <c r="X47" s="10" t="s">
        <v>125</v>
      </c>
      <c r="Y47" s="32" t="s">
        <v>125</v>
      </c>
      <c r="Z47" s="21" t="s">
        <v>216</v>
      </c>
      <c r="AA47" s="22" t="s">
        <v>144</v>
      </c>
      <c r="AB47" s="19"/>
      <c r="AC47" s="23"/>
      <c r="AD47" s="24"/>
      <c r="AE47" s="23"/>
      <c r="AF47" s="20"/>
      <c r="AG47" s="19"/>
      <c r="AH47" s="23"/>
      <c r="AI47" s="19"/>
      <c r="AJ47" s="19"/>
    </row>
    <row r="48" spans="1:36" ht="42" customHeight="1" x14ac:dyDescent="0.25">
      <c r="A48" s="13">
        <v>107</v>
      </c>
      <c r="B48" s="12">
        <v>17</v>
      </c>
      <c r="C48" s="14" t="s">
        <v>136</v>
      </c>
      <c r="D48" s="14" t="s">
        <v>15</v>
      </c>
      <c r="E48" s="15" t="s">
        <v>137</v>
      </c>
      <c r="F48" s="14" t="s">
        <v>138</v>
      </c>
      <c r="G48" s="16" t="s">
        <v>266</v>
      </c>
      <c r="H48" s="14">
        <v>18</v>
      </c>
      <c r="I48" s="14">
        <v>18</v>
      </c>
      <c r="J48" s="13">
        <f t="shared" si="0"/>
        <v>18</v>
      </c>
      <c r="K48" s="14">
        <v>7</v>
      </c>
      <c r="L48" s="14">
        <v>7</v>
      </c>
      <c r="M48" s="13">
        <f t="shared" si="1"/>
        <v>7</v>
      </c>
      <c r="N48" s="9">
        <v>381241</v>
      </c>
      <c r="O48" s="17">
        <f t="shared" si="2"/>
        <v>0.40195309528618378</v>
      </c>
      <c r="P48" s="9">
        <v>153241</v>
      </c>
      <c r="Q48" s="9">
        <v>228000</v>
      </c>
      <c r="R48" s="18">
        <f t="shared" si="3"/>
        <v>0.59804690471381616</v>
      </c>
      <c r="S48" s="18" t="str">
        <f t="shared" si="4"/>
        <v>ok</v>
      </c>
      <c r="T48" s="9">
        <f t="shared" si="5"/>
        <v>228000</v>
      </c>
      <c r="U48" s="9">
        <v>0</v>
      </c>
      <c r="V48" s="9">
        <v>228000</v>
      </c>
      <c r="W48" s="11">
        <f t="shared" si="6"/>
        <v>13260140</v>
      </c>
      <c r="X48" s="10" t="s">
        <v>125</v>
      </c>
      <c r="Y48" s="32" t="s">
        <v>125</v>
      </c>
      <c r="Z48" s="21" t="s">
        <v>267</v>
      </c>
      <c r="AA48" s="22" t="s">
        <v>151</v>
      </c>
      <c r="AB48" s="19"/>
      <c r="AC48" s="20"/>
      <c r="AD48" s="19"/>
      <c r="AE48" s="35"/>
      <c r="AF48" s="19"/>
      <c r="AG48" s="19"/>
      <c r="AH48" s="19"/>
      <c r="AI48" s="19"/>
      <c r="AJ48" s="19"/>
    </row>
    <row r="49" spans="1:36" ht="42" customHeight="1" x14ac:dyDescent="0.25">
      <c r="A49" s="13">
        <v>108</v>
      </c>
      <c r="B49" s="12">
        <v>44</v>
      </c>
      <c r="C49" s="14" t="s">
        <v>255</v>
      </c>
      <c r="D49" s="14" t="s">
        <v>15</v>
      </c>
      <c r="E49" s="15" t="s">
        <v>256</v>
      </c>
      <c r="F49" s="14" t="s">
        <v>257</v>
      </c>
      <c r="G49" s="16" t="s">
        <v>258</v>
      </c>
      <c r="H49" s="14">
        <v>18</v>
      </c>
      <c r="I49" s="14">
        <v>18</v>
      </c>
      <c r="J49" s="13">
        <f t="shared" si="0"/>
        <v>18</v>
      </c>
      <c r="K49" s="14">
        <v>7</v>
      </c>
      <c r="L49" s="14">
        <v>7</v>
      </c>
      <c r="M49" s="13">
        <f t="shared" si="1"/>
        <v>7</v>
      </c>
      <c r="N49" s="9">
        <v>321658</v>
      </c>
      <c r="O49" s="17">
        <f t="shared" si="2"/>
        <v>0.40029472296662916</v>
      </c>
      <c r="P49" s="9">
        <v>128758</v>
      </c>
      <c r="Q49" s="9">
        <v>192900</v>
      </c>
      <c r="R49" s="18">
        <f t="shared" si="3"/>
        <v>0.59970527703337084</v>
      </c>
      <c r="S49" s="18" t="str">
        <f t="shared" si="4"/>
        <v>ok</v>
      </c>
      <c r="T49" s="9">
        <f t="shared" si="5"/>
        <v>192900</v>
      </c>
      <c r="U49" s="9">
        <v>0</v>
      </c>
      <c r="V49" s="9">
        <v>192900</v>
      </c>
      <c r="W49" s="11">
        <f t="shared" si="6"/>
        <v>13453040</v>
      </c>
      <c r="X49" s="10" t="s">
        <v>125</v>
      </c>
      <c r="Y49" s="32" t="s">
        <v>125</v>
      </c>
      <c r="Z49" s="21" t="s">
        <v>259</v>
      </c>
      <c r="AA49" s="22" t="s">
        <v>144</v>
      </c>
      <c r="AB49" s="19"/>
      <c r="AC49" s="23"/>
      <c r="AD49" s="24"/>
      <c r="AE49" s="23"/>
      <c r="AF49" s="20"/>
      <c r="AG49" s="19"/>
      <c r="AH49" s="25"/>
      <c r="AI49" s="19"/>
      <c r="AJ49" s="19"/>
    </row>
    <row r="50" spans="1:36" ht="42" customHeight="1" x14ac:dyDescent="0.25">
      <c r="A50" s="13">
        <v>109</v>
      </c>
      <c r="B50" s="12">
        <v>34</v>
      </c>
      <c r="C50" s="14" t="s">
        <v>72</v>
      </c>
      <c r="D50" s="14" t="s">
        <v>76</v>
      </c>
      <c r="E50" s="15" t="s">
        <v>77</v>
      </c>
      <c r="F50" s="14" t="s">
        <v>78</v>
      </c>
      <c r="G50" s="16" t="s">
        <v>175</v>
      </c>
      <c r="H50" s="14">
        <v>16</v>
      </c>
      <c r="I50" s="14">
        <v>17</v>
      </c>
      <c r="J50" s="13">
        <f t="shared" si="0"/>
        <v>16.5</v>
      </c>
      <c r="K50" s="14">
        <v>9</v>
      </c>
      <c r="L50" s="14">
        <v>9</v>
      </c>
      <c r="M50" s="13">
        <f t="shared" si="1"/>
        <v>9</v>
      </c>
      <c r="N50" s="9">
        <v>800000</v>
      </c>
      <c r="O50" s="17">
        <f t="shared" si="2"/>
        <v>0.5</v>
      </c>
      <c r="P50" s="9">
        <v>400000</v>
      </c>
      <c r="Q50" s="9">
        <v>400000</v>
      </c>
      <c r="R50" s="18">
        <f t="shared" si="3"/>
        <v>0.5</v>
      </c>
      <c r="S50" s="18" t="str">
        <f t="shared" si="4"/>
        <v>ok</v>
      </c>
      <c r="T50" s="9">
        <f t="shared" si="5"/>
        <v>400000</v>
      </c>
      <c r="U50" s="9">
        <v>400000</v>
      </c>
      <c r="V50" s="9">
        <v>0</v>
      </c>
      <c r="W50" s="11">
        <f t="shared" si="6"/>
        <v>13853040</v>
      </c>
      <c r="X50" s="10" t="s">
        <v>125</v>
      </c>
      <c r="Y50" s="32" t="s">
        <v>125</v>
      </c>
      <c r="Z50" s="21" t="s">
        <v>176</v>
      </c>
      <c r="AA50" s="22" t="s">
        <v>144</v>
      </c>
      <c r="AB50" s="19"/>
      <c r="AC50" s="23"/>
      <c r="AD50" s="24"/>
      <c r="AE50" s="23"/>
      <c r="AF50" s="20"/>
      <c r="AG50" s="19"/>
      <c r="AH50" s="23"/>
      <c r="AI50" s="19"/>
      <c r="AJ50" s="19"/>
    </row>
    <row r="51" spans="1:36" ht="42" customHeight="1" x14ac:dyDescent="0.25">
      <c r="A51" s="13">
        <v>110</v>
      </c>
      <c r="B51" s="12">
        <v>31</v>
      </c>
      <c r="C51" s="14" t="s">
        <v>116</v>
      </c>
      <c r="D51" s="14" t="s">
        <v>15</v>
      </c>
      <c r="E51" s="15" t="s">
        <v>122</v>
      </c>
      <c r="F51" s="14" t="s">
        <v>117</v>
      </c>
      <c r="G51" s="16" t="s">
        <v>171</v>
      </c>
      <c r="H51" s="14">
        <v>14</v>
      </c>
      <c r="I51" s="14">
        <v>13</v>
      </c>
      <c r="J51" s="13">
        <f t="shared" si="0"/>
        <v>13.5</v>
      </c>
      <c r="K51" s="14">
        <v>7</v>
      </c>
      <c r="L51" s="14">
        <v>6</v>
      </c>
      <c r="M51" s="13">
        <f t="shared" si="1"/>
        <v>6.5</v>
      </c>
      <c r="N51" s="9">
        <v>500000</v>
      </c>
      <c r="O51" s="17">
        <f t="shared" si="2"/>
        <v>0.5</v>
      </c>
      <c r="P51" s="9">
        <v>250000</v>
      </c>
      <c r="Q51" s="9">
        <v>250000</v>
      </c>
      <c r="R51" s="18">
        <f t="shared" si="3"/>
        <v>0.5</v>
      </c>
      <c r="S51" s="18" t="str">
        <f t="shared" si="4"/>
        <v>ok</v>
      </c>
      <c r="T51" s="9">
        <f t="shared" si="5"/>
        <v>250000</v>
      </c>
      <c r="U51" s="9">
        <v>0</v>
      </c>
      <c r="V51" s="9">
        <v>250000</v>
      </c>
      <c r="W51" s="11">
        <f t="shared" si="6"/>
        <v>14103040</v>
      </c>
      <c r="X51" s="10" t="s">
        <v>125</v>
      </c>
      <c r="Y51" s="32" t="s">
        <v>125</v>
      </c>
      <c r="Z51" s="21" t="s">
        <v>172</v>
      </c>
      <c r="AA51" s="22" t="s">
        <v>144</v>
      </c>
      <c r="AB51" s="19"/>
      <c r="AC51" s="23"/>
      <c r="AD51" s="24"/>
      <c r="AE51" s="23"/>
      <c r="AF51" s="20"/>
      <c r="AG51" s="19"/>
      <c r="AH51" s="23"/>
      <c r="AI51" s="19"/>
      <c r="AJ51" s="19"/>
    </row>
    <row r="52" spans="1:36" ht="26.25" customHeight="1" x14ac:dyDescent="0.25">
      <c r="G52" s="27" t="s">
        <v>273</v>
      </c>
      <c r="H52" s="28"/>
      <c r="I52" s="29"/>
      <c r="J52" s="29"/>
      <c r="K52" s="29"/>
      <c r="L52" s="29"/>
      <c r="M52" s="30"/>
      <c r="N52" s="36">
        <f>SUM(N5:N51)</f>
        <v>30943735</v>
      </c>
      <c r="O52" s="37"/>
      <c r="P52" s="36">
        <f>SUM(P5:P51)</f>
        <v>16840695</v>
      </c>
      <c r="Q52" s="38">
        <f>SUM(Q5:Q51)</f>
        <v>14103040</v>
      </c>
      <c r="R52" s="37"/>
      <c r="S52" s="39"/>
      <c r="T52" s="38">
        <f>SUM(T5:T51)</f>
        <v>14103040</v>
      </c>
      <c r="U52" s="38">
        <f>SUM(U5:U51)</f>
        <v>10656700</v>
      </c>
      <c r="V52" s="38">
        <f>SUM(V5:V51)</f>
        <v>3446340</v>
      </c>
    </row>
    <row r="59" spans="1:36" x14ac:dyDescent="0.25">
      <c r="N59" t="s">
        <v>269</v>
      </c>
    </row>
  </sheetData>
  <sortState ref="A5:AI51">
    <sortCondition descending="1" ref="J5:J51"/>
    <sortCondition descending="1" ref="M5:M51"/>
    <sortCondition descending="1" ref="O5:O51"/>
  </sortState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Náhradní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2017-01-06T10:05:44Z</cp:lastPrinted>
  <dcterms:created xsi:type="dcterms:W3CDTF">2015-05-12T05:59:26Z</dcterms:created>
  <dcterms:modified xsi:type="dcterms:W3CDTF">2018-02-26T13:31:28Z</dcterms:modified>
</cp:coreProperties>
</file>