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8 - pracovní SD\06a - Dotace 2018 - PZS\PZS 2018 - RK, ZK schválení\"/>
    </mc:Choice>
  </mc:AlternateContent>
  <bookViews>
    <workbookView xWindow="0" yWindow="0" windowWidth="25185" windowHeight="11835"/>
  </bookViews>
  <sheets>
    <sheet name="PZS 18 - RK př.1" sheetId="1" r:id="rId1"/>
  </sheets>
  <definedNames>
    <definedName name="_xlnm._FilterDatabase" localSheetId="0" hidden="1">'PZS 18 - RK př.1'!$A$2:$K$44</definedName>
    <definedName name="_xlnm.Print_Titles" localSheetId="0">'PZS 18 - RK př.1'!$2:$2</definedName>
    <definedName name="_xlnm.Print_Area" localSheetId="0">'PZS 18 - RK př.1'!$A$1:$K$44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2" i="1"/>
  <c r="H43" i="1" s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7" i="1"/>
  <c r="G5" i="1"/>
  <c r="G4" i="1"/>
  <c r="G3" i="1"/>
</calcChain>
</file>

<file path=xl/comments1.xml><?xml version="1.0" encoding="utf-8"?>
<comments xmlns="http://schemas.openxmlformats.org/spreadsheetml/2006/main">
  <authors>
    <author>User</author>
  </authors>
  <commentList>
    <comment ref="K38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pův. 10 bodů</t>
        </r>
      </text>
    </comment>
  </commentList>
</comments>
</file>

<file path=xl/sharedStrings.xml><?xml version="1.0" encoding="utf-8"?>
<sst xmlns="http://schemas.openxmlformats.org/spreadsheetml/2006/main" count="277" uniqueCount="163">
  <si>
    <t>Poskytnutí účelových dotací z rozpočtu kraje 
v Programu na podporu zdravého stárnutí v Moravskoslezském kraji na rok 2018</t>
  </si>
  <si>
    <t>Č. žádosti</t>
  </si>
  <si>
    <t>Název žadatele</t>
  </si>
  <si>
    <t>IČ</t>
  </si>
  <si>
    <t>Právní forma žadatele</t>
  </si>
  <si>
    <t>Název projektu</t>
  </si>
  <si>
    <t>Celkové uznatelné náklady projektu         (v Kč)</t>
  </si>
  <si>
    <t>% spoluúčast dotace na CUN</t>
  </si>
  <si>
    <t xml:space="preserve">Schválená dotace v Kč </t>
  </si>
  <si>
    <t>Počet bodů</t>
  </si>
  <si>
    <t>56/18</t>
  </si>
  <si>
    <t>Slezská diakonie</t>
  </si>
  <si>
    <t>65468562</t>
  </si>
  <si>
    <t>církevní organizace</t>
  </si>
  <si>
    <t>Jak (si) žijí…</t>
  </si>
  <si>
    <t>neinvestiční</t>
  </si>
  <si>
    <t>57/18</t>
  </si>
  <si>
    <t>Svět za hranicemi</t>
  </si>
  <si>
    <t>21/18</t>
  </si>
  <si>
    <t>Statutární město Ostrava, městský obvod Ostrava - Stará Bělá</t>
  </si>
  <si>
    <t>00845451</t>
  </si>
  <si>
    <t>obec</t>
  </si>
  <si>
    <t>Fit park ve Staré Bělé</t>
  </si>
  <si>
    <t>investiční</t>
  </si>
  <si>
    <t>32/18</t>
  </si>
  <si>
    <t>Město Vítkov</t>
  </si>
  <si>
    <t>00300870</t>
  </si>
  <si>
    <t>Najdi si to své</t>
  </si>
  <si>
    <t>39/18</t>
  </si>
  <si>
    <t>Obec Nýdek</t>
  </si>
  <si>
    <t>00492868</t>
  </si>
  <si>
    <t>Nýdecká univerzita třetího věku</t>
  </si>
  <si>
    <t>46/18</t>
  </si>
  <si>
    <t>Obec Zbyslavice</t>
  </si>
  <si>
    <t>00600695</t>
  </si>
  <si>
    <t xml:space="preserve">Aktivní a zdravé stárnutí – celý rok společně v obci Zbyslavice </t>
  </si>
  <si>
    <t>07/18</t>
  </si>
  <si>
    <t>Obec Mořkov</t>
  </si>
  <si>
    <t>00298191</t>
  </si>
  <si>
    <t>Venkovní fitness pro zdravé stárnutí v obci Mořkov</t>
  </si>
  <si>
    <t>23/18</t>
  </si>
  <si>
    <t>Statutární město Ostrava, městský obvod Moravská Ostrava a Přívoz</t>
  </si>
  <si>
    <t>Podpora volnočasových aktivit seniorů v MOaP</t>
  </si>
  <si>
    <t>24/18</t>
  </si>
  <si>
    <t>Město Paskov</t>
  </si>
  <si>
    <t>00297062</t>
  </si>
  <si>
    <t>Aktivním poznáním a sportem k pohodě zralého věku</t>
  </si>
  <si>
    <t>25/18</t>
  </si>
  <si>
    <t>Fit park pro paskovské seniory</t>
  </si>
  <si>
    <t>31/18</t>
  </si>
  <si>
    <t>Vystoupej na svůj vrchol</t>
  </si>
  <si>
    <t>33/18</t>
  </si>
  <si>
    <t>Město Hlučín</t>
  </si>
  <si>
    <t>00300063</t>
  </si>
  <si>
    <t>Zdravý podzim života v Hlučíně</t>
  </si>
  <si>
    <t>34/18</t>
  </si>
  <si>
    <t>Bezpečnost seniorů v Hlučíně</t>
  </si>
  <si>
    <t>42/18</t>
  </si>
  <si>
    <t>Kulturní centrum Bílovec, příspěvková organizace</t>
  </si>
  <si>
    <t>02235412</t>
  </si>
  <si>
    <t>příspěvková organizace</t>
  </si>
  <si>
    <t>Živá kronika a aktivní senioři v Bílovci</t>
  </si>
  <si>
    <t>51/18</t>
  </si>
  <si>
    <t>Obec Janovice</t>
  </si>
  <si>
    <t>00493619</t>
  </si>
  <si>
    <t>Senioři v Janovicích jsou prostě IN</t>
  </si>
  <si>
    <t>55/18</t>
  </si>
  <si>
    <t>Charita Český Těšín</t>
  </si>
  <si>
    <t>60337842</t>
  </si>
  <si>
    <t>Vzdělávání a ochrana práv seniorů</t>
  </si>
  <si>
    <t>59/18</t>
  </si>
  <si>
    <t>00297917</t>
  </si>
  <si>
    <t>Aktivní senioři</t>
  </si>
  <si>
    <t>61/18</t>
  </si>
  <si>
    <t>Dům dětí a mládeže Vratimov, příspěvková organizace</t>
  </si>
  <si>
    <t>75086778</t>
  </si>
  <si>
    <t>Sdílím svůj život</t>
  </si>
  <si>
    <t>02/18</t>
  </si>
  <si>
    <t>Obec Šenov u Nového Jičína</t>
  </si>
  <si>
    <t>60798432</t>
  </si>
  <si>
    <t>Jsme stále aktivní senioři</t>
  </si>
  <si>
    <t>05/18</t>
  </si>
  <si>
    <t>Obec Rybí</t>
  </si>
  <si>
    <t>00600741</t>
  </si>
  <si>
    <t>Rybí je obec s aktivními seniory</t>
  </si>
  <si>
    <t>06/18</t>
  </si>
  <si>
    <t>Obec Životice u Nového Jičína</t>
  </si>
  <si>
    <t>48804711</t>
  </si>
  <si>
    <t>Senioři v Životicích u Nového Jičína jsou aktivní</t>
  </si>
  <si>
    <t>45/18</t>
  </si>
  <si>
    <t>Sdružení obrany spotřebitelů Moravy a Slezska, z.s.</t>
  </si>
  <si>
    <t>22831738</t>
  </si>
  <si>
    <t>spolek</t>
  </si>
  <si>
    <t xml:space="preserve">Nenechám sebou manipulovat! </t>
  </si>
  <si>
    <t>03/18</t>
  </si>
  <si>
    <t>Seniorcentrum Opava, příspěvková organizace</t>
  </si>
  <si>
    <t>71196943</t>
  </si>
  <si>
    <t>Série vzdělávacích kurzů pro seniory v Opavě</t>
  </si>
  <si>
    <t>08/18</t>
  </si>
  <si>
    <t>Kulturní zařízení Ostrava - Jih, příspěvková organizace</t>
  </si>
  <si>
    <t>73184560</t>
  </si>
  <si>
    <t>Mladý senior</t>
  </si>
  <si>
    <t>12/18</t>
  </si>
  <si>
    <t>Svaz tělesně postižených v České republice, z.s. místní organizace Moravská Ostrava</t>
  </si>
  <si>
    <t>75018497</t>
  </si>
  <si>
    <t>pobočný spolek</t>
  </si>
  <si>
    <t>Volnočasové aktivity ZP seniorů - členů m.o. Moravská Ostrava v r. 2018</t>
  </si>
  <si>
    <t>13/18</t>
  </si>
  <si>
    <t>Statutární město Frýdek Místek</t>
  </si>
  <si>
    <t>00296643</t>
  </si>
  <si>
    <t>Den pro seniory 2018</t>
  </si>
  <si>
    <t>16/18</t>
  </si>
  <si>
    <t>Sousedé 55+ z.s. Píšť</t>
  </si>
  <si>
    <t>04060474</t>
  </si>
  <si>
    <t>Zdravý a veselý senior</t>
  </si>
  <si>
    <t>19/18</t>
  </si>
  <si>
    <t>Společnost senior, z.s.</t>
  </si>
  <si>
    <t>26595982</t>
  </si>
  <si>
    <t>XX. ročník časopisu SeniorTip</t>
  </si>
  <si>
    <t>40/18</t>
  </si>
  <si>
    <t>Krajská rada seniorů Moravskoslezského kraje, p.s.</t>
  </si>
  <si>
    <t>02253968</t>
  </si>
  <si>
    <t>Krajské sportovní hry seniorů Bílovec 2018</t>
  </si>
  <si>
    <t>41/18</t>
  </si>
  <si>
    <t>Oslavy Mezinárodního dne seniorů</t>
  </si>
  <si>
    <t>48/18</t>
  </si>
  <si>
    <t>Domov Korýtko, příspěvková organizace</t>
  </si>
  <si>
    <t>70631867</t>
  </si>
  <si>
    <t>Zdravý duch v aktivním těle</t>
  </si>
  <si>
    <t>58/18</t>
  </si>
  <si>
    <t>Obec Staré Heřminovy</t>
  </si>
  <si>
    <t>00576077</t>
  </si>
  <si>
    <t>Vydejme se za kulturou a sportem</t>
  </si>
  <si>
    <t>60/18</t>
  </si>
  <si>
    <t>Město Kopřivnice</t>
  </si>
  <si>
    <t>00298077</t>
  </si>
  <si>
    <t>Aktivní senior 2018</t>
  </si>
  <si>
    <t>30/18</t>
  </si>
  <si>
    <t>Domov pro seniory Krnov</t>
  </si>
  <si>
    <t>00846325</t>
  </si>
  <si>
    <t>Vzpomínky nás spojují</t>
  </si>
  <si>
    <t>49/18</t>
  </si>
  <si>
    <t>Tvůrčí stáří</t>
  </si>
  <si>
    <t>14/18</t>
  </si>
  <si>
    <t>Centrum pro seniory Trojlístek, z. s.</t>
  </si>
  <si>
    <t>04743954</t>
  </si>
  <si>
    <t>Podpora bezpečnosti a osvěty seniorů v Moravskoslezském kraji</t>
  </si>
  <si>
    <t>35/18</t>
  </si>
  <si>
    <t>IC Petrovice u Karviné, z.s.</t>
  </si>
  <si>
    <t>04696611</t>
  </si>
  <si>
    <t>Senioři v akci</t>
  </si>
  <si>
    <t>celkem</t>
  </si>
  <si>
    <t>z toho</t>
  </si>
  <si>
    <t>neinvestice</t>
  </si>
  <si>
    <t>investice</t>
  </si>
  <si>
    <t>Obec Hodslavice</t>
  </si>
  <si>
    <t>Doba realizace projektu</t>
  </si>
  <si>
    <t>1. 1. 2018 - 31. 12. 2018</t>
  </si>
  <si>
    <t>1. 5. 2018 - 31. 12. 2018</t>
  </si>
  <si>
    <t>1. 3. 2018 - 31. 12. 2018</t>
  </si>
  <si>
    <t>1. 4. 2018 - 31. 12. 2018</t>
  </si>
  <si>
    <t>1. 2. 2018 - 31. 12. 2018</t>
  </si>
  <si>
    <t>Druh  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</si>
</sst>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left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49" fontId="1" fillId="3" borderId="3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left" vertical="center" wrapText="1"/>
    </xf>
    <xf numFmtId="3" fontId="1" fillId="3" borderId="3" xfId="1" applyNumberFormat="1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left" vertical="center" wrapText="1"/>
    </xf>
    <xf numFmtId="49" fontId="1" fillId="2" borderId="6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center" vertical="center" wrapText="1"/>
    </xf>
    <xf numFmtId="3" fontId="1" fillId="2" borderId="7" xfId="1" applyNumberFormat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right" vertical="center" wrapText="1"/>
    </xf>
    <xf numFmtId="0" fontId="1" fillId="2" borderId="10" xfId="1" applyFont="1" applyFill="1" applyBorder="1" applyAlignment="1">
      <alignment horizontal="center" vertical="center" wrapText="1"/>
    </xf>
    <xf numFmtId="3" fontId="1" fillId="2" borderId="11" xfId="1" applyNumberFormat="1" applyFont="1" applyFill="1" applyBorder="1" applyAlignment="1">
      <alignment horizontal="center" vertical="center" wrapText="1"/>
    </xf>
    <xf numFmtId="0" fontId="3" fillId="2" borderId="12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left" vertical="center" wrapText="1"/>
    </xf>
    <xf numFmtId="0" fontId="1" fillId="2" borderId="12" xfId="1" applyFont="1" applyFill="1" applyBorder="1" applyAlignment="1">
      <alignment horizontal="center" vertical="center" wrapText="1"/>
    </xf>
    <xf numFmtId="3" fontId="1" fillId="2" borderId="13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3" fontId="1" fillId="3" borderId="3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left" vertical="center" wrapText="1"/>
    </xf>
    <xf numFmtId="0" fontId="1" fillId="3" borderId="4" xfId="1" applyFont="1" applyFill="1" applyBorder="1" applyAlignment="1">
      <alignment horizontal="left" vertical="center" wrapText="1"/>
    </xf>
    <xf numFmtId="49" fontId="1" fillId="3" borderId="3" xfId="1" applyNumberFormat="1" applyFont="1" applyFill="1" applyBorder="1" applyAlignment="1">
      <alignment horizontal="center" vertical="center" wrapText="1"/>
    </xf>
    <xf numFmtId="49" fontId="1" fillId="3" borderId="4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3" fontId="1" fillId="3" borderId="3" xfId="1" applyNumberFormat="1" applyFont="1" applyFill="1" applyBorder="1" applyAlignment="1">
      <alignment horizontal="center" vertical="center" wrapText="1"/>
    </xf>
    <xf numFmtId="3" fontId="1" fillId="3" borderId="4" xfId="1" applyNumberFormat="1" applyFont="1" applyFill="1" applyBorder="1" applyAlignment="1">
      <alignment horizontal="center" vertical="center" wrapText="1"/>
    </xf>
    <xf numFmtId="2" fontId="1" fillId="3" borderId="3" xfId="1" applyNumberFormat="1" applyFont="1" applyFill="1" applyBorder="1" applyAlignment="1">
      <alignment horizontal="center" vertical="center" wrapText="1"/>
    </xf>
    <xf numFmtId="2" fontId="1" fillId="3" borderId="4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horizontal="left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1" fillId="2" borderId="2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  <pageSetUpPr fitToPage="1"/>
  </sheetPr>
  <dimension ref="A1:K44"/>
  <sheetViews>
    <sheetView showGridLines="0" tabSelected="1" zoomScaleNormal="100" zoomScaleSheetLayoutView="90" workbookViewId="0">
      <selection activeCell="M1" sqref="M1"/>
    </sheetView>
  </sheetViews>
  <sheetFormatPr defaultColWidth="9.140625" defaultRowHeight="12.75" x14ac:dyDescent="0.2"/>
  <cols>
    <col min="1" max="1" width="7.5703125" style="40" customWidth="1"/>
    <col min="2" max="2" width="30.7109375" style="40" customWidth="1"/>
    <col min="3" max="3" width="10.42578125" style="40" bestFit="1" customWidth="1"/>
    <col min="4" max="4" width="12.42578125" style="40" customWidth="1"/>
    <col min="5" max="5" width="34.5703125" style="40" customWidth="1"/>
    <col min="6" max="6" width="13.140625" style="40" customWidth="1"/>
    <col min="7" max="7" width="12.140625" style="41" customWidth="1"/>
    <col min="8" max="8" width="14.7109375" style="42" customWidth="1"/>
    <col min="9" max="9" width="12.42578125" style="42" customWidth="1"/>
    <col min="10" max="10" width="11.5703125" style="42" customWidth="1"/>
    <col min="11" max="11" width="6.42578125" style="40" customWidth="1"/>
    <col min="12" max="12" width="3" style="1" customWidth="1"/>
    <col min="13" max="16384" width="9.140625" style="1"/>
  </cols>
  <sheetData>
    <row r="1" spans="1:11" ht="32.25" customHeight="1" x14ac:dyDescent="0.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63.75" x14ac:dyDescent="0.2">
      <c r="A2" s="2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5" t="s">
        <v>6</v>
      </c>
      <c r="G2" s="6" t="s">
        <v>7</v>
      </c>
      <c r="H2" s="5" t="s">
        <v>8</v>
      </c>
      <c r="I2" s="5" t="s">
        <v>156</v>
      </c>
      <c r="J2" s="3" t="s">
        <v>162</v>
      </c>
      <c r="K2" s="5" t="s">
        <v>9</v>
      </c>
    </row>
    <row r="3" spans="1:11" ht="25.5" x14ac:dyDescent="0.2">
      <c r="A3" s="7" t="s">
        <v>10</v>
      </c>
      <c r="B3" s="8" t="s">
        <v>11</v>
      </c>
      <c r="C3" s="9" t="s">
        <v>12</v>
      </c>
      <c r="D3" s="10" t="s">
        <v>13</v>
      </c>
      <c r="E3" s="8" t="s">
        <v>14</v>
      </c>
      <c r="F3" s="11">
        <v>82000</v>
      </c>
      <c r="G3" s="12">
        <f>(H3/F3)*100</f>
        <v>79.268292682926827</v>
      </c>
      <c r="H3" s="11">
        <v>65000</v>
      </c>
      <c r="I3" s="11" t="s">
        <v>157</v>
      </c>
      <c r="J3" s="10" t="s">
        <v>15</v>
      </c>
      <c r="K3" s="11">
        <v>19</v>
      </c>
    </row>
    <row r="4" spans="1:11" ht="25.5" x14ac:dyDescent="0.2">
      <c r="A4" s="7" t="s">
        <v>16</v>
      </c>
      <c r="B4" s="8" t="s">
        <v>11</v>
      </c>
      <c r="C4" s="9" t="s">
        <v>12</v>
      </c>
      <c r="D4" s="10" t="s">
        <v>13</v>
      </c>
      <c r="E4" s="8" t="s">
        <v>17</v>
      </c>
      <c r="F4" s="11">
        <v>37500</v>
      </c>
      <c r="G4" s="12">
        <f>(H4/F4)*100</f>
        <v>80</v>
      </c>
      <c r="H4" s="11">
        <v>30000</v>
      </c>
      <c r="I4" s="11" t="s">
        <v>158</v>
      </c>
      <c r="J4" s="10" t="s">
        <v>15</v>
      </c>
      <c r="K4" s="11">
        <v>18</v>
      </c>
    </row>
    <row r="5" spans="1:11" ht="12.75" customHeight="1" x14ac:dyDescent="0.2">
      <c r="A5" s="45" t="s">
        <v>18</v>
      </c>
      <c r="B5" s="46" t="s">
        <v>19</v>
      </c>
      <c r="C5" s="48" t="s">
        <v>20</v>
      </c>
      <c r="D5" s="50" t="s">
        <v>21</v>
      </c>
      <c r="E5" s="46" t="s">
        <v>22</v>
      </c>
      <c r="F5" s="52">
        <v>360000</v>
      </c>
      <c r="G5" s="54">
        <f>((H5+H6)/F5)*100</f>
        <v>27.777777777777779</v>
      </c>
      <c r="H5" s="11">
        <v>20000</v>
      </c>
      <c r="I5" s="52" t="s">
        <v>157</v>
      </c>
      <c r="J5" s="10" t="s">
        <v>15</v>
      </c>
      <c r="K5" s="52">
        <v>17</v>
      </c>
    </row>
    <row r="6" spans="1:11" ht="12.75" customHeight="1" x14ac:dyDescent="0.2">
      <c r="A6" s="45"/>
      <c r="B6" s="47"/>
      <c r="C6" s="49"/>
      <c r="D6" s="51"/>
      <c r="E6" s="47"/>
      <c r="F6" s="53"/>
      <c r="G6" s="55"/>
      <c r="H6" s="11">
        <v>80000</v>
      </c>
      <c r="I6" s="53"/>
      <c r="J6" s="10" t="s">
        <v>23</v>
      </c>
      <c r="K6" s="53"/>
    </row>
    <row r="7" spans="1:11" ht="25.5" customHeight="1" x14ac:dyDescent="0.2">
      <c r="A7" s="7" t="s">
        <v>24</v>
      </c>
      <c r="B7" s="8" t="s">
        <v>25</v>
      </c>
      <c r="C7" s="9" t="s">
        <v>26</v>
      </c>
      <c r="D7" s="10" t="s">
        <v>21</v>
      </c>
      <c r="E7" s="8" t="s">
        <v>27</v>
      </c>
      <c r="F7" s="11">
        <v>75100</v>
      </c>
      <c r="G7" s="12">
        <f t="shared" ref="G7:G12" si="0">(H7/F7)*100</f>
        <v>79.893475366178421</v>
      </c>
      <c r="H7" s="11">
        <v>60000</v>
      </c>
      <c r="I7" s="11" t="s">
        <v>159</v>
      </c>
      <c r="J7" s="10" t="s">
        <v>15</v>
      </c>
      <c r="K7" s="11">
        <v>17</v>
      </c>
    </row>
    <row r="8" spans="1:11" ht="25.5" customHeight="1" x14ac:dyDescent="0.2">
      <c r="A8" s="7" t="s">
        <v>28</v>
      </c>
      <c r="B8" s="8" t="s">
        <v>29</v>
      </c>
      <c r="C8" s="9" t="s">
        <v>30</v>
      </c>
      <c r="D8" s="10" t="s">
        <v>21</v>
      </c>
      <c r="E8" s="8" t="s">
        <v>31</v>
      </c>
      <c r="F8" s="11">
        <v>79600</v>
      </c>
      <c r="G8" s="12">
        <f t="shared" si="0"/>
        <v>79.899497487437188</v>
      </c>
      <c r="H8" s="11">
        <v>63600</v>
      </c>
      <c r="I8" s="11" t="s">
        <v>157</v>
      </c>
      <c r="J8" s="10" t="s">
        <v>15</v>
      </c>
      <c r="K8" s="11">
        <v>17</v>
      </c>
    </row>
    <row r="9" spans="1:11" ht="25.5" x14ac:dyDescent="0.2">
      <c r="A9" s="7" t="s">
        <v>32</v>
      </c>
      <c r="B9" s="8" t="s">
        <v>33</v>
      </c>
      <c r="C9" s="13" t="s">
        <v>34</v>
      </c>
      <c r="D9" s="14" t="s">
        <v>21</v>
      </c>
      <c r="E9" s="15" t="s">
        <v>35</v>
      </c>
      <c r="F9" s="11">
        <v>125000</v>
      </c>
      <c r="G9" s="12">
        <f t="shared" si="0"/>
        <v>80</v>
      </c>
      <c r="H9" s="11">
        <v>100000</v>
      </c>
      <c r="I9" s="11" t="s">
        <v>159</v>
      </c>
      <c r="J9" s="10" t="s">
        <v>15</v>
      </c>
      <c r="K9" s="16">
        <v>17</v>
      </c>
    </row>
    <row r="10" spans="1:11" ht="25.5" x14ac:dyDescent="0.2">
      <c r="A10" s="7" t="s">
        <v>36</v>
      </c>
      <c r="B10" s="8" t="s">
        <v>37</v>
      </c>
      <c r="C10" s="9" t="s">
        <v>38</v>
      </c>
      <c r="D10" s="10" t="s">
        <v>21</v>
      </c>
      <c r="E10" s="8" t="s">
        <v>39</v>
      </c>
      <c r="F10" s="11">
        <v>200000</v>
      </c>
      <c r="G10" s="12">
        <f t="shared" si="0"/>
        <v>50</v>
      </c>
      <c r="H10" s="11">
        <v>100000</v>
      </c>
      <c r="I10" s="11" t="s">
        <v>160</v>
      </c>
      <c r="J10" s="10" t="s">
        <v>15</v>
      </c>
      <c r="K10" s="11">
        <v>16</v>
      </c>
    </row>
    <row r="11" spans="1:11" ht="25.5" x14ac:dyDescent="0.2">
      <c r="A11" s="7" t="s">
        <v>40</v>
      </c>
      <c r="B11" s="8" t="s">
        <v>41</v>
      </c>
      <c r="C11" s="9" t="s">
        <v>20</v>
      </c>
      <c r="D11" s="10" t="s">
        <v>21</v>
      </c>
      <c r="E11" s="8" t="s">
        <v>42</v>
      </c>
      <c r="F11" s="11">
        <v>210000</v>
      </c>
      <c r="G11" s="12">
        <f t="shared" si="0"/>
        <v>47.619047619047613</v>
      </c>
      <c r="H11" s="11">
        <v>100000</v>
      </c>
      <c r="I11" s="11" t="s">
        <v>161</v>
      </c>
      <c r="J11" s="10" t="s">
        <v>15</v>
      </c>
      <c r="K11" s="11">
        <v>16</v>
      </c>
    </row>
    <row r="12" spans="1:11" ht="25.5" x14ac:dyDescent="0.2">
      <c r="A12" s="7" t="s">
        <v>43</v>
      </c>
      <c r="B12" s="8" t="s">
        <v>44</v>
      </c>
      <c r="C12" s="9" t="s">
        <v>45</v>
      </c>
      <c r="D12" s="10" t="s">
        <v>21</v>
      </c>
      <c r="E12" s="8" t="s">
        <v>46</v>
      </c>
      <c r="F12" s="11">
        <v>85000</v>
      </c>
      <c r="G12" s="12">
        <f t="shared" si="0"/>
        <v>79.882352941176464</v>
      </c>
      <c r="H12" s="11">
        <v>67900</v>
      </c>
      <c r="I12" s="11" t="s">
        <v>157</v>
      </c>
      <c r="J12" s="10" t="s">
        <v>15</v>
      </c>
      <c r="K12" s="11">
        <v>16</v>
      </c>
    </row>
    <row r="13" spans="1:11" ht="12.75" customHeight="1" x14ac:dyDescent="0.2">
      <c r="A13" s="60" t="s">
        <v>47</v>
      </c>
      <c r="B13" s="46" t="s">
        <v>44</v>
      </c>
      <c r="C13" s="48" t="s">
        <v>45</v>
      </c>
      <c r="D13" s="50" t="s">
        <v>21</v>
      </c>
      <c r="E13" s="46" t="s">
        <v>48</v>
      </c>
      <c r="F13" s="52">
        <v>251800</v>
      </c>
      <c r="G13" s="54">
        <f>((H13+H14)/F13)*100</f>
        <v>39.714058776806986</v>
      </c>
      <c r="H13" s="11">
        <v>40000</v>
      </c>
      <c r="I13" s="52" t="s">
        <v>160</v>
      </c>
      <c r="J13" s="10" t="s">
        <v>15</v>
      </c>
      <c r="K13" s="52">
        <v>16</v>
      </c>
    </row>
    <row r="14" spans="1:11" ht="12.75" customHeight="1" x14ac:dyDescent="0.2">
      <c r="A14" s="61"/>
      <c r="B14" s="47"/>
      <c r="C14" s="49"/>
      <c r="D14" s="51"/>
      <c r="E14" s="47"/>
      <c r="F14" s="53"/>
      <c r="G14" s="55"/>
      <c r="H14" s="11">
        <v>60000</v>
      </c>
      <c r="I14" s="53"/>
      <c r="J14" s="10" t="s">
        <v>23</v>
      </c>
      <c r="K14" s="53"/>
    </row>
    <row r="15" spans="1:11" ht="25.5" customHeight="1" x14ac:dyDescent="0.2">
      <c r="A15" s="7" t="s">
        <v>49</v>
      </c>
      <c r="B15" s="8" t="s">
        <v>25</v>
      </c>
      <c r="C15" s="9" t="s">
        <v>26</v>
      </c>
      <c r="D15" s="10" t="s">
        <v>21</v>
      </c>
      <c r="E15" s="8" t="s">
        <v>50</v>
      </c>
      <c r="F15" s="11">
        <v>54600</v>
      </c>
      <c r="G15" s="12">
        <f t="shared" ref="G15:G41" si="1">(H15/F15)*100</f>
        <v>79.853479853479854</v>
      </c>
      <c r="H15" s="11">
        <v>43600</v>
      </c>
      <c r="I15" s="11" t="s">
        <v>159</v>
      </c>
      <c r="J15" s="10" t="s">
        <v>15</v>
      </c>
      <c r="K15" s="11">
        <v>16</v>
      </c>
    </row>
    <row r="16" spans="1:11" ht="25.5" customHeight="1" x14ac:dyDescent="0.2">
      <c r="A16" s="7" t="s">
        <v>51</v>
      </c>
      <c r="B16" s="8" t="s">
        <v>52</v>
      </c>
      <c r="C16" s="9" t="s">
        <v>53</v>
      </c>
      <c r="D16" s="10" t="s">
        <v>21</v>
      </c>
      <c r="E16" s="8" t="s">
        <v>54</v>
      </c>
      <c r="F16" s="11">
        <v>125000</v>
      </c>
      <c r="G16" s="12">
        <f t="shared" si="1"/>
        <v>80</v>
      </c>
      <c r="H16" s="11">
        <v>100000</v>
      </c>
      <c r="I16" s="11" t="s">
        <v>157</v>
      </c>
      <c r="J16" s="10" t="s">
        <v>15</v>
      </c>
      <c r="K16" s="11">
        <v>16</v>
      </c>
    </row>
    <row r="17" spans="1:11" ht="25.5" customHeight="1" x14ac:dyDescent="0.2">
      <c r="A17" s="7" t="s">
        <v>55</v>
      </c>
      <c r="B17" s="8" t="s">
        <v>52</v>
      </c>
      <c r="C17" s="9" t="s">
        <v>53</v>
      </c>
      <c r="D17" s="10" t="s">
        <v>21</v>
      </c>
      <c r="E17" s="8" t="s">
        <v>56</v>
      </c>
      <c r="F17" s="11">
        <v>126890</v>
      </c>
      <c r="G17" s="12">
        <f t="shared" si="1"/>
        <v>78.808416738907709</v>
      </c>
      <c r="H17" s="11">
        <v>100000</v>
      </c>
      <c r="I17" s="11" t="s">
        <v>157</v>
      </c>
      <c r="J17" s="10" t="s">
        <v>15</v>
      </c>
      <c r="K17" s="11">
        <v>16</v>
      </c>
    </row>
    <row r="18" spans="1:11" ht="25.5" customHeight="1" x14ac:dyDescent="0.2">
      <c r="A18" s="7" t="s">
        <v>57</v>
      </c>
      <c r="B18" s="8" t="s">
        <v>58</v>
      </c>
      <c r="C18" s="9" t="s">
        <v>59</v>
      </c>
      <c r="D18" s="10" t="s">
        <v>60</v>
      </c>
      <c r="E18" s="8" t="s">
        <v>61</v>
      </c>
      <c r="F18" s="11">
        <v>118000</v>
      </c>
      <c r="G18" s="12">
        <f t="shared" si="1"/>
        <v>80</v>
      </c>
      <c r="H18" s="11">
        <v>94400</v>
      </c>
      <c r="I18" s="11" t="s">
        <v>157</v>
      </c>
      <c r="J18" s="10" t="s">
        <v>15</v>
      </c>
      <c r="K18" s="11">
        <v>16</v>
      </c>
    </row>
    <row r="19" spans="1:11" ht="25.5" customHeight="1" x14ac:dyDescent="0.2">
      <c r="A19" s="7" t="s">
        <v>62</v>
      </c>
      <c r="B19" s="8" t="s">
        <v>63</v>
      </c>
      <c r="C19" s="9" t="s">
        <v>64</v>
      </c>
      <c r="D19" s="10" t="s">
        <v>21</v>
      </c>
      <c r="E19" s="8" t="s">
        <v>65</v>
      </c>
      <c r="F19" s="11">
        <v>120050</v>
      </c>
      <c r="G19" s="12">
        <f t="shared" si="1"/>
        <v>79.966680549770928</v>
      </c>
      <c r="H19" s="11">
        <v>96000</v>
      </c>
      <c r="I19" s="11" t="s">
        <v>157</v>
      </c>
      <c r="J19" s="10" t="s">
        <v>15</v>
      </c>
      <c r="K19" s="11">
        <v>16</v>
      </c>
    </row>
    <row r="20" spans="1:11" ht="25.5" customHeight="1" x14ac:dyDescent="0.2">
      <c r="A20" s="7" t="s">
        <v>66</v>
      </c>
      <c r="B20" s="8" t="s">
        <v>67</v>
      </c>
      <c r="C20" s="9" t="s">
        <v>68</v>
      </c>
      <c r="D20" s="10" t="s">
        <v>13</v>
      </c>
      <c r="E20" s="8" t="s">
        <v>69</v>
      </c>
      <c r="F20" s="11">
        <v>38500</v>
      </c>
      <c r="G20" s="12">
        <f t="shared" si="1"/>
        <v>79.740259740259745</v>
      </c>
      <c r="H20" s="11">
        <v>30700</v>
      </c>
      <c r="I20" s="11" t="s">
        <v>157</v>
      </c>
      <c r="J20" s="10" t="s">
        <v>15</v>
      </c>
      <c r="K20" s="11">
        <v>16</v>
      </c>
    </row>
    <row r="21" spans="1:11" ht="25.5" customHeight="1" x14ac:dyDescent="0.2">
      <c r="A21" s="7" t="s">
        <v>70</v>
      </c>
      <c r="B21" s="8" t="s">
        <v>155</v>
      </c>
      <c r="C21" s="9" t="s">
        <v>71</v>
      </c>
      <c r="D21" s="10" t="s">
        <v>21</v>
      </c>
      <c r="E21" s="8" t="s">
        <v>72</v>
      </c>
      <c r="F21" s="11">
        <v>135000</v>
      </c>
      <c r="G21" s="12">
        <f t="shared" si="1"/>
        <v>74.074074074074076</v>
      </c>
      <c r="H21" s="11">
        <v>100000</v>
      </c>
      <c r="I21" s="11" t="s">
        <v>157</v>
      </c>
      <c r="J21" s="10" t="s">
        <v>15</v>
      </c>
      <c r="K21" s="11">
        <v>16</v>
      </c>
    </row>
    <row r="22" spans="1:11" ht="25.5" customHeight="1" x14ac:dyDescent="0.2">
      <c r="A22" s="7" t="s">
        <v>73</v>
      </c>
      <c r="B22" s="8" t="s">
        <v>74</v>
      </c>
      <c r="C22" s="9" t="s">
        <v>75</v>
      </c>
      <c r="D22" s="10" t="s">
        <v>60</v>
      </c>
      <c r="E22" s="8" t="s">
        <v>76</v>
      </c>
      <c r="F22" s="11">
        <v>127060</v>
      </c>
      <c r="G22" s="12">
        <f t="shared" si="1"/>
        <v>78.702974972453958</v>
      </c>
      <c r="H22" s="11">
        <v>100000</v>
      </c>
      <c r="I22" s="11" t="s">
        <v>159</v>
      </c>
      <c r="J22" s="10" t="s">
        <v>15</v>
      </c>
      <c r="K22" s="11">
        <v>16</v>
      </c>
    </row>
    <row r="23" spans="1:11" ht="25.5" customHeight="1" x14ac:dyDescent="0.2">
      <c r="A23" s="7" t="s">
        <v>77</v>
      </c>
      <c r="B23" s="8" t="s">
        <v>78</v>
      </c>
      <c r="C23" s="9" t="s">
        <v>79</v>
      </c>
      <c r="D23" s="10" t="s">
        <v>21</v>
      </c>
      <c r="E23" s="8" t="s">
        <v>80</v>
      </c>
      <c r="F23" s="11">
        <v>125000</v>
      </c>
      <c r="G23" s="12">
        <f t="shared" si="1"/>
        <v>80</v>
      </c>
      <c r="H23" s="11">
        <v>100000</v>
      </c>
      <c r="I23" s="11" t="s">
        <v>157</v>
      </c>
      <c r="J23" s="10" t="s">
        <v>15</v>
      </c>
      <c r="K23" s="11">
        <v>15</v>
      </c>
    </row>
    <row r="24" spans="1:11" ht="25.5" customHeight="1" x14ac:dyDescent="0.2">
      <c r="A24" s="7" t="s">
        <v>81</v>
      </c>
      <c r="B24" s="8" t="s">
        <v>82</v>
      </c>
      <c r="C24" s="9" t="s">
        <v>83</v>
      </c>
      <c r="D24" s="10" t="s">
        <v>21</v>
      </c>
      <c r="E24" s="8" t="s">
        <v>84</v>
      </c>
      <c r="F24" s="11">
        <v>125000</v>
      </c>
      <c r="G24" s="12">
        <f t="shared" si="1"/>
        <v>80</v>
      </c>
      <c r="H24" s="11">
        <v>100000</v>
      </c>
      <c r="I24" s="11" t="s">
        <v>157</v>
      </c>
      <c r="J24" s="10" t="s">
        <v>15</v>
      </c>
      <c r="K24" s="11">
        <v>15</v>
      </c>
    </row>
    <row r="25" spans="1:11" ht="25.5" customHeight="1" x14ac:dyDescent="0.2">
      <c r="A25" s="7" t="s">
        <v>85</v>
      </c>
      <c r="B25" s="8" t="s">
        <v>86</v>
      </c>
      <c r="C25" s="9" t="s">
        <v>87</v>
      </c>
      <c r="D25" s="10" t="s">
        <v>21</v>
      </c>
      <c r="E25" s="8" t="s">
        <v>88</v>
      </c>
      <c r="F25" s="11">
        <v>125000</v>
      </c>
      <c r="G25" s="12">
        <f t="shared" si="1"/>
        <v>80</v>
      </c>
      <c r="H25" s="11">
        <v>100000</v>
      </c>
      <c r="I25" s="11" t="s">
        <v>157</v>
      </c>
      <c r="J25" s="10" t="s">
        <v>15</v>
      </c>
      <c r="K25" s="11">
        <v>15</v>
      </c>
    </row>
    <row r="26" spans="1:11" ht="25.5" customHeight="1" x14ac:dyDescent="0.2">
      <c r="A26" s="7" t="s">
        <v>89</v>
      </c>
      <c r="B26" s="8" t="s">
        <v>90</v>
      </c>
      <c r="C26" s="9" t="s">
        <v>91</v>
      </c>
      <c r="D26" s="10" t="s">
        <v>92</v>
      </c>
      <c r="E26" s="8" t="s">
        <v>93</v>
      </c>
      <c r="F26" s="11">
        <v>122000</v>
      </c>
      <c r="G26" s="12">
        <f t="shared" si="1"/>
        <v>68.852459016393439</v>
      </c>
      <c r="H26" s="11">
        <v>84000</v>
      </c>
      <c r="I26" s="11" t="s">
        <v>157</v>
      </c>
      <c r="J26" s="10" t="s">
        <v>15</v>
      </c>
      <c r="K26" s="11">
        <v>15</v>
      </c>
    </row>
    <row r="27" spans="1:11" ht="25.5" customHeight="1" x14ac:dyDescent="0.2">
      <c r="A27" s="7" t="s">
        <v>94</v>
      </c>
      <c r="B27" s="8" t="s">
        <v>95</v>
      </c>
      <c r="C27" s="9" t="s">
        <v>96</v>
      </c>
      <c r="D27" s="10" t="s">
        <v>60</v>
      </c>
      <c r="E27" s="8" t="s">
        <v>97</v>
      </c>
      <c r="F27" s="11">
        <v>113000</v>
      </c>
      <c r="G27" s="12">
        <f t="shared" si="1"/>
        <v>79.646017699115049</v>
      </c>
      <c r="H27" s="11">
        <v>90000</v>
      </c>
      <c r="I27" s="11" t="s">
        <v>157</v>
      </c>
      <c r="J27" s="10" t="s">
        <v>15</v>
      </c>
      <c r="K27" s="11">
        <v>14</v>
      </c>
    </row>
    <row r="28" spans="1:11" ht="25.5" customHeight="1" x14ac:dyDescent="0.2">
      <c r="A28" s="7" t="s">
        <v>98</v>
      </c>
      <c r="B28" s="8" t="s">
        <v>99</v>
      </c>
      <c r="C28" s="9" t="s">
        <v>100</v>
      </c>
      <c r="D28" s="10" t="s">
        <v>60</v>
      </c>
      <c r="E28" s="8" t="s">
        <v>101</v>
      </c>
      <c r="F28" s="11">
        <v>91830</v>
      </c>
      <c r="G28" s="12">
        <f t="shared" si="1"/>
        <v>79.821409125558091</v>
      </c>
      <c r="H28" s="11">
        <v>73300</v>
      </c>
      <c r="I28" s="11" t="s">
        <v>157</v>
      </c>
      <c r="J28" s="10" t="s">
        <v>15</v>
      </c>
      <c r="K28" s="11">
        <v>14</v>
      </c>
    </row>
    <row r="29" spans="1:11" ht="25.5" customHeight="1" x14ac:dyDescent="0.2">
      <c r="A29" s="7" t="s">
        <v>102</v>
      </c>
      <c r="B29" s="8" t="s">
        <v>103</v>
      </c>
      <c r="C29" s="9" t="s">
        <v>104</v>
      </c>
      <c r="D29" s="10" t="s">
        <v>105</v>
      </c>
      <c r="E29" s="8" t="s">
        <v>106</v>
      </c>
      <c r="F29" s="11">
        <v>103000</v>
      </c>
      <c r="G29" s="12">
        <f t="shared" si="1"/>
        <v>49.514563106796118</v>
      </c>
      <c r="H29" s="11">
        <v>51000</v>
      </c>
      <c r="I29" s="11" t="s">
        <v>157</v>
      </c>
      <c r="J29" s="10" t="s">
        <v>15</v>
      </c>
      <c r="K29" s="11">
        <v>14</v>
      </c>
    </row>
    <row r="30" spans="1:11" ht="25.5" customHeight="1" x14ac:dyDescent="0.2">
      <c r="A30" s="7" t="s">
        <v>107</v>
      </c>
      <c r="B30" s="8" t="s">
        <v>108</v>
      </c>
      <c r="C30" s="9" t="s">
        <v>109</v>
      </c>
      <c r="D30" s="10" t="s">
        <v>21</v>
      </c>
      <c r="E30" s="8" t="s">
        <v>110</v>
      </c>
      <c r="F30" s="11">
        <v>100000</v>
      </c>
      <c r="G30" s="12">
        <f t="shared" si="1"/>
        <v>80</v>
      </c>
      <c r="H30" s="11">
        <v>80000</v>
      </c>
      <c r="I30" s="11" t="s">
        <v>157</v>
      </c>
      <c r="J30" s="10" t="s">
        <v>15</v>
      </c>
      <c r="K30" s="11">
        <v>14</v>
      </c>
    </row>
    <row r="31" spans="1:11" ht="25.5" customHeight="1" x14ac:dyDescent="0.2">
      <c r="A31" s="7" t="s">
        <v>111</v>
      </c>
      <c r="B31" s="8" t="s">
        <v>112</v>
      </c>
      <c r="C31" s="9" t="s">
        <v>113</v>
      </c>
      <c r="D31" s="10" t="s">
        <v>105</v>
      </c>
      <c r="E31" s="8" t="s">
        <v>114</v>
      </c>
      <c r="F31" s="11">
        <v>91000</v>
      </c>
      <c r="G31" s="12">
        <f t="shared" si="1"/>
        <v>80</v>
      </c>
      <c r="H31" s="11">
        <v>72800</v>
      </c>
      <c r="I31" s="11" t="s">
        <v>157</v>
      </c>
      <c r="J31" s="10" t="s">
        <v>15</v>
      </c>
      <c r="K31" s="11">
        <v>14</v>
      </c>
    </row>
    <row r="32" spans="1:11" ht="25.5" customHeight="1" x14ac:dyDescent="0.2">
      <c r="A32" s="7" t="s">
        <v>115</v>
      </c>
      <c r="B32" s="8" t="s">
        <v>116</v>
      </c>
      <c r="C32" s="9" t="s">
        <v>117</v>
      </c>
      <c r="D32" s="10" t="s">
        <v>92</v>
      </c>
      <c r="E32" s="8" t="s">
        <v>118</v>
      </c>
      <c r="F32" s="11">
        <v>324000</v>
      </c>
      <c r="G32" s="12">
        <f t="shared" si="1"/>
        <v>30.246913580246915</v>
      </c>
      <c r="H32" s="11">
        <v>98000</v>
      </c>
      <c r="I32" s="11" t="s">
        <v>157</v>
      </c>
      <c r="J32" s="10" t="s">
        <v>15</v>
      </c>
      <c r="K32" s="11">
        <v>14</v>
      </c>
    </row>
    <row r="33" spans="1:11" ht="25.5" customHeight="1" x14ac:dyDescent="0.2">
      <c r="A33" s="7" t="s">
        <v>119</v>
      </c>
      <c r="B33" s="8" t="s">
        <v>120</v>
      </c>
      <c r="C33" s="9" t="s">
        <v>121</v>
      </c>
      <c r="D33" s="10" t="s">
        <v>105</v>
      </c>
      <c r="E33" s="8" t="s">
        <v>122</v>
      </c>
      <c r="F33" s="11">
        <v>125000</v>
      </c>
      <c r="G33" s="12">
        <f t="shared" si="1"/>
        <v>80</v>
      </c>
      <c r="H33" s="11">
        <v>100000</v>
      </c>
      <c r="I33" s="11" t="s">
        <v>161</v>
      </c>
      <c r="J33" s="10" t="s">
        <v>15</v>
      </c>
      <c r="K33" s="11">
        <v>14</v>
      </c>
    </row>
    <row r="34" spans="1:11" ht="25.5" customHeight="1" x14ac:dyDescent="0.2">
      <c r="A34" s="7" t="s">
        <v>123</v>
      </c>
      <c r="B34" s="8" t="s">
        <v>120</v>
      </c>
      <c r="C34" s="9" t="s">
        <v>121</v>
      </c>
      <c r="D34" s="10" t="s">
        <v>105</v>
      </c>
      <c r="E34" s="8" t="s">
        <v>124</v>
      </c>
      <c r="F34" s="11">
        <v>125000</v>
      </c>
      <c r="G34" s="12">
        <f t="shared" si="1"/>
        <v>80</v>
      </c>
      <c r="H34" s="11">
        <v>100000</v>
      </c>
      <c r="I34" s="11" t="s">
        <v>160</v>
      </c>
      <c r="J34" s="10" t="s">
        <v>15</v>
      </c>
      <c r="K34" s="11">
        <v>14</v>
      </c>
    </row>
    <row r="35" spans="1:11" ht="25.5" customHeight="1" x14ac:dyDescent="0.2">
      <c r="A35" s="7" t="s">
        <v>125</v>
      </c>
      <c r="B35" s="8" t="s">
        <v>126</v>
      </c>
      <c r="C35" s="9" t="s">
        <v>127</v>
      </c>
      <c r="D35" s="10" t="s">
        <v>60</v>
      </c>
      <c r="E35" s="8" t="s">
        <v>128</v>
      </c>
      <c r="F35" s="11">
        <v>46500</v>
      </c>
      <c r="G35" s="12">
        <f t="shared" si="1"/>
        <v>80</v>
      </c>
      <c r="H35" s="11">
        <v>37200</v>
      </c>
      <c r="I35" s="11" t="s">
        <v>157</v>
      </c>
      <c r="J35" s="10" t="s">
        <v>15</v>
      </c>
      <c r="K35" s="11">
        <v>14</v>
      </c>
    </row>
    <row r="36" spans="1:11" ht="25.5" customHeight="1" x14ac:dyDescent="0.2">
      <c r="A36" s="7" t="s">
        <v>129</v>
      </c>
      <c r="B36" s="8" t="s">
        <v>130</v>
      </c>
      <c r="C36" s="9" t="s">
        <v>131</v>
      </c>
      <c r="D36" s="10" t="s">
        <v>21</v>
      </c>
      <c r="E36" s="8" t="s">
        <v>132</v>
      </c>
      <c r="F36" s="11">
        <v>70110</v>
      </c>
      <c r="G36" s="12">
        <f t="shared" si="1"/>
        <v>79.874482955355873</v>
      </c>
      <c r="H36" s="11">
        <v>56000</v>
      </c>
      <c r="I36" s="11" t="s">
        <v>157</v>
      </c>
      <c r="J36" s="10" t="s">
        <v>15</v>
      </c>
      <c r="K36" s="11">
        <v>14</v>
      </c>
    </row>
    <row r="37" spans="1:11" ht="25.5" customHeight="1" x14ac:dyDescent="0.2">
      <c r="A37" s="7" t="s">
        <v>133</v>
      </c>
      <c r="B37" s="8" t="s">
        <v>134</v>
      </c>
      <c r="C37" s="9" t="s">
        <v>135</v>
      </c>
      <c r="D37" s="10" t="s">
        <v>21</v>
      </c>
      <c r="E37" s="8" t="s">
        <v>136</v>
      </c>
      <c r="F37" s="11">
        <v>122860</v>
      </c>
      <c r="G37" s="12">
        <f t="shared" si="1"/>
        <v>79.277226111020667</v>
      </c>
      <c r="H37" s="11">
        <v>97400</v>
      </c>
      <c r="I37" s="11" t="s">
        <v>157</v>
      </c>
      <c r="J37" s="10" t="s">
        <v>15</v>
      </c>
      <c r="K37" s="11">
        <v>14</v>
      </c>
    </row>
    <row r="38" spans="1:11" ht="25.5" customHeight="1" x14ac:dyDescent="0.2">
      <c r="A38" s="7" t="s">
        <v>137</v>
      </c>
      <c r="B38" s="8" t="s">
        <v>138</v>
      </c>
      <c r="C38" s="9" t="s">
        <v>139</v>
      </c>
      <c r="D38" s="10" t="s">
        <v>60</v>
      </c>
      <c r="E38" s="8" t="s">
        <v>140</v>
      </c>
      <c r="F38" s="11">
        <v>98000</v>
      </c>
      <c r="G38" s="12">
        <f>(H38/F38)*100</f>
        <v>80</v>
      </c>
      <c r="H38" s="11">
        <v>78400</v>
      </c>
      <c r="I38" s="11" t="s">
        <v>157</v>
      </c>
      <c r="J38" s="10" t="s">
        <v>15</v>
      </c>
      <c r="K38" s="11">
        <v>13</v>
      </c>
    </row>
    <row r="39" spans="1:11" ht="25.5" customHeight="1" x14ac:dyDescent="0.2">
      <c r="A39" s="7" t="s">
        <v>141</v>
      </c>
      <c r="B39" s="8" t="s">
        <v>126</v>
      </c>
      <c r="C39" s="9" t="s">
        <v>127</v>
      </c>
      <c r="D39" s="10" t="s">
        <v>60</v>
      </c>
      <c r="E39" s="8" t="s">
        <v>142</v>
      </c>
      <c r="F39" s="11">
        <v>100000</v>
      </c>
      <c r="G39" s="12">
        <f t="shared" si="1"/>
        <v>80</v>
      </c>
      <c r="H39" s="11">
        <v>80000</v>
      </c>
      <c r="I39" s="11" t="s">
        <v>157</v>
      </c>
      <c r="J39" s="10" t="s">
        <v>15</v>
      </c>
      <c r="K39" s="11">
        <v>13</v>
      </c>
    </row>
    <row r="40" spans="1:11" ht="25.5" customHeight="1" x14ac:dyDescent="0.2">
      <c r="A40" s="7" t="s">
        <v>143</v>
      </c>
      <c r="B40" s="8" t="s">
        <v>144</v>
      </c>
      <c r="C40" s="9" t="s">
        <v>145</v>
      </c>
      <c r="D40" s="10" t="s">
        <v>92</v>
      </c>
      <c r="E40" s="8" t="s">
        <v>146</v>
      </c>
      <c r="F40" s="11">
        <v>132600</v>
      </c>
      <c r="G40" s="12">
        <f t="shared" si="1"/>
        <v>74.660633484162901</v>
      </c>
      <c r="H40" s="11">
        <v>99000</v>
      </c>
      <c r="I40" s="11" t="s">
        <v>157</v>
      </c>
      <c r="J40" s="10" t="s">
        <v>15</v>
      </c>
      <c r="K40" s="11">
        <v>12</v>
      </c>
    </row>
    <row r="41" spans="1:11" ht="25.5" customHeight="1" x14ac:dyDescent="0.2">
      <c r="A41" s="17" t="s">
        <v>147</v>
      </c>
      <c r="B41" s="15" t="s">
        <v>148</v>
      </c>
      <c r="C41" s="13" t="s">
        <v>149</v>
      </c>
      <c r="D41" s="14" t="s">
        <v>92</v>
      </c>
      <c r="E41" s="15" t="s">
        <v>150</v>
      </c>
      <c r="F41" s="11">
        <v>54000</v>
      </c>
      <c r="G41" s="12">
        <f t="shared" si="1"/>
        <v>80</v>
      </c>
      <c r="H41" s="11">
        <v>43200</v>
      </c>
      <c r="I41" s="43" t="s">
        <v>157</v>
      </c>
      <c r="J41" s="14" t="s">
        <v>15</v>
      </c>
      <c r="K41" s="16">
        <v>12</v>
      </c>
    </row>
    <row r="42" spans="1:11" ht="15" x14ac:dyDescent="0.2">
      <c r="A42" s="18"/>
      <c r="B42" s="19"/>
      <c r="C42" s="20"/>
      <c r="D42" s="21"/>
      <c r="E42" s="22"/>
      <c r="F42" s="56" t="s">
        <v>151</v>
      </c>
      <c r="G42" s="57"/>
      <c r="H42" s="65">
        <f>SUM(H3:H41)</f>
        <v>2991500</v>
      </c>
      <c r="I42" s="64"/>
      <c r="J42" s="23"/>
      <c r="K42" s="24"/>
    </row>
    <row r="43" spans="1:11" x14ac:dyDescent="0.2">
      <c r="A43" s="25"/>
      <c r="B43" s="26"/>
      <c r="C43" s="27"/>
      <c r="D43" s="28"/>
      <c r="E43" s="29"/>
      <c r="F43" s="58" t="s">
        <v>152</v>
      </c>
      <c r="G43" s="30" t="s">
        <v>153</v>
      </c>
      <c r="H43" s="66">
        <f>H42-H44</f>
        <v>2851500</v>
      </c>
      <c r="I43" s="62"/>
      <c r="J43" s="31"/>
      <c r="K43" s="32"/>
    </row>
    <row r="44" spans="1:11" x14ac:dyDescent="0.2">
      <c r="A44" s="33"/>
      <c r="B44" s="34"/>
      <c r="C44" s="35"/>
      <c r="D44" s="36"/>
      <c r="E44" s="37"/>
      <c r="F44" s="59"/>
      <c r="G44" s="30" t="s">
        <v>154</v>
      </c>
      <c r="H44" s="66">
        <f>H6+H14</f>
        <v>140000</v>
      </c>
      <c r="I44" s="63"/>
      <c r="J44" s="38"/>
      <c r="K44" s="39"/>
    </row>
  </sheetData>
  <mergeCells count="21">
    <mergeCell ref="G13:G14"/>
    <mergeCell ref="K13:K14"/>
    <mergeCell ref="F42:G42"/>
    <mergeCell ref="F43:F44"/>
    <mergeCell ref="A13:A14"/>
    <mergeCell ref="B13:B14"/>
    <mergeCell ref="C13:C14"/>
    <mergeCell ref="D13:D14"/>
    <mergeCell ref="E13:E14"/>
    <mergeCell ref="F13:F14"/>
    <mergeCell ref="I13:I14"/>
    <mergeCell ref="A1:K1"/>
    <mergeCell ref="A5:A6"/>
    <mergeCell ref="B5:B6"/>
    <mergeCell ref="C5:C6"/>
    <mergeCell ref="D5:D6"/>
    <mergeCell ref="E5:E6"/>
    <mergeCell ref="F5:F6"/>
    <mergeCell ref="G5:G6"/>
    <mergeCell ref="K5:K6"/>
    <mergeCell ref="I5:I6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97" fitToHeight="25" orientation="landscape" r:id="rId1"/>
  <headerFooter alignWithMargins="0">
    <oddFooter>&amp;C&amp;P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18 - RK př.1</vt:lpstr>
      <vt:lpstr>'PZS 18 - RK př.1'!Názvy_tisku</vt:lpstr>
      <vt:lpstr>'PZS 18 - RK př.1'!Oblast_tisku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cp:lastPrinted>2018-02-14T09:36:51Z</cp:lastPrinted>
  <dcterms:created xsi:type="dcterms:W3CDTF">2018-02-13T08:16:58Z</dcterms:created>
  <dcterms:modified xsi:type="dcterms:W3CDTF">2018-02-14T10:33:08Z</dcterms:modified>
</cp:coreProperties>
</file>