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182"/>
  </bookViews>
  <sheets>
    <sheet name="List1" sheetId="1" r:id="rId1"/>
  </sheets>
  <definedNames>
    <definedName name="_xlnm._FilterDatabase" localSheetId="0" hidden="1">List1!$A$4:$P$31</definedName>
  </definedNames>
  <calcPr calcId="152511"/>
</workbook>
</file>

<file path=xl/calcChain.xml><?xml version="1.0" encoding="utf-8"?>
<calcChain xmlns="http://schemas.openxmlformats.org/spreadsheetml/2006/main">
  <c r="I10" i="1" l="1"/>
  <c r="K10" i="1" s="1"/>
  <c r="I11" i="1"/>
  <c r="K11" i="1" s="1"/>
  <c r="I12" i="1"/>
  <c r="K12" i="1" s="1"/>
  <c r="I13" i="1"/>
  <c r="K13" i="1" s="1"/>
  <c r="I14" i="1"/>
  <c r="K14" i="1" s="1"/>
  <c r="I15" i="1"/>
  <c r="H15" i="1" s="1"/>
  <c r="I16" i="1"/>
  <c r="H16" i="1" s="1"/>
  <c r="I17" i="1"/>
  <c r="H17" i="1" s="1"/>
  <c r="I18" i="1"/>
  <c r="K18" i="1" s="1"/>
  <c r="I19" i="1"/>
  <c r="H19" i="1" s="1"/>
  <c r="I20" i="1"/>
  <c r="H20" i="1" s="1"/>
  <c r="I21" i="1"/>
  <c r="H21" i="1" s="1"/>
  <c r="I22" i="1"/>
  <c r="K22" i="1" s="1"/>
  <c r="I23" i="1"/>
  <c r="H23" i="1" s="1"/>
  <c r="I24" i="1"/>
  <c r="K24" i="1" s="1"/>
  <c r="I25" i="1"/>
  <c r="K25" i="1" s="1"/>
  <c r="I26" i="1"/>
  <c r="H26" i="1" s="1"/>
  <c r="I27" i="1"/>
  <c r="K27" i="1" s="1"/>
  <c r="I28" i="1"/>
  <c r="H28" i="1" s="1"/>
  <c r="I29" i="1"/>
  <c r="K29" i="1" s="1"/>
  <c r="I30" i="1"/>
  <c r="K30" i="1" s="1"/>
  <c r="I7" i="1"/>
  <c r="K7" i="1" s="1"/>
  <c r="I8" i="1"/>
  <c r="H8" i="1" s="1"/>
  <c r="I9" i="1"/>
  <c r="K9" i="1" s="1"/>
  <c r="H24" i="1" l="1"/>
  <c r="K21" i="1"/>
  <c r="H12" i="1"/>
  <c r="K8" i="1"/>
  <c r="H11" i="1"/>
  <c r="H25" i="1"/>
  <c r="H7" i="1"/>
  <c r="K26" i="1"/>
  <c r="K19" i="1"/>
  <c r="H14" i="1"/>
  <c r="H10" i="1"/>
  <c r="K17" i="1"/>
  <c r="H22" i="1"/>
  <c r="H13" i="1"/>
  <c r="H9" i="1"/>
  <c r="H18" i="1"/>
  <c r="K15" i="1"/>
  <c r="H30" i="1"/>
  <c r="H29" i="1"/>
  <c r="K16" i="1"/>
  <c r="K28" i="1"/>
  <c r="H27" i="1"/>
  <c r="K23" i="1"/>
  <c r="K20" i="1"/>
  <c r="I6" i="1"/>
  <c r="H6" i="1" s="1"/>
  <c r="I5" i="1"/>
  <c r="H5" i="1" s="1"/>
  <c r="J31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K6" i="1" l="1"/>
  <c r="K5" i="1"/>
</calcChain>
</file>

<file path=xl/sharedStrings.xml><?xml version="1.0" encoding="utf-8"?>
<sst xmlns="http://schemas.openxmlformats.org/spreadsheetml/2006/main" count="226" uniqueCount="133">
  <si>
    <t>Žadatel</t>
  </si>
  <si>
    <t>Operační program</t>
  </si>
  <si>
    <t>Specifický cíl</t>
  </si>
  <si>
    <t>Název projektu</t>
  </si>
  <si>
    <t>OPŽP</t>
  </si>
  <si>
    <t>Pořadové č.</t>
  </si>
  <si>
    <t>Obec Tichá</t>
  </si>
  <si>
    <t>Městys Litultovice</t>
  </si>
  <si>
    <t>IČ</t>
  </si>
  <si>
    <t>Časová použitelnost dotace</t>
  </si>
  <si>
    <t>Zůstatek alokace programu</t>
  </si>
  <si>
    <t>ne</t>
  </si>
  <si>
    <t>Obec Neplachovice</t>
  </si>
  <si>
    <t>Obec Bratříkovice</t>
  </si>
  <si>
    <t>Obec Hlavnice</t>
  </si>
  <si>
    <t>Obec Písečná</t>
  </si>
  <si>
    <t>Obec Řepiště</t>
  </si>
  <si>
    <t>Obec Velké Heraltice</t>
  </si>
  <si>
    <t>Obec Osoblaha</t>
  </si>
  <si>
    <t>Obec Hodslavice</t>
  </si>
  <si>
    <t>Obec Hlinka</t>
  </si>
  <si>
    <t>Obec Staré Heřminovy</t>
  </si>
  <si>
    <t>Obec Dívčí Hrad</t>
  </si>
  <si>
    <t>Obec Těškovice</t>
  </si>
  <si>
    <t>Obec Fryčovice</t>
  </si>
  <si>
    <t>Obec Mokré Lazce</t>
  </si>
  <si>
    <t>Obec Melč</t>
  </si>
  <si>
    <t>Obec Slavkov</t>
  </si>
  <si>
    <t>Město Klimkovice</t>
  </si>
  <si>
    <t>Obec Pustá Polom</t>
  </si>
  <si>
    <t>Obec Jeseník nad Odrou</t>
  </si>
  <si>
    <t>Obec Třemešná</t>
  </si>
  <si>
    <t>Obec Sosnová</t>
  </si>
  <si>
    <t>Sdružení měst a obcí povodí Ondřejnice</t>
  </si>
  <si>
    <t>Obec Šilheřovice</t>
  </si>
  <si>
    <t>Obec Janovice</t>
  </si>
  <si>
    <t>00561193</t>
  </si>
  <si>
    <t>00635600</t>
  </si>
  <si>
    <t>00635596</t>
  </si>
  <si>
    <t>70632430</t>
  </si>
  <si>
    <t>00577031</t>
  </si>
  <si>
    <t>00300837</t>
  </si>
  <si>
    <t>00296279</t>
  </si>
  <si>
    <t>00297917</t>
  </si>
  <si>
    <t>00576107</t>
  </si>
  <si>
    <t>00576077</t>
  </si>
  <si>
    <t>00576115</t>
  </si>
  <si>
    <t>00535117</t>
  </si>
  <si>
    <t>00296635</t>
  </si>
  <si>
    <t>00300462</t>
  </si>
  <si>
    <t>00300420</t>
  </si>
  <si>
    <t>00300667</t>
  </si>
  <si>
    <t>00298051</t>
  </si>
  <si>
    <t>00300608</t>
  </si>
  <si>
    <t>00297976</t>
  </si>
  <si>
    <t>00300381</t>
  </si>
  <si>
    <t>00296414</t>
  </si>
  <si>
    <t>00296341</t>
  </si>
  <si>
    <t>00298476</t>
  </si>
  <si>
    <t>60045701</t>
  </si>
  <si>
    <t>00300730</t>
  </si>
  <si>
    <t>00493619</t>
  </si>
  <si>
    <t>Odkanalizování obce Neplachovice</t>
  </si>
  <si>
    <t>Snížení energetické náročnosti objektu obecního úřadu Bratříkovice</t>
  </si>
  <si>
    <t>Snížení energetické náročnosti  objektů - obecní úřad, kulturní dům a pohostinství Hlavnice</t>
  </si>
  <si>
    <t>Splašková kanalizace Písečná - I.etapa</t>
  </si>
  <si>
    <t>Kanalizace a ČOV Řepiště, 1.etapa</t>
  </si>
  <si>
    <t>Snížení energetické náročnosti objektu mateřské školy Velké Heraltice</t>
  </si>
  <si>
    <t>Energetické úspory bytových domů Osoblaha</t>
  </si>
  <si>
    <t>Odkanalizování obce Hodslavice</t>
  </si>
  <si>
    <t>IROP - Snížení energetické náročnosti bytových domů v Hlince</t>
  </si>
  <si>
    <t>Sběrný dvůr Staré Heřminovy.</t>
  </si>
  <si>
    <t>Zateplení bytových domů v Dívčím Hradě</t>
  </si>
  <si>
    <t>Modernizace a rekonstrukce objektu základní školy včetně přístavby šaten - I. etapa - ODBORNÉ UČEBNY</t>
  </si>
  <si>
    <t>Vybudování přírodovědné učebny na ZŠ Fryčovice</t>
  </si>
  <si>
    <t>Odborné učebny ZŠ Mokré Lazce</t>
  </si>
  <si>
    <t>Energetické úspory bytového domu č.p. 135 v Melči</t>
  </si>
  <si>
    <t>Intenzifikace ČOV Slavkov</t>
  </si>
  <si>
    <t>ČOV a kanalizace pro obec Klimkovice - Josefovice</t>
  </si>
  <si>
    <t>ČOV a kanalizace v obci Pustá Polom - II. etapa</t>
  </si>
  <si>
    <t>Energetické úspory objektu tělocvičny s ubytovnou v Jeseníku nad Odrou</t>
  </si>
  <si>
    <t>Systém větrání s rekuperací tepla v objektu Základní školy Litultovice</t>
  </si>
  <si>
    <t>Sběrný dvůr Třemešná</t>
  </si>
  <si>
    <t>Snížení energetické náročnosti objektu společenského sálu Sosnová</t>
  </si>
  <si>
    <t>Energetické úspory objektu č.p. 261, Tichá</t>
  </si>
  <si>
    <t>Rozšíření splaškové kanalizace v obci Hukvaldy</t>
  </si>
  <si>
    <t>5.1a - Rekonstrukce kulturně vzdělávacího centra CZ-PL v obci Šilheřovice</t>
  </si>
  <si>
    <t>Snížení energetické náročnosti budovy MŠ v Janovicích</t>
  </si>
  <si>
    <t xml:space="preserve">IROP </t>
  </si>
  <si>
    <t>1.1.</t>
  </si>
  <si>
    <t>5.1.</t>
  </si>
  <si>
    <t>2.5.</t>
  </si>
  <si>
    <t>3.2.</t>
  </si>
  <si>
    <t>2.4.</t>
  </si>
  <si>
    <t>3.1.</t>
  </si>
  <si>
    <t>bloková výjimka</t>
  </si>
  <si>
    <t xml:space="preserve">Návrh na poskytnutí dotací v rámci Programu na podporu financování akcí s podporou EU - 1. skupina </t>
  </si>
  <si>
    <t>1.1.2017 - 30.6.2023</t>
  </si>
  <si>
    <t>Popis projektu</t>
  </si>
  <si>
    <t>Celkový stav k 9.5.2017 (žádost o dotaci/zůstatek alokace programu)</t>
  </si>
  <si>
    <t>Snížení energetické náročnosti budov č.p. 116, 117 a 131 v centru obce (36 bytových jednotek)</t>
  </si>
  <si>
    <t>Odkanalizování obce Hodslavice a napojení obyvatel na novou ČOV. Výsledkem bude vyhovující jakost vody v drobných vodotečích a podzemní vody</t>
  </si>
  <si>
    <t>Přestavba staré nevyužívané haly na sběrný dvůr. Sběrný dvůr bude na základě meziobecní spolupráce sloužit pro tři obce: Staré Heřminovy, Jakartovice a Horní Benešov.</t>
  </si>
  <si>
    <t xml:space="preserve">Zateplení obálky 4 bytových domů v centru obce Dívčí Hrad. Celkem se jedná o 29 bytových jednotek v nichž žije přibližně 90 obyvatel. </t>
  </si>
  <si>
    <t>Energetické úspory bytového domu č.p. 135 v Melči. Jedná se o 6 bytových jednotek.</t>
  </si>
  <si>
    <t>Snížení energetické náročnosti veřejné budovy zateplením. Jedná se o tělocvičnu s ubytovnou.</t>
  </si>
  <si>
    <t xml:space="preserve"> Zajištění systému funkčního větrání pobytových místností v ZŠ podle Metodického pokynu OPŽP a zároveň zajistit splnění výchozí energetické bilance.
</t>
  </si>
  <si>
    <t xml:space="preserve">Snížení energetické náročnosti budovy mateřské školy ve Velkých Heralticích a tím snížit konečnou spotřebu energie a zavést systém hospodaření s energií za účelem dlouhodobého snižování dopadů na životní prostředí.
</t>
  </si>
  <si>
    <t>Vznik a modernizace vybavení odborných učeben a zajištění bezbariérovosti objektu základní školy</t>
  </si>
  <si>
    <t>Vybudování nové oddílné kanalizační síťě v obci a nové ČOV na pozemku parc.č. 2101/2</t>
  </si>
  <si>
    <t>Dokončení výstavby splaškové kanalizace a napojení obce k centrálnímu čištění odpadních vod.</t>
  </si>
  <si>
    <t>Výstavba nového sběrného dvora s třízením odpadů z důvodu snížení množství směsného komunílního odpadu a předcházení vzniku černých skládek.</t>
  </si>
  <si>
    <t>Snížení energetické náročnosti objektu společenského sálu Sosnová na parcele č. 250, 173/1 a 173/2.</t>
  </si>
  <si>
    <t>Energetické úspory objektu č.p. 261. Budova bude z větší části použita k sociálnímu bydlení.</t>
  </si>
  <si>
    <t>Rozšíření splaškové kanalizace v obci Hukvaldy, která navazuje na vybudování kanalizace v obci v rámci projektu "Odkanalizování obcí Fryčovice a Hukvaldy" z roku 2014</t>
  </si>
  <si>
    <t xml:space="preserve"> Dosažení energetických úspor v budově MŠ v Janovicích, které slouží jako dvoutřídní. Jedná se plnohodnotnou budovu mateřské školy s vlastní kuchyní s kapacitou 56 dětí.</t>
  </si>
  <si>
    <t>Rekonstrukce kulturně vzdělávacího centra CZ-PL v obci Šilheřovice formou snížení energetické náročnosti budovy.</t>
  </si>
  <si>
    <t>.Zajištění důsledné likvidaceodpadních vod z urbanizovaného území, tedy o zajištění provozu ČOV</t>
  </si>
  <si>
    <t>Vybudování přírodovědné učebny na ZŠ Fryčovice a jejího zázemí( včetně nábytku, IT, stavební úpravy k zajištění bezbariérovosti).</t>
  </si>
  <si>
    <t>Modernizace výuky a rekonstrukce objektu základní školy včetně přístavby šaten a pořízení vybavení odborných učeben za účelem zvýšení kvality vzdělávání.</t>
  </si>
  <si>
    <t>Snížení energetické náročnosti bytových domů č.p. 50, 51, 52, 53 a 54.</t>
  </si>
  <si>
    <t>Výstavba splaškové kanalizace a čistírny odpadních vod po 139 rodinných domů a dalších budovv obci Řepiště.</t>
  </si>
  <si>
    <t>Výstavba splaškové kanalizace o délce 7,3 km.</t>
  </si>
  <si>
    <t>Snížení energetické náročnosti budov vytvářejících jeden celek (Obecní dům spojený s kulturním domem a pohostinstvím).</t>
  </si>
  <si>
    <t>Snížení energetické náročnosti budovy obecního úřadu.</t>
  </si>
  <si>
    <t>Odkanalizování obce Neplachovice a napojení obyvatel na novou ČOV. Výsledkem bude vyhovující jakost vody v drobných vodotečích a podzemní vody.</t>
  </si>
  <si>
    <t>Veřejná podpora v rámci smlouvy s OP</t>
  </si>
  <si>
    <t xml:space="preserve">Celkové uznatelné investiční náklady projektu </t>
  </si>
  <si>
    <t>Podíl žadatele na spolufinancování uznatelných investičních nákladů projektu</t>
  </si>
  <si>
    <t>Výše spolufinancování uznatelných investičních nákladů projektu žadatelem</t>
  </si>
  <si>
    <t>Maximální výše  dotace z rozpočtu kraje</t>
  </si>
  <si>
    <t xml:space="preserve">Podíl dotace z rozpočtu kraje na spolufinancování uznatelných investičních nákladů projektu žadatelem </t>
  </si>
  <si>
    <t>Výše spolufinancování uznatelných investičních nákladů projektu žadatelem po odečtení dotace z rozpočtu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</si>
</sst>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Kč&quot;"/>
    <numFmt numFmtId="165" formatCode="#,##0.0"/>
    <numFmt numFmtId="166" formatCode="#,##0.00\ &quot;Kč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 wrapText="1"/>
    </xf>
    <xf numFmtId="10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0" fontId="5" fillId="0" borderId="11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0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0" fillId="0" borderId="15" xfId="0" applyNumberForma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0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66" fontId="4" fillId="0" borderId="9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164" fontId="0" fillId="0" borderId="14" xfId="0" applyNumberFormat="1" applyBorder="1" applyAlignment="1">
      <alignment vertical="center" wrapText="1"/>
    </xf>
    <xf numFmtId="166" fontId="5" fillId="0" borderId="1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9"/>
  <sheetViews>
    <sheetView tabSelected="1" zoomScale="70" zoomScaleNormal="70" workbookViewId="0">
      <selection activeCell="L4" sqref="L4"/>
    </sheetView>
  </sheetViews>
  <sheetFormatPr defaultRowHeight="15" x14ac:dyDescent="0.25"/>
  <cols>
    <col min="1" max="1" width="12.140625" customWidth="1"/>
    <col min="2" max="2" width="29" customWidth="1"/>
    <col min="3" max="3" width="11.140625" customWidth="1"/>
    <col min="4" max="4" width="68.7109375" customWidth="1"/>
    <col min="5" max="5" width="18" customWidth="1"/>
    <col min="6" max="6" width="14.85546875" customWidth="1"/>
    <col min="7" max="7" width="19.85546875" customWidth="1"/>
    <col min="8" max="8" width="26.28515625" customWidth="1"/>
    <col min="9" max="11" width="27.140625" customWidth="1"/>
    <col min="12" max="12" width="28" customWidth="1"/>
    <col min="13" max="13" width="21.5703125" bestFit="1" customWidth="1"/>
    <col min="14" max="14" width="11.85546875" customWidth="1"/>
    <col min="15" max="15" width="17.42578125" customWidth="1"/>
    <col min="16" max="16" width="49.140625" customWidth="1"/>
  </cols>
  <sheetData>
    <row r="2" spans="1:16" ht="15.75" thickBot="1" x14ac:dyDescent="0.3"/>
    <row r="3" spans="1:16" ht="19.5" thickBot="1" x14ac:dyDescent="0.3">
      <c r="A3" s="52" t="s">
        <v>96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</row>
    <row r="4" spans="1:16" ht="79.5" thickBot="1" x14ac:dyDescent="0.3">
      <c r="A4" s="7" t="s">
        <v>5</v>
      </c>
      <c r="B4" s="8" t="s">
        <v>0</v>
      </c>
      <c r="C4" s="10" t="s">
        <v>8</v>
      </c>
      <c r="D4" s="10" t="s">
        <v>3</v>
      </c>
      <c r="E4" s="10" t="s">
        <v>1</v>
      </c>
      <c r="F4" s="10" t="s">
        <v>2</v>
      </c>
      <c r="G4" s="11" t="s">
        <v>127</v>
      </c>
      <c r="H4" s="12" t="s">
        <v>128</v>
      </c>
      <c r="I4" s="13" t="s">
        <v>129</v>
      </c>
      <c r="J4" s="13" t="s">
        <v>130</v>
      </c>
      <c r="K4" s="13" t="s">
        <v>131</v>
      </c>
      <c r="L4" s="12" t="s">
        <v>132</v>
      </c>
      <c r="M4" s="13" t="s">
        <v>9</v>
      </c>
      <c r="N4" s="13" t="s">
        <v>126</v>
      </c>
      <c r="O4" s="14" t="s">
        <v>10</v>
      </c>
      <c r="P4" s="14" t="s">
        <v>98</v>
      </c>
    </row>
    <row r="5" spans="1:16" ht="62.25" customHeight="1" x14ac:dyDescent="0.25">
      <c r="A5" s="22">
        <v>1</v>
      </c>
      <c r="B5" s="23" t="s">
        <v>12</v>
      </c>
      <c r="C5" s="29" t="s">
        <v>36</v>
      </c>
      <c r="D5" s="23" t="s">
        <v>62</v>
      </c>
      <c r="E5" s="29" t="s">
        <v>4</v>
      </c>
      <c r="F5" s="30" t="s">
        <v>89</v>
      </c>
      <c r="G5" s="31">
        <v>79443127.769999996</v>
      </c>
      <c r="H5" s="15">
        <f t="shared" ref="H5:H30" si="0">I5/G5</f>
        <v>0.36250000004248323</v>
      </c>
      <c r="I5" s="31">
        <f t="shared" ref="I5:I30" si="1">L5+J5</f>
        <v>28798133.82</v>
      </c>
      <c r="J5" s="31">
        <v>3000000</v>
      </c>
      <c r="K5" s="32">
        <f t="shared" ref="K5:K30" si="2">J5/I5</f>
        <v>0.10417341688705299</v>
      </c>
      <c r="L5" s="47">
        <v>25798133.82</v>
      </c>
      <c r="M5" s="16" t="s">
        <v>97</v>
      </c>
      <c r="N5" s="33" t="s">
        <v>11</v>
      </c>
      <c r="O5" s="34">
        <f>48000000-J5</f>
        <v>45000000</v>
      </c>
      <c r="P5" s="44" t="s">
        <v>125</v>
      </c>
    </row>
    <row r="6" spans="1:16" ht="62.25" customHeight="1" x14ac:dyDescent="0.25">
      <c r="A6" s="24">
        <v>2</v>
      </c>
      <c r="B6" s="25" t="s">
        <v>13</v>
      </c>
      <c r="C6" s="35" t="s">
        <v>37</v>
      </c>
      <c r="D6" s="25" t="s">
        <v>63</v>
      </c>
      <c r="E6" s="35" t="s">
        <v>4</v>
      </c>
      <c r="F6" s="36" t="s">
        <v>90</v>
      </c>
      <c r="G6" s="37">
        <v>1682689</v>
      </c>
      <c r="H6" s="17">
        <f t="shared" si="0"/>
        <v>0.6</v>
      </c>
      <c r="I6" s="37">
        <f t="shared" si="1"/>
        <v>1009613.4</v>
      </c>
      <c r="J6" s="37">
        <v>807000</v>
      </c>
      <c r="K6" s="38">
        <f t="shared" si="2"/>
        <v>0.79931585694088447</v>
      </c>
      <c r="L6" s="48">
        <v>202613.4</v>
      </c>
      <c r="M6" s="18" t="s">
        <v>97</v>
      </c>
      <c r="N6" s="39" t="s">
        <v>11</v>
      </c>
      <c r="O6" s="40">
        <f t="shared" ref="O6:O30" si="3">O5-J6</f>
        <v>44193000</v>
      </c>
      <c r="P6" s="45" t="s">
        <v>124</v>
      </c>
    </row>
    <row r="7" spans="1:16" ht="62.25" customHeight="1" x14ac:dyDescent="0.25">
      <c r="A7" s="24">
        <v>3</v>
      </c>
      <c r="B7" s="25" t="s">
        <v>14</v>
      </c>
      <c r="C7" s="35" t="s">
        <v>38</v>
      </c>
      <c r="D7" s="25" t="s">
        <v>64</v>
      </c>
      <c r="E7" s="35" t="s">
        <v>4</v>
      </c>
      <c r="F7" s="36" t="s">
        <v>90</v>
      </c>
      <c r="G7" s="37">
        <v>8965614</v>
      </c>
      <c r="H7" s="17">
        <f t="shared" si="0"/>
        <v>0.60000000000000009</v>
      </c>
      <c r="I7" s="37">
        <f t="shared" si="1"/>
        <v>5379368.4000000004</v>
      </c>
      <c r="J7" s="37">
        <v>1000000</v>
      </c>
      <c r="K7" s="38">
        <f t="shared" si="2"/>
        <v>0.18589542965676042</v>
      </c>
      <c r="L7" s="48">
        <v>4379368.4000000004</v>
      </c>
      <c r="M7" s="18" t="s">
        <v>97</v>
      </c>
      <c r="N7" s="39" t="s">
        <v>11</v>
      </c>
      <c r="O7" s="40">
        <f t="shared" si="3"/>
        <v>43193000</v>
      </c>
      <c r="P7" s="45" t="s">
        <v>123</v>
      </c>
    </row>
    <row r="8" spans="1:16" ht="62.25" customHeight="1" x14ac:dyDescent="0.25">
      <c r="A8" s="24">
        <v>4</v>
      </c>
      <c r="B8" s="25" t="s">
        <v>15</v>
      </c>
      <c r="C8" s="35" t="s">
        <v>39</v>
      </c>
      <c r="D8" s="25" t="s">
        <v>65</v>
      </c>
      <c r="E8" s="35" t="s">
        <v>4</v>
      </c>
      <c r="F8" s="35" t="s">
        <v>89</v>
      </c>
      <c r="G8" s="37">
        <v>60830400.479999997</v>
      </c>
      <c r="H8" s="17">
        <f t="shared" si="0"/>
        <v>0.36327098959779858</v>
      </c>
      <c r="I8" s="37">
        <f t="shared" si="1"/>
        <v>22097919.780000001</v>
      </c>
      <c r="J8" s="37">
        <v>3000000</v>
      </c>
      <c r="K8" s="38">
        <f t="shared" si="2"/>
        <v>0.13575938504017865</v>
      </c>
      <c r="L8" s="48">
        <v>19097919.780000001</v>
      </c>
      <c r="M8" s="18" t="s">
        <v>97</v>
      </c>
      <c r="N8" s="39" t="s">
        <v>11</v>
      </c>
      <c r="O8" s="40">
        <f t="shared" si="3"/>
        <v>40193000</v>
      </c>
      <c r="P8" s="45" t="s">
        <v>122</v>
      </c>
    </row>
    <row r="9" spans="1:16" ht="62.25" customHeight="1" x14ac:dyDescent="0.25">
      <c r="A9" s="24">
        <v>5</v>
      </c>
      <c r="B9" s="25" t="s">
        <v>16</v>
      </c>
      <c r="C9" s="35" t="s">
        <v>40</v>
      </c>
      <c r="D9" s="25" t="s">
        <v>66</v>
      </c>
      <c r="E9" s="35" t="s">
        <v>4</v>
      </c>
      <c r="F9" s="36" t="s">
        <v>89</v>
      </c>
      <c r="G9" s="37">
        <v>48854712.859999999</v>
      </c>
      <c r="H9" s="17">
        <f t="shared" si="0"/>
        <v>0.36249999996417953</v>
      </c>
      <c r="I9" s="37">
        <f t="shared" si="1"/>
        <v>17709833.41</v>
      </c>
      <c r="J9" s="37">
        <v>3000000</v>
      </c>
      <c r="K9" s="38">
        <f t="shared" si="2"/>
        <v>0.16939741501498404</v>
      </c>
      <c r="L9" s="48">
        <v>14709833.41</v>
      </c>
      <c r="M9" s="18" t="s">
        <v>97</v>
      </c>
      <c r="N9" s="39" t="s">
        <v>11</v>
      </c>
      <c r="O9" s="40">
        <f t="shared" si="3"/>
        <v>37193000</v>
      </c>
      <c r="P9" s="45" t="s">
        <v>121</v>
      </c>
    </row>
    <row r="10" spans="1:16" ht="62.25" customHeight="1" x14ac:dyDescent="0.25">
      <c r="A10" s="24">
        <v>6</v>
      </c>
      <c r="B10" s="25" t="s">
        <v>17</v>
      </c>
      <c r="C10" s="35" t="s">
        <v>41</v>
      </c>
      <c r="D10" s="25" t="s">
        <v>67</v>
      </c>
      <c r="E10" s="35" t="s">
        <v>4</v>
      </c>
      <c r="F10" s="36" t="s">
        <v>90</v>
      </c>
      <c r="G10" s="37">
        <v>3970874.83</v>
      </c>
      <c r="H10" s="17">
        <f t="shared" si="0"/>
        <v>0.65000000012591674</v>
      </c>
      <c r="I10" s="37">
        <f t="shared" si="1"/>
        <v>2581068.6399999997</v>
      </c>
      <c r="J10" s="37">
        <v>1000000</v>
      </c>
      <c r="K10" s="38">
        <f t="shared" si="2"/>
        <v>0.38743642245794757</v>
      </c>
      <c r="L10" s="48">
        <v>1581068.64</v>
      </c>
      <c r="M10" s="18" t="s">
        <v>97</v>
      </c>
      <c r="N10" s="39" t="s">
        <v>11</v>
      </c>
      <c r="O10" s="40">
        <f t="shared" si="3"/>
        <v>36193000</v>
      </c>
      <c r="P10" s="45" t="s">
        <v>107</v>
      </c>
    </row>
    <row r="11" spans="1:16" ht="62.25" customHeight="1" x14ac:dyDescent="0.25">
      <c r="A11" s="24">
        <v>7</v>
      </c>
      <c r="B11" s="25" t="s">
        <v>18</v>
      </c>
      <c r="C11" s="35" t="s">
        <v>42</v>
      </c>
      <c r="D11" s="25" t="s">
        <v>68</v>
      </c>
      <c r="E11" s="35" t="s">
        <v>88</v>
      </c>
      <c r="F11" s="36" t="s">
        <v>91</v>
      </c>
      <c r="G11" s="37">
        <v>16838594.510000002</v>
      </c>
      <c r="H11" s="17">
        <f t="shared" si="0"/>
        <v>0.58000000024942699</v>
      </c>
      <c r="I11" s="37">
        <f t="shared" si="1"/>
        <v>9766384.8200000003</v>
      </c>
      <c r="J11" s="37">
        <v>1000000</v>
      </c>
      <c r="K11" s="38">
        <f t="shared" si="2"/>
        <v>0.1023920333296881</v>
      </c>
      <c r="L11" s="48">
        <v>8766384.8200000003</v>
      </c>
      <c r="M11" s="18" t="s">
        <v>97</v>
      </c>
      <c r="N11" s="39" t="s">
        <v>95</v>
      </c>
      <c r="O11" s="40">
        <f t="shared" si="3"/>
        <v>35193000</v>
      </c>
      <c r="P11" s="45" t="s">
        <v>100</v>
      </c>
    </row>
    <row r="12" spans="1:16" ht="62.25" customHeight="1" x14ac:dyDescent="0.25">
      <c r="A12" s="24">
        <v>8</v>
      </c>
      <c r="B12" s="25" t="s">
        <v>19</v>
      </c>
      <c r="C12" s="35" t="s">
        <v>43</v>
      </c>
      <c r="D12" s="25" t="s">
        <v>69</v>
      </c>
      <c r="E12" s="35" t="s">
        <v>4</v>
      </c>
      <c r="F12" s="35" t="s">
        <v>89</v>
      </c>
      <c r="G12" s="37">
        <v>151292991.61000001</v>
      </c>
      <c r="H12" s="17">
        <f t="shared" si="0"/>
        <v>0.36250000000908827</v>
      </c>
      <c r="I12" s="37">
        <f t="shared" si="1"/>
        <v>54843709.460000001</v>
      </c>
      <c r="J12" s="37">
        <v>3000000</v>
      </c>
      <c r="K12" s="38">
        <f t="shared" si="2"/>
        <v>5.4700895135257686E-2</v>
      </c>
      <c r="L12" s="48">
        <v>51843709.460000001</v>
      </c>
      <c r="M12" s="18" t="s">
        <v>97</v>
      </c>
      <c r="N12" s="39" t="s">
        <v>11</v>
      </c>
      <c r="O12" s="40">
        <f t="shared" si="3"/>
        <v>32193000</v>
      </c>
      <c r="P12" s="45" t="s">
        <v>101</v>
      </c>
    </row>
    <row r="13" spans="1:16" ht="62.25" customHeight="1" x14ac:dyDescent="0.25">
      <c r="A13" s="24">
        <v>9</v>
      </c>
      <c r="B13" s="25" t="s">
        <v>20</v>
      </c>
      <c r="C13" s="35" t="s">
        <v>44</v>
      </c>
      <c r="D13" s="25" t="s">
        <v>70</v>
      </c>
      <c r="E13" s="35" t="s">
        <v>88</v>
      </c>
      <c r="F13" s="36" t="s">
        <v>91</v>
      </c>
      <c r="G13" s="37">
        <v>4124022</v>
      </c>
      <c r="H13" s="17">
        <f t="shared" si="0"/>
        <v>0.58000005819561584</v>
      </c>
      <c r="I13" s="37">
        <f t="shared" si="1"/>
        <v>2391933</v>
      </c>
      <c r="J13" s="37">
        <v>1000000</v>
      </c>
      <c r="K13" s="38">
        <f t="shared" si="2"/>
        <v>0.41807191087710233</v>
      </c>
      <c r="L13" s="48">
        <v>1391933</v>
      </c>
      <c r="M13" s="18" t="s">
        <v>97</v>
      </c>
      <c r="N13" s="39" t="s">
        <v>95</v>
      </c>
      <c r="O13" s="40">
        <f t="shared" si="3"/>
        <v>31193000</v>
      </c>
      <c r="P13" s="45" t="s">
        <v>120</v>
      </c>
    </row>
    <row r="14" spans="1:16" ht="62.25" customHeight="1" x14ac:dyDescent="0.25">
      <c r="A14" s="24">
        <v>10</v>
      </c>
      <c r="B14" s="25" t="s">
        <v>21</v>
      </c>
      <c r="C14" s="35" t="s">
        <v>45</v>
      </c>
      <c r="D14" s="25" t="s">
        <v>71</v>
      </c>
      <c r="E14" s="35" t="s">
        <v>4</v>
      </c>
      <c r="F14" s="36" t="s">
        <v>92</v>
      </c>
      <c r="G14" s="37">
        <v>4172338.23</v>
      </c>
      <c r="H14" s="17">
        <f t="shared" si="0"/>
        <v>0.15000002288884426</v>
      </c>
      <c r="I14" s="37">
        <f t="shared" si="1"/>
        <v>625850.82999999996</v>
      </c>
      <c r="J14" s="37">
        <v>500000</v>
      </c>
      <c r="K14" s="38">
        <f t="shared" si="2"/>
        <v>0.79891241815561709</v>
      </c>
      <c r="L14" s="48">
        <v>125850.83</v>
      </c>
      <c r="M14" s="18" t="s">
        <v>97</v>
      </c>
      <c r="N14" s="39" t="s">
        <v>11</v>
      </c>
      <c r="O14" s="40">
        <f t="shared" si="3"/>
        <v>30693000</v>
      </c>
      <c r="P14" s="45" t="s">
        <v>102</v>
      </c>
    </row>
    <row r="15" spans="1:16" ht="62.25" customHeight="1" x14ac:dyDescent="0.25">
      <c r="A15" s="24">
        <v>11</v>
      </c>
      <c r="B15" s="25" t="s">
        <v>22</v>
      </c>
      <c r="C15" s="35" t="s">
        <v>46</v>
      </c>
      <c r="D15" s="25" t="s">
        <v>72</v>
      </c>
      <c r="E15" s="35" t="s">
        <v>88</v>
      </c>
      <c r="F15" s="36" t="s">
        <v>91</v>
      </c>
      <c r="G15" s="37">
        <v>6378253</v>
      </c>
      <c r="H15" s="17">
        <f t="shared" si="0"/>
        <v>0.68499995218126342</v>
      </c>
      <c r="I15" s="37">
        <f t="shared" si="1"/>
        <v>4369103</v>
      </c>
      <c r="J15" s="37">
        <v>1000000</v>
      </c>
      <c r="K15" s="38">
        <f t="shared" si="2"/>
        <v>0.22887993256281666</v>
      </c>
      <c r="L15" s="48">
        <v>3369103</v>
      </c>
      <c r="M15" s="18" t="s">
        <v>97</v>
      </c>
      <c r="N15" s="39" t="s">
        <v>95</v>
      </c>
      <c r="O15" s="40">
        <f t="shared" si="3"/>
        <v>29693000</v>
      </c>
      <c r="P15" s="45" t="s">
        <v>103</v>
      </c>
    </row>
    <row r="16" spans="1:16" ht="62.25" customHeight="1" x14ac:dyDescent="0.25">
      <c r="A16" s="24">
        <v>12</v>
      </c>
      <c r="B16" s="25" t="s">
        <v>23</v>
      </c>
      <c r="C16" s="35" t="s">
        <v>47</v>
      </c>
      <c r="D16" s="25" t="s">
        <v>73</v>
      </c>
      <c r="E16" s="35" t="s">
        <v>88</v>
      </c>
      <c r="F16" s="36" t="s">
        <v>93</v>
      </c>
      <c r="G16" s="37">
        <v>10121166</v>
      </c>
      <c r="H16" s="17">
        <f t="shared" si="0"/>
        <v>0.10003788101094281</v>
      </c>
      <c r="I16" s="37">
        <f t="shared" si="1"/>
        <v>1012500</v>
      </c>
      <c r="J16" s="37">
        <v>810000</v>
      </c>
      <c r="K16" s="38">
        <f t="shared" si="2"/>
        <v>0.8</v>
      </c>
      <c r="L16" s="48">
        <v>202500</v>
      </c>
      <c r="M16" s="18" t="s">
        <v>97</v>
      </c>
      <c r="N16" s="39" t="s">
        <v>11</v>
      </c>
      <c r="O16" s="40">
        <f t="shared" si="3"/>
        <v>28883000</v>
      </c>
      <c r="P16" s="45" t="s">
        <v>119</v>
      </c>
    </row>
    <row r="17" spans="1:16" ht="62.25" customHeight="1" x14ac:dyDescent="0.25">
      <c r="A17" s="24">
        <v>13</v>
      </c>
      <c r="B17" s="25" t="s">
        <v>24</v>
      </c>
      <c r="C17" s="35" t="s">
        <v>48</v>
      </c>
      <c r="D17" s="25" t="s">
        <v>74</v>
      </c>
      <c r="E17" s="35" t="s">
        <v>88</v>
      </c>
      <c r="F17" s="36" t="s">
        <v>93</v>
      </c>
      <c r="G17" s="37">
        <v>3976401</v>
      </c>
      <c r="H17" s="17">
        <f t="shared" si="0"/>
        <v>9.999997485163091E-2</v>
      </c>
      <c r="I17" s="37">
        <f t="shared" si="1"/>
        <v>397640</v>
      </c>
      <c r="J17" s="37">
        <v>318000</v>
      </c>
      <c r="K17" s="38">
        <f t="shared" si="2"/>
        <v>0.79971833819535254</v>
      </c>
      <c r="L17" s="48">
        <v>79640</v>
      </c>
      <c r="M17" s="18" t="s">
        <v>97</v>
      </c>
      <c r="N17" s="39" t="s">
        <v>11</v>
      </c>
      <c r="O17" s="40">
        <f t="shared" si="3"/>
        <v>28565000</v>
      </c>
      <c r="P17" s="45" t="s">
        <v>118</v>
      </c>
    </row>
    <row r="18" spans="1:16" ht="62.25" customHeight="1" x14ac:dyDescent="0.25">
      <c r="A18" s="24">
        <v>14</v>
      </c>
      <c r="B18" s="25" t="s">
        <v>25</v>
      </c>
      <c r="C18" s="35" t="s">
        <v>49</v>
      </c>
      <c r="D18" s="25" t="s">
        <v>75</v>
      </c>
      <c r="E18" s="35" t="s">
        <v>88</v>
      </c>
      <c r="F18" s="36" t="s">
        <v>93</v>
      </c>
      <c r="G18" s="37">
        <v>2597305.7999999998</v>
      </c>
      <c r="H18" s="17">
        <f t="shared" si="0"/>
        <v>9.9697971644309269E-2</v>
      </c>
      <c r="I18" s="37">
        <f t="shared" si="1"/>
        <v>258946.12</v>
      </c>
      <c r="J18" s="37">
        <v>207000</v>
      </c>
      <c r="K18" s="38">
        <f t="shared" si="2"/>
        <v>0.79939409789187033</v>
      </c>
      <c r="L18" s="48">
        <v>51946.12</v>
      </c>
      <c r="M18" s="18" t="s">
        <v>97</v>
      </c>
      <c r="N18" s="39" t="s">
        <v>11</v>
      </c>
      <c r="O18" s="40">
        <f t="shared" si="3"/>
        <v>28358000</v>
      </c>
      <c r="P18" s="45" t="s">
        <v>108</v>
      </c>
    </row>
    <row r="19" spans="1:16" ht="62.25" customHeight="1" x14ac:dyDescent="0.25">
      <c r="A19" s="24">
        <v>15</v>
      </c>
      <c r="B19" s="25" t="s">
        <v>26</v>
      </c>
      <c r="C19" s="35" t="s">
        <v>50</v>
      </c>
      <c r="D19" s="25" t="s">
        <v>76</v>
      </c>
      <c r="E19" s="35" t="s">
        <v>88</v>
      </c>
      <c r="F19" s="36" t="s">
        <v>91</v>
      </c>
      <c r="G19" s="37">
        <v>3318055</v>
      </c>
      <c r="H19" s="17">
        <f t="shared" si="0"/>
        <v>0.685000097948949</v>
      </c>
      <c r="I19" s="37">
        <f t="shared" si="1"/>
        <v>2272868</v>
      </c>
      <c r="J19" s="37">
        <v>1000000</v>
      </c>
      <c r="K19" s="38">
        <f t="shared" si="2"/>
        <v>0.43997275688689358</v>
      </c>
      <c r="L19" s="48">
        <v>1272868</v>
      </c>
      <c r="M19" s="18" t="s">
        <v>97</v>
      </c>
      <c r="N19" s="39" t="s">
        <v>95</v>
      </c>
      <c r="O19" s="40">
        <f t="shared" si="3"/>
        <v>27358000</v>
      </c>
      <c r="P19" s="45" t="s">
        <v>104</v>
      </c>
    </row>
    <row r="20" spans="1:16" ht="62.25" customHeight="1" x14ac:dyDescent="0.25">
      <c r="A20" s="24">
        <v>16</v>
      </c>
      <c r="B20" s="25" t="s">
        <v>27</v>
      </c>
      <c r="C20" s="35" t="s">
        <v>51</v>
      </c>
      <c r="D20" s="25" t="s">
        <v>77</v>
      </c>
      <c r="E20" s="35" t="s">
        <v>4</v>
      </c>
      <c r="F20" s="36" t="s">
        <v>89</v>
      </c>
      <c r="G20" s="37">
        <v>28227680.640000001</v>
      </c>
      <c r="H20" s="17">
        <f t="shared" si="0"/>
        <v>0.15000000014170486</v>
      </c>
      <c r="I20" s="37">
        <f t="shared" si="1"/>
        <v>4234152.0999999996</v>
      </c>
      <c r="J20" s="37">
        <v>3000000</v>
      </c>
      <c r="K20" s="38">
        <f t="shared" si="2"/>
        <v>0.7085243820126349</v>
      </c>
      <c r="L20" s="48">
        <v>1234152.1000000001</v>
      </c>
      <c r="M20" s="18" t="s">
        <v>97</v>
      </c>
      <c r="N20" s="39" t="s">
        <v>11</v>
      </c>
      <c r="O20" s="40">
        <f t="shared" si="3"/>
        <v>24358000</v>
      </c>
      <c r="P20" s="45" t="s">
        <v>117</v>
      </c>
    </row>
    <row r="21" spans="1:16" ht="62.25" customHeight="1" x14ac:dyDescent="0.25">
      <c r="A21" s="24">
        <v>17</v>
      </c>
      <c r="B21" s="25" t="s">
        <v>28</v>
      </c>
      <c r="C21" s="35" t="s">
        <v>52</v>
      </c>
      <c r="D21" s="25" t="s">
        <v>78</v>
      </c>
      <c r="E21" s="35" t="s">
        <v>4</v>
      </c>
      <c r="F21" s="36" t="s">
        <v>89</v>
      </c>
      <c r="G21" s="37">
        <v>19163112.079999998</v>
      </c>
      <c r="H21" s="17">
        <f t="shared" si="0"/>
        <v>0.15000000041746872</v>
      </c>
      <c r="I21" s="37">
        <f t="shared" si="1"/>
        <v>2874466.82</v>
      </c>
      <c r="J21" s="37">
        <v>2299000</v>
      </c>
      <c r="K21" s="38">
        <f t="shared" si="2"/>
        <v>0.79980050004543113</v>
      </c>
      <c r="L21" s="48">
        <v>575466.81999999995</v>
      </c>
      <c r="M21" s="18" t="s">
        <v>97</v>
      </c>
      <c r="N21" s="39" t="s">
        <v>11</v>
      </c>
      <c r="O21" s="40">
        <f t="shared" si="3"/>
        <v>22059000</v>
      </c>
      <c r="P21" s="45" t="s">
        <v>109</v>
      </c>
    </row>
    <row r="22" spans="1:16" ht="62.25" customHeight="1" x14ac:dyDescent="0.25">
      <c r="A22" s="24">
        <v>18</v>
      </c>
      <c r="B22" s="25" t="s">
        <v>29</v>
      </c>
      <c r="C22" s="35" t="s">
        <v>53</v>
      </c>
      <c r="D22" s="25" t="s">
        <v>79</v>
      </c>
      <c r="E22" s="35" t="s">
        <v>4</v>
      </c>
      <c r="F22" s="35" t="s">
        <v>89</v>
      </c>
      <c r="G22" s="37">
        <v>35311691.590000004</v>
      </c>
      <c r="H22" s="17">
        <f t="shared" si="0"/>
        <v>0.36250000024425338</v>
      </c>
      <c r="I22" s="37">
        <f t="shared" si="1"/>
        <v>12800488.210000001</v>
      </c>
      <c r="J22" s="37">
        <v>3000000</v>
      </c>
      <c r="K22" s="38">
        <f t="shared" si="2"/>
        <v>0.23436606094885812</v>
      </c>
      <c r="L22" s="48">
        <v>9800488.2100000009</v>
      </c>
      <c r="M22" s="18" t="s">
        <v>97</v>
      </c>
      <c r="N22" s="39" t="s">
        <v>11</v>
      </c>
      <c r="O22" s="40">
        <f t="shared" si="3"/>
        <v>19059000</v>
      </c>
      <c r="P22" s="45" t="s">
        <v>110</v>
      </c>
    </row>
    <row r="23" spans="1:16" ht="62.25" customHeight="1" x14ac:dyDescent="0.25">
      <c r="A23" s="24">
        <v>19</v>
      </c>
      <c r="B23" s="25" t="s">
        <v>30</v>
      </c>
      <c r="C23" s="35" t="s">
        <v>54</v>
      </c>
      <c r="D23" s="25" t="s">
        <v>80</v>
      </c>
      <c r="E23" s="35" t="s">
        <v>4</v>
      </c>
      <c r="F23" s="36" t="s">
        <v>90</v>
      </c>
      <c r="G23" s="37">
        <v>4380987</v>
      </c>
      <c r="H23" s="17">
        <f t="shared" si="0"/>
        <v>0.64999999999999991</v>
      </c>
      <c r="I23" s="37">
        <f t="shared" si="1"/>
        <v>2847641.55</v>
      </c>
      <c r="J23" s="37">
        <v>1000000</v>
      </c>
      <c r="K23" s="38">
        <f t="shared" si="2"/>
        <v>0.35116779357289546</v>
      </c>
      <c r="L23" s="48">
        <v>1847641.55</v>
      </c>
      <c r="M23" s="18" t="s">
        <v>97</v>
      </c>
      <c r="N23" s="39" t="s">
        <v>95</v>
      </c>
      <c r="O23" s="40">
        <f t="shared" si="3"/>
        <v>18059000</v>
      </c>
      <c r="P23" s="45" t="s">
        <v>105</v>
      </c>
    </row>
    <row r="24" spans="1:16" ht="62.25" customHeight="1" x14ac:dyDescent="0.25">
      <c r="A24" s="24">
        <v>20</v>
      </c>
      <c r="B24" s="25" t="s">
        <v>7</v>
      </c>
      <c r="C24" s="35" t="s">
        <v>55</v>
      </c>
      <c r="D24" s="25" t="s">
        <v>81</v>
      </c>
      <c r="E24" s="35" t="s">
        <v>4</v>
      </c>
      <c r="F24" s="36" t="s">
        <v>90</v>
      </c>
      <c r="G24" s="37">
        <v>935155</v>
      </c>
      <c r="H24" s="17">
        <f t="shared" si="0"/>
        <v>0.3</v>
      </c>
      <c r="I24" s="37">
        <f t="shared" si="1"/>
        <v>280546.5</v>
      </c>
      <c r="J24" s="37">
        <v>224000</v>
      </c>
      <c r="K24" s="38">
        <f t="shared" si="2"/>
        <v>0.79844161306592665</v>
      </c>
      <c r="L24" s="48">
        <v>56546.5</v>
      </c>
      <c r="M24" s="18" t="s">
        <v>97</v>
      </c>
      <c r="N24" s="39" t="s">
        <v>11</v>
      </c>
      <c r="O24" s="40">
        <f t="shared" si="3"/>
        <v>17835000</v>
      </c>
      <c r="P24" s="45" t="s">
        <v>106</v>
      </c>
    </row>
    <row r="25" spans="1:16" ht="62.25" customHeight="1" x14ac:dyDescent="0.25">
      <c r="A25" s="24">
        <v>21</v>
      </c>
      <c r="B25" s="25" t="s">
        <v>31</v>
      </c>
      <c r="C25" s="35" t="s">
        <v>56</v>
      </c>
      <c r="D25" s="25" t="s">
        <v>82</v>
      </c>
      <c r="E25" s="35" t="s">
        <v>4</v>
      </c>
      <c r="F25" s="36" t="s">
        <v>94</v>
      </c>
      <c r="G25" s="37">
        <v>4556984</v>
      </c>
      <c r="H25" s="17">
        <f t="shared" si="0"/>
        <v>0.15</v>
      </c>
      <c r="I25" s="37">
        <f t="shared" si="1"/>
        <v>683547.6</v>
      </c>
      <c r="J25" s="37">
        <v>540000</v>
      </c>
      <c r="K25" s="38">
        <f t="shared" si="2"/>
        <v>0.78999619046281488</v>
      </c>
      <c r="L25" s="48">
        <v>143547.6</v>
      </c>
      <c r="M25" s="18" t="s">
        <v>97</v>
      </c>
      <c r="N25" s="39" t="s">
        <v>11</v>
      </c>
      <c r="O25" s="40">
        <f t="shared" si="3"/>
        <v>17295000</v>
      </c>
      <c r="P25" s="45" t="s">
        <v>111</v>
      </c>
    </row>
    <row r="26" spans="1:16" ht="62.25" customHeight="1" x14ac:dyDescent="0.25">
      <c r="A26" s="24">
        <v>22</v>
      </c>
      <c r="B26" s="25" t="s">
        <v>32</v>
      </c>
      <c r="C26" s="35" t="s">
        <v>57</v>
      </c>
      <c r="D26" s="25" t="s">
        <v>83</v>
      </c>
      <c r="E26" s="35" t="s">
        <v>4</v>
      </c>
      <c r="F26" s="36" t="s">
        <v>90</v>
      </c>
      <c r="G26" s="37">
        <v>1959577</v>
      </c>
      <c r="H26" s="17">
        <f t="shared" si="0"/>
        <v>0.6</v>
      </c>
      <c r="I26" s="37">
        <f t="shared" si="1"/>
        <v>1175746.2</v>
      </c>
      <c r="J26" s="37">
        <v>940000</v>
      </c>
      <c r="K26" s="38">
        <f t="shared" si="2"/>
        <v>0.79949227137625456</v>
      </c>
      <c r="L26" s="48">
        <v>235746.2</v>
      </c>
      <c r="M26" s="18" t="s">
        <v>97</v>
      </c>
      <c r="N26" s="39" t="s">
        <v>11</v>
      </c>
      <c r="O26" s="40">
        <f t="shared" si="3"/>
        <v>16355000</v>
      </c>
      <c r="P26" s="45" t="s">
        <v>112</v>
      </c>
    </row>
    <row r="27" spans="1:16" ht="62.25" customHeight="1" x14ac:dyDescent="0.25">
      <c r="A27" s="24">
        <v>23</v>
      </c>
      <c r="B27" s="25" t="s">
        <v>6</v>
      </c>
      <c r="C27" s="35" t="s">
        <v>58</v>
      </c>
      <c r="D27" s="25" t="s">
        <v>84</v>
      </c>
      <c r="E27" s="35" t="s">
        <v>4</v>
      </c>
      <c r="F27" s="36" t="s">
        <v>90</v>
      </c>
      <c r="G27" s="37">
        <v>3463475</v>
      </c>
      <c r="H27" s="17">
        <f t="shared" si="0"/>
        <v>0.6</v>
      </c>
      <c r="I27" s="37">
        <f t="shared" si="1"/>
        <v>2078085</v>
      </c>
      <c r="J27" s="37">
        <v>1000000</v>
      </c>
      <c r="K27" s="38">
        <f t="shared" si="2"/>
        <v>0.48121226995045918</v>
      </c>
      <c r="L27" s="48">
        <v>1078085</v>
      </c>
      <c r="M27" s="18" t="s">
        <v>97</v>
      </c>
      <c r="N27" s="39" t="s">
        <v>11</v>
      </c>
      <c r="O27" s="40">
        <f t="shared" si="3"/>
        <v>15355000</v>
      </c>
      <c r="P27" s="45" t="s">
        <v>113</v>
      </c>
    </row>
    <row r="28" spans="1:16" ht="62.25" customHeight="1" x14ac:dyDescent="0.25">
      <c r="A28" s="24">
        <v>24</v>
      </c>
      <c r="B28" s="25" t="s">
        <v>33</v>
      </c>
      <c r="C28" s="35" t="s">
        <v>59</v>
      </c>
      <c r="D28" s="25" t="s">
        <v>85</v>
      </c>
      <c r="E28" s="35" t="s">
        <v>4</v>
      </c>
      <c r="F28" s="36" t="s">
        <v>89</v>
      </c>
      <c r="G28" s="37">
        <v>3995230</v>
      </c>
      <c r="H28" s="17">
        <f t="shared" si="0"/>
        <v>0.14989299739939879</v>
      </c>
      <c r="I28" s="37">
        <f t="shared" si="1"/>
        <v>598857</v>
      </c>
      <c r="J28" s="37">
        <v>479000</v>
      </c>
      <c r="K28" s="38">
        <f t="shared" si="2"/>
        <v>0.7998570610346043</v>
      </c>
      <c r="L28" s="48">
        <v>119857</v>
      </c>
      <c r="M28" s="18" t="s">
        <v>97</v>
      </c>
      <c r="N28" s="39" t="s">
        <v>11</v>
      </c>
      <c r="O28" s="40">
        <f t="shared" si="3"/>
        <v>14876000</v>
      </c>
      <c r="P28" s="45" t="s">
        <v>114</v>
      </c>
    </row>
    <row r="29" spans="1:16" ht="62.25" customHeight="1" x14ac:dyDescent="0.25">
      <c r="A29" s="24">
        <v>25</v>
      </c>
      <c r="B29" s="25" t="s">
        <v>34</v>
      </c>
      <c r="C29" s="35" t="s">
        <v>60</v>
      </c>
      <c r="D29" s="25" t="s">
        <v>86</v>
      </c>
      <c r="E29" s="35" t="s">
        <v>4</v>
      </c>
      <c r="F29" s="36" t="s">
        <v>90</v>
      </c>
      <c r="G29" s="37">
        <v>5885169</v>
      </c>
      <c r="H29" s="17">
        <f t="shared" si="0"/>
        <v>0.6</v>
      </c>
      <c r="I29" s="37">
        <f t="shared" si="1"/>
        <v>3531101.4</v>
      </c>
      <c r="J29" s="37">
        <v>1000000</v>
      </c>
      <c r="K29" s="38">
        <f t="shared" si="2"/>
        <v>0.2831977580706122</v>
      </c>
      <c r="L29" s="48">
        <v>2531101.4</v>
      </c>
      <c r="M29" s="18" t="s">
        <v>97</v>
      </c>
      <c r="N29" s="39" t="s">
        <v>95</v>
      </c>
      <c r="O29" s="40">
        <f t="shared" si="3"/>
        <v>13876000</v>
      </c>
      <c r="P29" s="45" t="s">
        <v>116</v>
      </c>
    </row>
    <row r="30" spans="1:16" ht="62.25" customHeight="1" thickBot="1" x14ac:dyDescent="0.3">
      <c r="A30" s="24">
        <v>26</v>
      </c>
      <c r="B30" s="26" t="s">
        <v>35</v>
      </c>
      <c r="C30" s="41" t="s">
        <v>61</v>
      </c>
      <c r="D30" s="26" t="s">
        <v>87</v>
      </c>
      <c r="E30" s="35" t="s">
        <v>4</v>
      </c>
      <c r="F30" s="36" t="s">
        <v>90</v>
      </c>
      <c r="G30" s="42">
        <v>1661079</v>
      </c>
      <c r="H30" s="19">
        <f t="shared" si="0"/>
        <v>0.65</v>
      </c>
      <c r="I30" s="42">
        <f t="shared" si="1"/>
        <v>1079701.3500000001</v>
      </c>
      <c r="J30" s="42">
        <v>863000</v>
      </c>
      <c r="K30" s="43">
        <f t="shared" si="2"/>
        <v>0.79929510137224513</v>
      </c>
      <c r="L30" s="49">
        <v>216701.35</v>
      </c>
      <c r="M30" s="20" t="s">
        <v>97</v>
      </c>
      <c r="N30" s="21" t="s">
        <v>11</v>
      </c>
      <c r="O30" s="40">
        <f t="shared" si="3"/>
        <v>13013000</v>
      </c>
      <c r="P30" s="46" t="s">
        <v>115</v>
      </c>
    </row>
    <row r="31" spans="1:16" ht="19.5" thickBot="1" x14ac:dyDescent="0.35">
      <c r="A31" s="52" t="s">
        <v>99</v>
      </c>
      <c r="B31" s="53"/>
      <c r="C31" s="53"/>
      <c r="D31" s="53"/>
      <c r="E31" s="53"/>
      <c r="F31" s="53"/>
      <c r="G31" s="53"/>
      <c r="H31" s="53"/>
      <c r="I31" s="54"/>
      <c r="J31" s="9">
        <f>SUM(J5:J30)</f>
        <v>34987000</v>
      </c>
      <c r="K31" s="51"/>
      <c r="L31" s="50"/>
      <c r="M31" s="27"/>
      <c r="N31" s="27"/>
      <c r="O31" s="28"/>
    </row>
    <row r="32" spans="1:16" x14ac:dyDescent="0.25">
      <c r="D32" s="3"/>
      <c r="E32" s="3"/>
      <c r="F32" s="3"/>
      <c r="G32" s="3"/>
      <c r="H32" s="3"/>
      <c r="I32" s="4"/>
      <c r="J32" s="4"/>
      <c r="K32" s="4"/>
      <c r="L32" s="3"/>
      <c r="M32" s="4"/>
      <c r="N32" s="4"/>
    </row>
    <row r="33" spans="8:14" x14ac:dyDescent="0.25">
      <c r="I33" s="6"/>
      <c r="J33" s="6"/>
      <c r="K33" s="6"/>
      <c r="M33" s="2"/>
      <c r="N33" s="2"/>
    </row>
    <row r="34" spans="8:14" x14ac:dyDescent="0.25">
      <c r="H34" s="5"/>
      <c r="I34" s="2"/>
      <c r="J34" s="2"/>
      <c r="K34" s="2"/>
      <c r="M34" s="2"/>
      <c r="N34" s="2"/>
    </row>
    <row r="35" spans="8:14" x14ac:dyDescent="0.25">
      <c r="I35" s="1"/>
      <c r="J35" s="1"/>
      <c r="K35" s="1"/>
      <c r="M35" s="1"/>
      <c r="N35" s="1"/>
    </row>
    <row r="36" spans="8:14" x14ac:dyDescent="0.25">
      <c r="I36" s="1"/>
      <c r="J36" s="1"/>
      <c r="K36" s="1"/>
      <c r="M36" s="1"/>
      <c r="N36" s="1"/>
    </row>
    <row r="37" spans="8:14" x14ac:dyDescent="0.25">
      <c r="I37" s="1"/>
      <c r="J37" s="1"/>
      <c r="K37" s="1"/>
      <c r="M37" s="1"/>
      <c r="N37" s="1"/>
    </row>
    <row r="38" spans="8:14" x14ac:dyDescent="0.25">
      <c r="I38" s="1"/>
      <c r="J38" s="1"/>
      <c r="K38" s="1"/>
      <c r="M38" s="1"/>
      <c r="N38" s="1"/>
    </row>
    <row r="39" spans="8:14" x14ac:dyDescent="0.25">
      <c r="I39" s="1"/>
      <c r="J39" s="1"/>
      <c r="K39" s="1"/>
      <c r="M39" s="1"/>
      <c r="N39" s="1"/>
    </row>
  </sheetData>
  <autoFilter ref="A4:P31"/>
  <mergeCells count="2">
    <mergeCell ref="A31:I31"/>
    <mergeCell ref="A3:P3"/>
  </mergeCells>
  <pageMargins left="0.31496062992125984" right="0.31496062992125984" top="0.35433070866141736" bottom="0.35433070866141736" header="0.31496062992125984" footer="0.31496062992125984"/>
  <pageSetup paperSize="9" scale="3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2018-05-30T08:21:18Z</dcterms:modified>
</cp:coreProperties>
</file>