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bartova3067\Desktop\"/>
    </mc:Choice>
  </mc:AlternateContent>
  <bookViews>
    <workbookView xWindow="480" yWindow="45" windowWidth="19320" windowHeight="15330" tabRatio="897" activeTab="1"/>
  </bookViews>
  <sheets>
    <sheet name="E.zav.ukaz." sheetId="27" r:id="rId1"/>
    <sheet name="TAB-1" sheetId="28" r:id="rId2"/>
    <sheet name="TAB-2" sheetId="29" r:id="rId3"/>
    <sheet name="TAB-3" sheetId="30" r:id="rId4"/>
    <sheet name="TAB-4" sheetId="31" r:id="rId5"/>
    <sheet name="TAB-5" sheetId="32" r:id="rId6"/>
    <sheet name="TAB-5 účel" sheetId="33" r:id="rId7"/>
    <sheet name="TAB-6" sheetId="34" r:id="rId8"/>
    <sheet name="TAB-7" sheetId="35" r:id="rId9"/>
    <sheet name="TAB-8" sheetId="36" r:id="rId10"/>
  </sheets>
  <definedNames>
    <definedName name="_xlnm._FilterDatabase" localSheetId="4" hidden="1">'TAB-4'!#REF!</definedName>
    <definedName name="_xlnm._FilterDatabase" localSheetId="5" hidden="1">'TAB-5'!$A$3:$C$174</definedName>
    <definedName name="_xlnm._FilterDatabase" localSheetId="6" hidden="1">'TAB-5 účel'!$A$4:$D$189</definedName>
    <definedName name="_xlnm._FilterDatabase" localSheetId="7" hidden="1">'TAB-6'!$A$3:$D$9</definedName>
    <definedName name="_xlnm._FilterDatabase" localSheetId="9" hidden="1">'TAB-8'!$A$4:$F$23</definedName>
    <definedName name="_xlnm.Print_Titles" localSheetId="1">'TAB-1'!$21:$22</definedName>
    <definedName name="_xlnm.Print_Titles" localSheetId="2">'TAB-2'!$14:$15</definedName>
    <definedName name="_xlnm.Print_Titles" localSheetId="4">'TAB-4'!$27:$28</definedName>
    <definedName name="_xlnm.Print_Titles" localSheetId="5">'TAB-5'!$3:$4</definedName>
    <definedName name="_xlnm.Print_Titles" localSheetId="6">'TAB-5 účel'!$4:$6</definedName>
    <definedName name="_xlnm.Print_Titles" localSheetId="7">'TAB-6'!$3:$4</definedName>
    <definedName name="_xlnm.Print_Area" localSheetId="0">E.zav.ukaz.!$A$1:$I$15</definedName>
    <definedName name="_xlnm.Print_Area" localSheetId="1">'TAB-1'!$A$1:$D$26</definedName>
    <definedName name="_xlnm.Print_Area" localSheetId="2">'TAB-2'!$A$1:$D$41</definedName>
    <definedName name="_xlnm.Print_Area" localSheetId="3">'TAB-3'!$A$1:$D$13</definedName>
    <definedName name="_xlnm.Print_Area" localSheetId="4">'TAB-4'!$A$1:$E$77</definedName>
    <definedName name="_xlnm.Print_Area" localSheetId="5">'TAB-5'!$A$1:$C$174</definedName>
    <definedName name="_xlnm.Print_Area" localSheetId="6">'TAB-5 účel'!$A$1:$D$204</definedName>
    <definedName name="_xlnm.Print_Area" localSheetId="7">'TAB-6'!$A$1:$D$26</definedName>
    <definedName name="_xlnm.Print_Area" localSheetId="8">'TAB-7'!$A$1:$D$23</definedName>
    <definedName name="_xlnm.Print_Area" localSheetId="9">'TAB-8'!$A$1:$E$43</definedName>
    <definedName name="Z_632980EE_AB4F_49FA_B8D9_C4F0628108CE_.wvu.FilterData" localSheetId="5" hidden="1">'TAB-5'!$A$4:$C$145</definedName>
    <definedName name="Z_632980EE_AB4F_49FA_B8D9_C4F0628108CE_.wvu.FilterData" localSheetId="6" hidden="1">'TAB-5 účel'!$A$4:$D$6</definedName>
    <definedName name="Z_632980EE_AB4F_49FA_B8D9_C4F0628108CE_.wvu.FilterData" localSheetId="7" hidden="1">'TAB-6'!$A$3:$D$9</definedName>
    <definedName name="Z_632980EE_AB4F_49FA_B8D9_C4F0628108CE_.wvu.PrintArea" localSheetId="0" hidden="1">E.zav.ukaz.!$A$1:$I$15</definedName>
    <definedName name="Z_632980EE_AB4F_49FA_B8D9_C4F0628108CE_.wvu.PrintArea" localSheetId="1" hidden="1">'TAB-1'!$A$1:$D$26</definedName>
    <definedName name="Z_632980EE_AB4F_49FA_B8D9_C4F0628108CE_.wvu.PrintArea" localSheetId="2" hidden="1">'TAB-2'!$A$1:$D$33</definedName>
    <definedName name="Z_632980EE_AB4F_49FA_B8D9_C4F0628108CE_.wvu.PrintArea" localSheetId="3" hidden="1">'TAB-3'!$A$1:$D$14</definedName>
    <definedName name="Z_632980EE_AB4F_49FA_B8D9_C4F0628108CE_.wvu.PrintArea" localSheetId="5" hidden="1">'TAB-5'!$A$1:$C$145</definedName>
    <definedName name="Z_632980EE_AB4F_49FA_B8D9_C4F0628108CE_.wvu.PrintArea" localSheetId="6" hidden="1">'TAB-5 účel'!$A$1:$D$6</definedName>
    <definedName name="Z_632980EE_AB4F_49FA_B8D9_C4F0628108CE_.wvu.PrintArea" localSheetId="7" hidden="1">'TAB-6'!$A$1:$D$9</definedName>
    <definedName name="Z_632980EE_AB4F_49FA_B8D9_C4F0628108CE_.wvu.PrintArea" localSheetId="8" hidden="1">'TAB-7'!$A$1:$D$23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5" hidden="1">'TAB-5'!$3:$4</definedName>
    <definedName name="Z_632980EE_AB4F_49FA_B8D9_C4F0628108CE_.wvu.PrintTitles" localSheetId="6" hidden="1">'TAB-5 účel'!$4:$6</definedName>
    <definedName name="Z_632980EE_AB4F_49FA_B8D9_C4F0628108CE_.wvu.PrintTitles" localSheetId="7" hidden="1">'TAB-6'!$3:$4</definedName>
    <definedName name="Z_72958AFE_462B_4821_9CB1_6F26C5AA230B_.wvu.FilterData" localSheetId="4" hidden="1">'TAB-4'!#REF!</definedName>
    <definedName name="Z_72958AFE_462B_4821_9CB1_6F26C5AA230B_.wvu.FilterData" localSheetId="5" hidden="1">'TAB-5'!$A$3:$C$145</definedName>
    <definedName name="Z_72958AFE_462B_4821_9CB1_6F26C5AA230B_.wvu.FilterData" localSheetId="6" hidden="1">'TAB-5 účel'!$A$4:$D$6</definedName>
    <definedName name="Z_72958AFE_462B_4821_9CB1_6F26C5AA230B_.wvu.FilterData" localSheetId="7" hidden="1">'TAB-6'!$A$3:$D$9</definedName>
    <definedName name="Z_72958AFE_462B_4821_9CB1_6F26C5AA230B_.wvu.FilterData" localSheetId="9" hidden="1">'TAB-8'!$A$4:$F$23</definedName>
    <definedName name="Z_72958AFE_462B_4821_9CB1_6F26C5AA230B_.wvu.PrintArea" localSheetId="0" hidden="1">E.zav.ukaz.!$A$1:$I$15</definedName>
    <definedName name="Z_72958AFE_462B_4821_9CB1_6F26C5AA230B_.wvu.PrintArea" localSheetId="1" hidden="1">'TAB-1'!$A$1:$D$26</definedName>
    <definedName name="Z_72958AFE_462B_4821_9CB1_6F26C5AA230B_.wvu.PrintArea" localSheetId="2" hidden="1">'TAB-2'!$A$1:$D$41</definedName>
    <definedName name="Z_72958AFE_462B_4821_9CB1_6F26C5AA230B_.wvu.PrintArea" localSheetId="3" hidden="1">'TAB-3'!$A$1:$D$13</definedName>
    <definedName name="Z_72958AFE_462B_4821_9CB1_6F26C5AA230B_.wvu.PrintArea" localSheetId="4" hidden="1">'TAB-4'!$A$1:$E$77</definedName>
    <definedName name="Z_72958AFE_462B_4821_9CB1_6F26C5AA230B_.wvu.PrintArea" localSheetId="5" hidden="1">'TAB-5'!$A$1:$C$145</definedName>
    <definedName name="Z_72958AFE_462B_4821_9CB1_6F26C5AA230B_.wvu.PrintArea" localSheetId="6" hidden="1">'TAB-5 účel'!$A$1:$D$6</definedName>
    <definedName name="Z_72958AFE_462B_4821_9CB1_6F26C5AA230B_.wvu.PrintArea" localSheetId="7" hidden="1">'TAB-6'!$A$1:$D$9</definedName>
    <definedName name="Z_72958AFE_462B_4821_9CB1_6F26C5AA230B_.wvu.PrintArea" localSheetId="8" hidden="1">'TAB-7'!$A$1:$D$22</definedName>
    <definedName name="Z_72958AFE_462B_4821_9CB1_6F26C5AA230B_.wvu.PrintArea" localSheetId="9" hidden="1">'TAB-8'!$A$1:$E$25</definedName>
    <definedName name="Z_72958AFE_462B_4821_9CB1_6F26C5AA230B_.wvu.PrintTitles" localSheetId="1" hidden="1">'TAB-1'!$1:$1</definedName>
    <definedName name="Z_72958AFE_462B_4821_9CB1_6F26C5AA230B_.wvu.PrintTitles" localSheetId="2" hidden="1">'TAB-2'!$14:$15</definedName>
    <definedName name="Z_72958AFE_462B_4821_9CB1_6F26C5AA230B_.wvu.PrintTitles" localSheetId="4" hidden="1">'TAB-4'!#REF!</definedName>
    <definedName name="Z_72958AFE_462B_4821_9CB1_6F26C5AA230B_.wvu.PrintTitles" localSheetId="5" hidden="1">'TAB-5'!$3:$4</definedName>
    <definedName name="Z_72958AFE_462B_4821_9CB1_6F26C5AA230B_.wvu.PrintTitles" localSheetId="6" hidden="1">'TAB-5 účel'!$4:$6</definedName>
    <definedName name="Z_72958AFE_462B_4821_9CB1_6F26C5AA230B_.wvu.PrintTitles" localSheetId="7" hidden="1">'TAB-6'!$3:$4</definedName>
    <definedName name="Z_72958AFE_462B_4821_9CB1_6F26C5AA230B_.wvu.PrintTitles" localSheetId="8" hidden="1">'TAB-7'!$10:$11</definedName>
    <definedName name="Z_72958AFE_462B_4821_9CB1_6F26C5AA230B_.wvu.PrintTitles" localSheetId="9" hidden="1">'TAB-8'!$13:$14</definedName>
    <definedName name="Z_EFAD90BE_EFFB_4F0D_9A95_6915124B8751_.wvu.FilterData" localSheetId="5" hidden="1">'TAB-5'!$A$3:$C$145</definedName>
    <definedName name="Z_EFAD90BE_EFFB_4F0D_9A95_6915124B8751_.wvu.FilterData" localSheetId="6" hidden="1">'TAB-5 účel'!$A$4:$D$6</definedName>
    <definedName name="Z_EFAD90BE_EFFB_4F0D_9A95_6915124B8751_.wvu.FilterData" localSheetId="7" hidden="1">'TAB-6'!$A$3:$D$9</definedName>
    <definedName name="Z_EFAD90BE_EFFB_4F0D_9A95_6915124B8751_.wvu.PrintArea" localSheetId="0" hidden="1">E.zav.ukaz.!$A$1:$I$15</definedName>
    <definedName name="Z_EFAD90BE_EFFB_4F0D_9A95_6915124B8751_.wvu.PrintArea" localSheetId="1" hidden="1">'TAB-1'!$A$1:$D$26</definedName>
    <definedName name="Z_EFAD90BE_EFFB_4F0D_9A95_6915124B8751_.wvu.PrintArea" localSheetId="2" hidden="1">'TAB-2'!$A$1:$D$33</definedName>
    <definedName name="Z_EFAD90BE_EFFB_4F0D_9A95_6915124B8751_.wvu.PrintArea" localSheetId="3" hidden="1">'TAB-3'!$A$1:$D$14</definedName>
    <definedName name="Z_EFAD90BE_EFFB_4F0D_9A95_6915124B8751_.wvu.PrintArea" localSheetId="5" hidden="1">'TAB-5'!$A$1:$C$145</definedName>
    <definedName name="Z_EFAD90BE_EFFB_4F0D_9A95_6915124B8751_.wvu.PrintArea" localSheetId="6" hidden="1">'TAB-5 účel'!$A$1:$D$6</definedName>
    <definedName name="Z_EFAD90BE_EFFB_4F0D_9A95_6915124B8751_.wvu.PrintArea" localSheetId="7" hidden="1">'TAB-6'!$A$1:$D$9</definedName>
    <definedName name="Z_EFAD90BE_EFFB_4F0D_9A95_6915124B8751_.wvu.PrintArea" localSheetId="8" hidden="1">'TAB-7'!$A$1:$D$23</definedName>
    <definedName name="Z_EFAD90BE_EFFB_4F0D_9A95_6915124B8751_.wvu.PrintTitles" localSheetId="1" hidden="1">'TAB-1'!$1:$1</definedName>
    <definedName name="Z_EFAD90BE_EFFB_4F0D_9A95_6915124B8751_.wvu.PrintTitles" localSheetId="2" hidden="1">'TAB-2'!$14:$15</definedName>
    <definedName name="Z_EFAD90BE_EFFB_4F0D_9A95_6915124B8751_.wvu.PrintTitles" localSheetId="5" hidden="1">'TAB-5'!$3:$4</definedName>
    <definedName name="Z_EFAD90BE_EFFB_4F0D_9A95_6915124B8751_.wvu.PrintTitles" localSheetId="6" hidden="1">'TAB-5 účel'!$4:$6</definedName>
    <definedName name="Z_EFAD90BE_EFFB_4F0D_9A95_6915124B8751_.wvu.PrintTitles" localSheetId="7" hidden="1">'TAB-6'!$3:$4</definedName>
    <definedName name="Z_EFAD90BE_EFFB_4F0D_9A95_6915124B8751_.wvu.PrintTitles" localSheetId="8" hidden="1">'TAB-7'!$10:$11</definedName>
    <definedName name="Z_FE857634_B83D_4669_BE72_6E5297B7F9FE_.wvu.Cols" localSheetId="0" hidden="1">E.zav.ukaz.!#REF!</definedName>
    <definedName name="Z_FE857634_B83D_4669_BE72_6E5297B7F9FE_.wvu.PrintArea" localSheetId="0" hidden="1">E.zav.ukaz.!$A$1:$I$15</definedName>
  </definedNames>
  <calcPr calcId="152511"/>
</workbook>
</file>

<file path=xl/calcChain.xml><?xml version="1.0" encoding="utf-8"?>
<calcChain xmlns="http://schemas.openxmlformats.org/spreadsheetml/2006/main">
  <c r="D8" i="28" l="1"/>
  <c r="D6" i="35" l="1"/>
  <c r="D7" i="35" l="1"/>
  <c r="D5" i="35"/>
  <c r="D26" i="34" l="1"/>
  <c r="D204" i="33" l="1"/>
  <c r="C174" i="32"/>
  <c r="D8" i="30" l="1"/>
  <c r="D41" i="29" l="1"/>
  <c r="D33" i="29"/>
  <c r="D11" i="29"/>
  <c r="D10" i="29"/>
  <c r="D9" i="29"/>
  <c r="D8" i="29"/>
  <c r="D7" i="29"/>
  <c r="D6" i="29"/>
  <c r="D5" i="29"/>
  <c r="D26" i="28" l="1"/>
  <c r="D19" i="28"/>
  <c r="D11" i="36" l="1"/>
  <c r="D23" i="36"/>
  <c r="D43" i="36"/>
  <c r="D8" i="35"/>
  <c r="D22" i="35"/>
  <c r="D25" i="31"/>
  <c r="D68" i="31"/>
  <c r="D77" i="31"/>
  <c r="D13" i="30"/>
  <c r="D12" i="29"/>
</calcChain>
</file>

<file path=xl/sharedStrings.xml><?xml version="1.0" encoding="utf-8"?>
<sst xmlns="http://schemas.openxmlformats.org/spreadsheetml/2006/main" count="1262" uniqueCount="489">
  <si>
    <t>Regionální funkce knihoven</t>
  </si>
  <si>
    <t>Stanice sociálních lůžek</t>
  </si>
  <si>
    <t>Protialkoholní záchytná stanice</t>
  </si>
  <si>
    <t>str.</t>
  </si>
  <si>
    <t>Tabulka č. 8</t>
  </si>
  <si>
    <t>Tabulka č. 7</t>
  </si>
  <si>
    <t>ZÁVAZNÉ UKAZATELE pro příspěvkové organizace v odvětví školství – účelový investiční příspěvek do fondu investic</t>
  </si>
  <si>
    <t>Tabulka č. 6</t>
  </si>
  <si>
    <t>ZÁVAZNÉ UKAZATELE pro příspěvkové organizace v odvětví školství – příspěvek na provoz</t>
  </si>
  <si>
    <t>Tabulka č. 5</t>
  </si>
  <si>
    <t>ZÁVAZNÉ UKAZATELE pro příspěvkové organizace v odvětví sociálních věcí na základě smlouvy o závazku veřejné služby a vyrovnávací platbě za jeho výkon - příspěvek na provoz, účelový investiční příspěvek do fondu investic</t>
  </si>
  <si>
    <t>Tabulka č. 4</t>
  </si>
  <si>
    <t>ZÁVAZNÉ UKAZATELE pro příspěvkové organizace v odvětví sociálních věcí - příspěvek na provoz</t>
  </si>
  <si>
    <t>Tabulka č. 3</t>
  </si>
  <si>
    <t>ZÁVAZNÉ UKAZATELE pro příspěvkové organizace v odvětví kultury - příspěvek na provoz, účelový investiční příspěvek do fondu investic</t>
  </si>
  <si>
    <t>Tabulka č. 2</t>
  </si>
  <si>
    <t>ZÁVAZNÉ UKAZATELE pro příspěvkové organizace v odvětví dopravy a chytrého regionu - příspěvek na provoz, účelový investiční příspěvek do fondu investic</t>
  </si>
  <si>
    <t>Tabulka č. 1</t>
  </si>
  <si>
    <t xml:space="preserve">E. ZÁVAZNÉ UKAZATELE pro příspěvkové organizace </t>
  </si>
  <si>
    <t>Celkem</t>
  </si>
  <si>
    <t>Správa silnic Moravskoslezského kraje, příspěvková organizace, Ostrava</t>
  </si>
  <si>
    <t>00095711</t>
  </si>
  <si>
    <r>
      <t xml:space="preserve">Účelový 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</si>
  <si>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ZÁVAZNÝ UKAZATEL</t>
  </si>
  <si>
    <t>Účel</t>
  </si>
  <si>
    <t>Název příspěvkové organizace</t>
  </si>
  <si>
    <t>Odpisy hmotného a nehmotného majetku</t>
  </si>
  <si>
    <t>Moravskoslezské energetické centrum, příspěvková organizace, Ostrava</t>
  </si>
  <si>
    <t>03103820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</si>
  <si>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</si>
  <si>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z toho závazný ukazatel příspěvek na provoz účelově určený: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</si>
  <si>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</si>
  <si>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ZÁVAZNÉ UKAZATELE PRO PŘÍSPĚVKOVÉ ORGANIZACE V ODVĚTVÍ DOPRAVY A CHYTRÉHO REGIONU</t>
  </si>
  <si>
    <t>Muzeum Novojičínska, příspěvková organizace, Nový Jičín</t>
  </si>
  <si>
    <t>00096296</t>
  </si>
  <si>
    <r>
      <t xml:space="preserve">Účelový investiční příspěvek                                do fondu investic                                       </t>
    </r>
    <r>
      <rPr>
        <sz val="10"/>
        <color indexed="8"/>
        <rFont val="Tahoma"/>
        <family val="2"/>
        <charset val="238"/>
      </rPr>
      <t xml:space="preserve"> v tis. Kč </t>
    </r>
  </si>
  <si>
    <t>Zámek Nová Horka - restaurování výmaleb sálu</t>
  </si>
  <si>
    <t>Zámek Nová Horka - restaurování výmaleb kaple</t>
  </si>
  <si>
    <t>Muzeum Beskyd Frýdek-Místek, příspěvková organizace</t>
  </si>
  <si>
    <t>00095630</t>
  </si>
  <si>
    <t>Udržitelnost projektu - Hrad Sovinec, zpřístupnění barokního opevnění a podzemní chodby</t>
  </si>
  <si>
    <t>Muzeum v Bruntále, příspěvková organizace</t>
  </si>
  <si>
    <t>00095354</t>
  </si>
  <si>
    <t>Realizace výstavy zaměřené na začleňování osob se zdravotním postižením do společnosti</t>
  </si>
  <si>
    <t>Muzeum Těšínska, příspěvková organizace, Český Těšín</t>
  </si>
  <si>
    <t>00305847</t>
  </si>
  <si>
    <t>Festival divadel Moravy a Slezska</t>
  </si>
  <si>
    <t>Těšínské divadlo Český Těšín, příspěvková organizace</t>
  </si>
  <si>
    <t>00100536</t>
  </si>
  <si>
    <t>Podpora akcí pro občany se zdravotním postižením - projekt "Svět podle nás"</t>
  </si>
  <si>
    <t>Galerie výtvarného umění v Ostravě, příspěvková organizace</t>
  </si>
  <si>
    <t>00373231</t>
  </si>
  <si>
    <t>Podpora aktivit v oblast knihovnictví pro osoby se zrakovým a sluchovým postižením, pořizování pomůcek včetně softwarových nástrojů a technického vybavení ke zpřístupňování specializovaných informačních zdrojů, budování specializovaného knihovního fondu, pořádání vzdělávacích a kulturních akcí pro návštěvníky se zrakovým a sluchovým postižením</t>
  </si>
  <si>
    <t>Nákup a ochrana knihovního fondu, nákup licencí k databázím a zajištění výpůjčních služeb k e-knihám</t>
  </si>
  <si>
    <t>Moravskoslezská vědecká knihovna v Ostravě, příspěvková organizace</t>
  </si>
  <si>
    <t>00100579</t>
  </si>
  <si>
    <t>ZÁVAZNÉ UKAZATELE PRO PŘÍSPĚVKOVÉ ORGANIZACE V ODVĚTVÍ KULTURY</t>
  </si>
  <si>
    <t>Příprava a posuzování žadatelů o náhradní rodinnou péči</t>
  </si>
  <si>
    <t>Centrum psychologické pomoci, příspěvková organizace, Karviná</t>
  </si>
  <si>
    <t>00847267</t>
  </si>
  <si>
    <t>ZÁVAZNÉ UKAZATELE PRO PŘÍSPĚVKOVÉ ORGANIZACE V ODVĚTVÍ SOCIÁLNÍCH VĚCÍ</t>
  </si>
  <si>
    <t>03512/2014/SOC</t>
  </si>
  <si>
    <t>Domov Duha, příspěvková organizace, Nový Jičín</t>
  </si>
  <si>
    <t>48804886</t>
  </si>
  <si>
    <t>03522/2014/SOC</t>
  </si>
  <si>
    <t>Fontána, příspěvková organizace, Hlučín</t>
  </si>
  <si>
    <t>71197044</t>
  </si>
  <si>
    <t>Číslo smlouvy o závazku veřejné služby a vyrovnávací platbě za jeho výkon</t>
  </si>
  <si>
    <t>03534/2014/SOC</t>
  </si>
  <si>
    <t xml:space="preserve">Dofinancování hlavní činnosti </t>
  </si>
  <si>
    <t>Zámek Dolní Životice, příspěvková organizace</t>
  </si>
  <si>
    <t>71197052</t>
  </si>
  <si>
    <t>03515/2014/SOC</t>
  </si>
  <si>
    <t>Sírius, příspěvková organizace, Opava</t>
  </si>
  <si>
    <t>71197036</t>
  </si>
  <si>
    <t>03537/2014/SOC</t>
  </si>
  <si>
    <t>Domov Letokruhy, příspěvková organizace, Budišov nad Budišovkou</t>
  </si>
  <si>
    <t>71197010</t>
  </si>
  <si>
    <t>03532/2014/SOC</t>
  </si>
  <si>
    <t>Domov Na zámku, příspěvková organizace, Kyjovice</t>
  </si>
  <si>
    <t>71197001</t>
  </si>
  <si>
    <t>03502/2014/SOC</t>
  </si>
  <si>
    <t>Domov Vítkov, příspěvková organizace</t>
  </si>
  <si>
    <t>71196951</t>
  </si>
  <si>
    <t>03538/2014/SOC</t>
  </si>
  <si>
    <t>Domov Odry, příspěvková organizace</t>
  </si>
  <si>
    <t>48804894</t>
  </si>
  <si>
    <t>03519/2014/SOC</t>
  </si>
  <si>
    <t>Domov Příbor, příspěvková organizace</t>
  </si>
  <si>
    <t>48804878</t>
  </si>
  <si>
    <t>03516/2014/SOC</t>
  </si>
  <si>
    <t>Domov NaNovo, příspěvková organizace, Studénka</t>
  </si>
  <si>
    <t>48804860</t>
  </si>
  <si>
    <t>03539/2014/SOC</t>
  </si>
  <si>
    <t>Domov Hortenzie, příspěvková organizace, Frenštát pod Radhoštěm</t>
  </si>
  <si>
    <t>48804843</t>
  </si>
  <si>
    <t>03517/2014/SOC</t>
  </si>
  <si>
    <t>Benjamín, příspěvková organizace, Petřvald</t>
  </si>
  <si>
    <t>00847461</t>
  </si>
  <si>
    <t>03523/2014/SOC</t>
  </si>
  <si>
    <t>Domov Jistoty, příspěvková organizace, Bohumín</t>
  </si>
  <si>
    <t>00847372</t>
  </si>
  <si>
    <t>03508/2014/SOC</t>
  </si>
  <si>
    <t>Domov Březiny, příspěvková organizace, Petřvald</t>
  </si>
  <si>
    <t>00847348</t>
  </si>
  <si>
    <t>03511/2014/SOC</t>
  </si>
  <si>
    <t>Nový domov, příspěvková organizace, Karviná</t>
  </si>
  <si>
    <t>00847330</t>
  </si>
  <si>
    <t>03531/2014/SOC</t>
  </si>
  <si>
    <t>03533/2014/SOC</t>
  </si>
  <si>
    <t>Náš svět, příspěvková organizace, Pržno</t>
  </si>
  <si>
    <t>00847046</t>
  </si>
  <si>
    <t>03514/2014/SOC</t>
  </si>
  <si>
    <t>Harmonie, příspěvková organizace, Krnov</t>
  </si>
  <si>
    <t>00846384</t>
  </si>
  <si>
    <t>03521/2014/SOC</t>
  </si>
  <si>
    <t>Sagapo, příspěvková organizace, Bruntál</t>
  </si>
  <si>
    <t>00846350</t>
  </si>
  <si>
    <t>03535/2014/SOC</t>
  </si>
  <si>
    <t>Domov Bílá Opava, příspěvková organizace, Opava</t>
  </si>
  <si>
    <t>00016772</t>
  </si>
  <si>
    <t xml:space="preserve">Nový domov, příspěvková organizace, Karviná               </t>
  </si>
  <si>
    <t>ZÁVAZNÉ UKAZATELE PRO PŘÍSPĚVKOVÉ ORGANIZACE V ODVĚTVÍ SOCIÁLNÍCH VĚCÍ NA ZÁKLADĚ SMLOUVY
O ZÁVAZKU VEŘEJNÉ SLUŽBY A VYROVNÁVACÍ PLATBĚ ZA JEHO VÝKON</t>
  </si>
  <si>
    <t>Dětský domov a Školní jídelna, Lichnov 253, příspěvková organizace</t>
  </si>
  <si>
    <t>00852732</t>
  </si>
  <si>
    <t>Dětský domov a Školní jídelna, Čeladná 87, příspěvková organizace</t>
  </si>
  <si>
    <t>Dětský domov a Školní jídelna, Frýdek-Místek, příspěvková organizace</t>
  </si>
  <si>
    <t>Dětský domov a Školní jídelna, Opava, Rybí trh 14, příspěvková organizace</t>
  </si>
  <si>
    <t>Dětský domov a Školní jídelna, Melč 4, příspěvková organizace</t>
  </si>
  <si>
    <t>Dětský domov a Školní jídelna, Budišov nad Budišovkou, příspěvková organizace</t>
  </si>
  <si>
    <t>Dětský domov a Školní jídelna, Příbor, Masarykova 607, příspěvková organizace</t>
  </si>
  <si>
    <t>Dětský domov a Školní jídelna, Nový Jičín, Revoluční 56, příspěvková organizace</t>
  </si>
  <si>
    <t>Dětský domov SRDCE a Školní jídelna, Karviná-Fryštát, Vydmuchov 10, příspěvková organizace</t>
  </si>
  <si>
    <t>Dětský domov a Školní jídelna, Havířov-Podlesí, Čelakovského 1, příspěvková organizace</t>
  </si>
  <si>
    <t>Dětský domov a Školní jídelna, Ostrava-Hrabová, Reymontova 2a, příspěvková organizace</t>
  </si>
  <si>
    <t>Dětský domov Úsměv a Školní jídelna, Ostrava-Slezská Ostrava, Bukovanského 25, příspěvková organizace</t>
  </si>
  <si>
    <t>61989321</t>
  </si>
  <si>
    <t>Školní statek, Opava, příspěvková organizace</t>
  </si>
  <si>
    <t>00098752</t>
  </si>
  <si>
    <t>Základní umělecká škola, Rychvald, Orlovská 495, příspěvková organizace</t>
  </si>
  <si>
    <t>Základní umělecká škola J. R. Míši, Orlová, příspěvková organizace</t>
  </si>
  <si>
    <t>Základní umělecká škola Bedřicha Smetany, Karviná-Mizerov, příspěvková organizace</t>
  </si>
  <si>
    <t>Základní škola, Dětský domov, Školní družina a Školní jídelna, Vrbno p. Pradědem, nám. Sv. Michala 17, příspěvková organizace</t>
  </si>
  <si>
    <t>00852619</t>
  </si>
  <si>
    <t>Střední škola, Základní škola a Mateřská škola, Frýdek-Místek, příspěvková organizace</t>
  </si>
  <si>
    <t>Střední škola, Dětský domov a Školní jídelna, Velké Heraltice, příspěvková organizace</t>
  </si>
  <si>
    <t>Dětský domov a Školní jídelna, Radkov-Dubová 141, příspěvková organizace</t>
  </si>
  <si>
    <t>Dětský domov Loreta a Školní jídelna, Fulnek, příspěvková organizace</t>
  </si>
  <si>
    <t>62330268</t>
  </si>
  <si>
    <t>Dětský domov a Školní jídelna, Ostrava-Slezská Ostrava, Na Vizině 28, příspěvková organizace</t>
  </si>
  <si>
    <t>Střední škola technická, Opava, Kolofíkovo nábřeží 51, příspěvková organizace</t>
  </si>
  <si>
    <t>00845299</t>
  </si>
  <si>
    <t>Hotelová škola, Frenštát pod Radhoštěm, příspěvková organizace</t>
  </si>
  <si>
    <t>00576441</t>
  </si>
  <si>
    <t>Střední škola stavební a dřevozpracující, Ostrava, příspěvková organizace</t>
  </si>
  <si>
    <t>00845213</t>
  </si>
  <si>
    <t>Střední škola hotelnictví a služeb a Vyšší odborná škola, Opava, příspěvková organizace</t>
  </si>
  <si>
    <t>72547651</t>
  </si>
  <si>
    <t>Obchodní akademie a Střední odborná škola logistická, Opava, příspěvková organizace</t>
  </si>
  <si>
    <t>Obchodní akademie, Český Těšín, příspěvková organizace</t>
  </si>
  <si>
    <t>Obchodní akademie, Ostrava-Poruba, příspěvková organizace</t>
  </si>
  <si>
    <t>00602094</t>
  </si>
  <si>
    <t>Obchodní akademie a Vyšší odborná škola sociální, Ostrava-Mariánské Hory, příspěvková organizace</t>
  </si>
  <si>
    <t>00602086</t>
  </si>
  <si>
    <t>Krajské zařízení pro další vzdělávání pedagogických pracovníků a informační centrum, Nový Jičín, příspěvková organizace</t>
  </si>
  <si>
    <t>62330403</t>
  </si>
  <si>
    <t>Základní umělecká škola, Vítkov, Lidická 639, příspěvková organizace</t>
  </si>
  <si>
    <t>Základní umělecká škola Vladislava Vančury, Háj ve Slezsku, příspěvková organizace</t>
  </si>
  <si>
    <t>Základní umělecká škola J. A. Komenského, Studénka, příspěvková organizace</t>
  </si>
  <si>
    <t>Mateřská škola Eliška, Opava, příspěvková organizace</t>
  </si>
  <si>
    <t>Mateřská škola Klíček, Karviná-Hranice, Einsteinova 2849, příspěvková organizace</t>
  </si>
  <si>
    <t>Mateřská škola Paraplíčko, Havířov, příspěvková organizace</t>
  </si>
  <si>
    <t>60337389</t>
  </si>
  <si>
    <t>Střední škola prof. Zdeňka Matějčka, Ostrava-Poruba, příspěvková organizace</t>
  </si>
  <si>
    <t>Mateřská škola logopedická, Ostrava-Poruba, Na Robinsonce 1646, příspěvková organizace</t>
  </si>
  <si>
    <t>Mateřská škola logopedická, Ostrava-Poruba, U Školky 1621, příspěvková organizace</t>
  </si>
  <si>
    <t>Střední odborná škola a Střední odborné učiliště podnikání a služeb, Jablunkov, Školní 416, příspěvková organizace</t>
  </si>
  <si>
    <t>00100340</t>
  </si>
  <si>
    <t>Střední odborná škola a Základní škola, Město Albrechtice, příspěvková organizace</t>
  </si>
  <si>
    <t>00100307</t>
  </si>
  <si>
    <t>Střední škola automobilní, Krnov, příspěvková organizace</t>
  </si>
  <si>
    <t>Střední odborná škola, Frýdek-Místek, příspěvková organizace</t>
  </si>
  <si>
    <t>00844691</t>
  </si>
  <si>
    <t>Odborné učiliště a Praktická škola, Hlučín, příspěvková organizace</t>
  </si>
  <si>
    <t>00601837</t>
  </si>
  <si>
    <t>Střední odborné učiliště stavební, Opava, příspěvková organizace</t>
  </si>
  <si>
    <t>Odborné učiliště a Praktická škola, Nový Jičín, příspěvková organizace</t>
  </si>
  <si>
    <t>00601594</t>
  </si>
  <si>
    <t>Střední škola, Odry, příspěvková organizace</t>
  </si>
  <si>
    <t>00577910</t>
  </si>
  <si>
    <t>Střední škola technická a zemědělská, Nový Jičín, příspěvková organizace</t>
  </si>
  <si>
    <t>00848077</t>
  </si>
  <si>
    <t>Albrechtova střední škola, Český Těšín, příspěvková organizace</t>
  </si>
  <si>
    <t>00577235</t>
  </si>
  <si>
    <t>Masarykova střední škola zemědělská a Vyšší odborná škola, Opava, příspěvková organizace</t>
  </si>
  <si>
    <t>Vyšší odborná škola, Střední odborná škola a Střední odborné učiliště, Kopřivnice, příspěvková organizace</t>
  </si>
  <si>
    <t>00601624</t>
  </si>
  <si>
    <t>Základní umělecká škola, Nový Jičín, Derkova 1, příspěvková organizace</t>
  </si>
  <si>
    <t>Základní umělecká škola, Klimkovice, Lidická 5, příspěvková organizace</t>
  </si>
  <si>
    <t>Základní škola, Vítkov, nám. J. Zajíce č. 1, příspěvková organizace</t>
  </si>
  <si>
    <t>Základní škola a Praktická škola, Opava, Slezského odboje 5, příspěvková organizace</t>
  </si>
  <si>
    <t>Základní škola Floriána Bayera, Kopřivnice, Štramberská 189, příspěvková organizace</t>
  </si>
  <si>
    <t>Základní škola, Frenštát pod Radhoštěm, Tyršova 1053, příspěvková organizace</t>
  </si>
  <si>
    <t>Základní škola a Mateřská škola Motýlek, Kopřivnice, Smetanova 1122, příspěvková organizace</t>
  </si>
  <si>
    <t>Základní škola a Mateřská škola při lázních, Klimkovice, příspěvková organizace</t>
  </si>
  <si>
    <t>Základní škola a Mateřská škola, Nový Jičín, Dlouhá 54, příspěvková organizace</t>
  </si>
  <si>
    <t>Střední škola, Základní škola a Mateřská škola, Karviná, příspěvková organizace</t>
  </si>
  <si>
    <t>Základní škola speciální a Mateřská škola speciální, Nový Jičín, Komenského 64, příspěvková organizace</t>
  </si>
  <si>
    <t>Střední škola průmyslová, Krnov, příspěvková organizace</t>
  </si>
  <si>
    <t>00846279</t>
  </si>
  <si>
    <t>Střední škola a Základní škola, Havířov-Šumbark, příspěvková organizace</t>
  </si>
  <si>
    <t>Střední škola, Havířov-Šumbark, Sýkorova 1/613, příspěvková organizace</t>
  </si>
  <si>
    <t>13644289</t>
  </si>
  <si>
    <t>Střední průmyslová škola a Obchodní akademie, Bruntál, příspěvková organizace</t>
  </si>
  <si>
    <t>00601322</t>
  </si>
  <si>
    <t>Střední zdravotnická škola, Karviná, příspěvková organizace</t>
  </si>
  <si>
    <t>00844985</t>
  </si>
  <si>
    <t>Střední průmyslová škola stavební, Havířov, příspěvková organizace</t>
  </si>
  <si>
    <t>Střední průmyslová škola elektrotechnická, Havířov, příspěvková organizace</t>
  </si>
  <si>
    <t>Střední průmyslová škola, Ostrava-Vítkovice, příspěvková organizace</t>
  </si>
  <si>
    <t>00602141</t>
  </si>
  <si>
    <t>Střední průmyslová škola stavební, Ostrava, příspěvková organizace</t>
  </si>
  <si>
    <t>00602116</t>
  </si>
  <si>
    <t>Střední průmyslová škola chemická akademika Heyrovského, Ostrava, příspěvková organizace</t>
  </si>
  <si>
    <t>00602124</t>
  </si>
  <si>
    <t>Střední průmyslová škola elektrotechniky a informatiky, Ostrava, příspěvková organizace</t>
  </si>
  <si>
    <t>00602132</t>
  </si>
  <si>
    <t>Základní umělecká škola Pavla Kalety, Český Těšín, příspěvková organizace</t>
  </si>
  <si>
    <t>Základní umělecká škola, Bohumín - Nový Bohumín, Žižkova 620, příspěvková organizace</t>
  </si>
  <si>
    <t>Základní umělecká škola, Ostrava - Poruba, J. Valčíka 4413, příspěvková organizace</t>
  </si>
  <si>
    <t>Základní umělecká škola Leoše Janáčka, Ostrava - Vítkovice, příspěvková organizace</t>
  </si>
  <si>
    <t>Základní umělecká škola, Ostrava - Zábřeh, Sologubova 9A, příspěvková organizace</t>
  </si>
  <si>
    <t>Základní škola, Rýmařov, Školní náměstí 1, příspěvková organizace</t>
  </si>
  <si>
    <t>Základní škola, Bruntál, Rýmařovská 15, příspěvková organizace</t>
  </si>
  <si>
    <t>Základní škola, Ostrava-Hrabůvka, U Haldy 66, příspěvková organizace</t>
  </si>
  <si>
    <t>Základní škola, Ostrava-Zábřeh, Kpt. Vajdy 1a, příspěvková organizace</t>
  </si>
  <si>
    <t>Základní škola a Mateřská škola, Ostrava-Poruba, Ukrajinská 19, příspěvková organizace</t>
  </si>
  <si>
    <t>Střední škola řemesel, Frýdek-Místek, příspěvková organizace</t>
  </si>
  <si>
    <t>Střední škola technických oborů, Havířov-Šumbark, Lidická 1a/600, příspěvková organizace</t>
  </si>
  <si>
    <t>68321261</t>
  </si>
  <si>
    <t>Střední škola technická a dopravní, Ostrava-Vítkovice, příspěvková organizace</t>
  </si>
  <si>
    <t>Střední odborná škola waldorfská, Ostrava, příspěvková organizace</t>
  </si>
  <si>
    <t>Střední pedagogická škola a Střední zdravotnická škola, Krnov, příspěvková organizace</t>
  </si>
  <si>
    <t>00601292</t>
  </si>
  <si>
    <t>Střední odborná škola dopravy a cestovního ruchu, Krnov, příspěvková organizace</t>
  </si>
  <si>
    <t>Střední zdravotnická škola, Frýdek-Místek, příspěvková organizace</t>
  </si>
  <si>
    <t>00561151</t>
  </si>
  <si>
    <t>Střední průmyslová škola, Obchodní akademie a Jazyková škola s právem státní jazykové zkoušky, Frýdek-Místek, příspěvková organizace</t>
  </si>
  <si>
    <t>00601381</t>
  </si>
  <si>
    <t>Střední škola průmyslová a umělecká, Opava, příspěvková organizace</t>
  </si>
  <si>
    <t>Střední průmyslová škola stavební, Opava, příspěvková organizace</t>
  </si>
  <si>
    <t>Střední zdravotnická škola, Opava, příspěvková organizace</t>
  </si>
  <si>
    <t>00601152</t>
  </si>
  <si>
    <t>Střední průmyslová škola, Karviná, příspěvková organizace</t>
  </si>
  <si>
    <t>Střední zdravotnická škola a Vyšší odborná škola zdravotnická, Ostrava, příspěvková organizace</t>
  </si>
  <si>
    <t>00600920</t>
  </si>
  <si>
    <t>Střední umělecká škola, Ostrava, příspěvková organizace</t>
  </si>
  <si>
    <t>00602051</t>
  </si>
  <si>
    <t>Janáčkova konzervatoř v Ostravě, příspěvková organizace</t>
  </si>
  <si>
    <t>00602078</t>
  </si>
  <si>
    <t>Střední zahradnická škola, Ostrava, příspěvková organizace</t>
  </si>
  <si>
    <t>00602027</t>
  </si>
  <si>
    <t>Pedagogicko-psychologická poradna, Bruntál, příspěvková organizace</t>
  </si>
  <si>
    <t>Pedagogicko-psychologická poradna, Frýdek-Místek, příspěvková organizace</t>
  </si>
  <si>
    <t>Pedagogicko-psychologická poradna, Opava, příspěvková organizace</t>
  </si>
  <si>
    <t>00849936</t>
  </si>
  <si>
    <t>Pedagogicko-psychologická poradna, Nový Jičín, příspěvková organizace</t>
  </si>
  <si>
    <t>Pedagogicko-psychologická poradna, Karviná, příspěvková organizace</t>
  </si>
  <si>
    <t>Domov mládeže a Školní jídelna-výdejna, Ostrava-Hrabůvka, Krakovská 1095, příspěvková organizace</t>
  </si>
  <si>
    <t>00602001</t>
  </si>
  <si>
    <t>Pedagogicko-psychologická poradna, Ostrava-Zábřeh, příspěvková organizace</t>
  </si>
  <si>
    <t>Základní umělecká škola Eduarda Marhuly, Ostrava - Mariánské Hory, Hudební 6, příspěvková organizace</t>
  </si>
  <si>
    <t>Základní umělecká škola, Ostrava - Moravská Ostrava, Sokolská třída 15, příspěvková organizace</t>
  </si>
  <si>
    <t>Střední škola gastronomie, oděvnictví a služeb, Frýdek-Místek, příspěvková organizace</t>
  </si>
  <si>
    <t>00577243</t>
  </si>
  <si>
    <t>Střední škola techniky a služeb, Karviná, příspěvková organizace</t>
  </si>
  <si>
    <t>13644254</t>
  </si>
  <si>
    <t>Střední škola, Havířov-Prostřední Suchá, příspěvková organizace</t>
  </si>
  <si>
    <t>13644271</t>
  </si>
  <si>
    <t>Střední škola, Bohumín, příspěvková organizace</t>
  </si>
  <si>
    <t>Střední škola služeb a podnikání, Ostrava-Poruba, příspěvková organizace</t>
  </si>
  <si>
    <t>00575933</t>
  </si>
  <si>
    <t>Střední škola elektrotechnická, Ostrava, Na Jízdárně 30, příspěvková organizace</t>
  </si>
  <si>
    <t>Střední škola společného stravování, Ostrava-Hrabůvka, příspěvková organizace</t>
  </si>
  <si>
    <t>00577260</t>
  </si>
  <si>
    <t>Střední škola teleinformatiky, Ostrava, příspěvková organizace</t>
  </si>
  <si>
    <t>00845329</t>
  </si>
  <si>
    <t>Gymnázium a Střední průmyslová škola elektrotechniky a informatiky, Frenštát pod Radhoštěm, příspěvková organizace</t>
  </si>
  <si>
    <t>00601659</t>
  </si>
  <si>
    <t>Gymnázium, Ostrava-Hrabůvka, příspěvková organizace</t>
  </si>
  <si>
    <t>00842745</t>
  </si>
  <si>
    <t>Matiční gymnázium, Ostrava, příspěvková organizace</t>
  </si>
  <si>
    <t>00842761</t>
  </si>
  <si>
    <t>Základní umělecká škola, Město Albrechtice, Tyršova 1, příspěvková organizace</t>
  </si>
  <si>
    <t>Základní umělecká škola Leoše Janáčka, Frýdlant nad Ostravicí, příspěvková organizace</t>
  </si>
  <si>
    <t>Základní umělecká škola Leoše Janáčka, Havířov, příspěvková organizace</t>
  </si>
  <si>
    <t>Základní umělecká škola Bohuslava Martinů, Havířov - Město, Na Schodech 1, příspěvková organizace</t>
  </si>
  <si>
    <t>Střední škola, Základní škola a Mateřská škola, Třinec, Jablunkovská 241, příspěvková organizace</t>
  </si>
  <si>
    <t>Základní škola a Mateřská škola, Frýdlant nad Ostravicí, Náměstí 7, příspěvková organizace</t>
  </si>
  <si>
    <t>Střední odborná škola, Bruntál, příspěvková organizace</t>
  </si>
  <si>
    <t>Gymnázium a Střední odborná škola, Rýmařov, příspěvková organizace</t>
  </si>
  <si>
    <t>00601331</t>
  </si>
  <si>
    <t>Gymnázium, Krnov, příspěvková organizace</t>
  </si>
  <si>
    <t>00601349</t>
  </si>
  <si>
    <t>Všeobecné a sportovní gymnázium, Bruntál, příspěvková organizace</t>
  </si>
  <si>
    <t>00601357</t>
  </si>
  <si>
    <t>Slezské gymnázium, Opava, příspěvková organizace</t>
  </si>
  <si>
    <t>Mendelovo gymnázium, Opava, příspěvková organizace</t>
  </si>
  <si>
    <t>Gymnázium Josefa Kainara, Hlučín, příspěvková organizace</t>
  </si>
  <si>
    <t>Masarykovo gymnázium, Příbor, příspěvková organizace</t>
  </si>
  <si>
    <t>00601641</t>
  </si>
  <si>
    <t>Gymnázium, Nový Jičín, příspěvková organizace</t>
  </si>
  <si>
    <t>00601675</t>
  </si>
  <si>
    <t>Gymnázium Mikuláše Koperníka, Bílovec, příspěvková organizace</t>
  </si>
  <si>
    <t>00601667</t>
  </si>
  <si>
    <t>Gymnázium Františka Živného, Bohumín, Jana Palacha 794, příspěvková organizace</t>
  </si>
  <si>
    <t>Sportovní gymnázium Dany a Emila Zátopkových, Ostrava, příspěvková organizace</t>
  </si>
  <si>
    <t>00602060</t>
  </si>
  <si>
    <t>Jazykové gymnázium Pavla Tigrida, Ostrava-Poruba, příspěvková organizace</t>
  </si>
  <si>
    <t>Gymnázium, Ostrava-Zábřeh, Volgogradská 6a, příspěvková organizace</t>
  </si>
  <si>
    <t>00842737</t>
  </si>
  <si>
    <t>Wichterlovo gymnázium, Ostrava-Poruba, příspěvková organizace</t>
  </si>
  <si>
    <t>00842702</t>
  </si>
  <si>
    <t>Gymnázium Olgy Havlové, Ostrava-Poruba, příspěvková organizace</t>
  </si>
  <si>
    <t>00602159</t>
  </si>
  <si>
    <t>Gymnázium Hladnov a Jazyková škola s právem státní jazykové zkoušky, Ostrava, příspěvková organizace</t>
  </si>
  <si>
    <t>00842753</t>
  </si>
  <si>
    <t>Zařízení školního stravování Matiční dům, Opava, Rybí trh 7-8, příspěvková organizace</t>
  </si>
  <si>
    <t>Krajské středisko volného času JUVENTUS, Karviná, příspěvková organizace</t>
  </si>
  <si>
    <t>00847925</t>
  </si>
  <si>
    <t>Základní umělecká škola, Opava, příspěvková organizace</t>
  </si>
  <si>
    <t>Základní umělecká škola Viléma Petrželky, Ostrava - Hrabůvka, Edisonova 90, příspěvková organizace</t>
  </si>
  <si>
    <t>Základní umělecká škola Edvarda Runda, Ostrava - Slezská Ostrava, Keltičkova 4, příspěvková organizace</t>
  </si>
  <si>
    <t>Základní škola, Ostrava-Slezská Ostrava, Na Vizině 28, příspěvková organizace</t>
  </si>
  <si>
    <t>Základní škola, Hlučín, Gen. Svobody 8, příspěvková organizace</t>
  </si>
  <si>
    <t>Základní škola při zdravotnickém zařízení a Mateřská škola při zdravotnickém zařízení, Opava, Olomoucká 88, příspěvková organizace</t>
  </si>
  <si>
    <t>Základní škola, Opava, Havlíčkova 1, příspěvková organizace</t>
  </si>
  <si>
    <t>Základní škola, Ostrava-Poruba, Čkalovova 942, příspěvková organizace</t>
  </si>
  <si>
    <t>Základní škola, Ostrava-Mariánské Hory, Karasova 6, příspěvková organizace</t>
  </si>
  <si>
    <t>Základní škola speciální, Ostrava-Slezská Ostrava, příspěvková organizace</t>
  </si>
  <si>
    <t>00601977</t>
  </si>
  <si>
    <t>Základní škola pro sluchově postižené a Mateřská škola pro sluchově postižené, Ostrava-Poruba, příspěvková organizace</t>
  </si>
  <si>
    <t>00601985</t>
  </si>
  <si>
    <t>Mendelova střední škola, Nový Jičín, příspěvková organizace</t>
  </si>
  <si>
    <t>00845027</t>
  </si>
  <si>
    <t>Gymnázium, Třinec, příspěvková organizace</t>
  </si>
  <si>
    <t>00601390</t>
  </si>
  <si>
    <t>Gymnázium, Frýdlant nad Ostravicí, nám. T. G. Masaryka 1260, příspěvková organizace</t>
  </si>
  <si>
    <t>00601403</t>
  </si>
  <si>
    <t>Gymnázium a Střední odborná škola, Frýdek-Místek, Cihelní 410, příspěvková organizace</t>
  </si>
  <si>
    <t>00846881</t>
  </si>
  <si>
    <t>Gymnázium Petra Bezruče, Frýdek-Místek, příspěvková organizace</t>
  </si>
  <si>
    <t>00601411</t>
  </si>
  <si>
    <t>Gymnázium a Obchodní akademie, Orlová, příspěvková organizace</t>
  </si>
  <si>
    <t>62331540</t>
  </si>
  <si>
    <t>Gymnázium, Karviná, příspěvková organizace</t>
  </si>
  <si>
    <t>Gymnázium, Havířov-Podlesí, příspěvková organizace</t>
  </si>
  <si>
    <t>Gymnázium, Havířov-Město, Komenského 2, příspěvková organizace</t>
  </si>
  <si>
    <t>Polské gymnázium - Polskie Gimnazjum im. Juliusza Słowackiego, Český Těšín, příspěvková organizace</t>
  </si>
  <si>
    <t>Gymnázium Josefa Božka, Český Těšín, příspěvková organizace</t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</si>
  <si>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</si>
  <si>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ZÁVAZNÉ UKAZATELE PRO PŘÍSPĚVKOVÉ ORGANIZACE V ODVĚTVÍ ŠKOLSTVÍ</t>
  </si>
  <si>
    <t>Dofinancování vyučovaného předmětu řízení motorových vozidel</t>
  </si>
  <si>
    <r>
      <t xml:space="preserve">Příspěvek na provoz                   účelově určený                                        </t>
    </r>
    <r>
      <rPr>
        <sz val="10"/>
        <rFont val="Tahoma"/>
        <family val="2"/>
        <charset val="238"/>
      </rPr>
      <t xml:space="preserve">v tis. Kč </t>
    </r>
  </si>
  <si>
    <r>
      <t xml:space="preserve">Účelový investiční příspěvek
do fondu investic
</t>
    </r>
    <r>
      <rPr>
        <sz val="10"/>
        <rFont val="Tahoma"/>
        <family val="2"/>
        <charset val="238"/>
      </rPr>
      <t xml:space="preserve">v tis. Kč </t>
    </r>
  </si>
  <si>
    <t>Nemocnice ve Frýdku-Místku, příspěvková organizace</t>
  </si>
  <si>
    <t>00534188</t>
  </si>
  <si>
    <t>Výjezdové centrum Město Albrechtice</t>
  </si>
  <si>
    <t>Integrované výjezdové centrum Mošnov</t>
  </si>
  <si>
    <t>Integrované výjezdové centrum Ostrava-Jih</t>
  </si>
  <si>
    <t>Zdravotnická záchranná služba Moravskoslezského kraje, příspěvková organizace, Ostrava</t>
  </si>
  <si>
    <t>48804525</t>
  </si>
  <si>
    <t>Parkové úpravy v areálu OLÚ Metylovice</t>
  </si>
  <si>
    <t>Odborný léčebný ústav Metylovice - Moravskoslezské sanatorium, příspěvková organizace</t>
  </si>
  <si>
    <t>00534200</t>
  </si>
  <si>
    <t>68177992</t>
  </si>
  <si>
    <t>Dětský domov Janovice u Rýmařova, příspěvková organizace</t>
  </si>
  <si>
    <t>63024594</t>
  </si>
  <si>
    <t>ZÁVAZNÉ UKAZATELE PRO PŘÍSPĚVKOVÉ ORGANIZACE V ODVĚTVÍ ZDRAVOTNICTVÍ</t>
  </si>
  <si>
    <t>03547/2014/ZDR</t>
  </si>
  <si>
    <t>Domov sester - přístavba výtahu 
a stavební úpravy</t>
  </si>
  <si>
    <t>Slezská nemocnice v Opavě, příspěvková organizace</t>
  </si>
  <si>
    <t>47813750</t>
  </si>
  <si>
    <t>Rekonstrukce elektroinstalace</t>
  </si>
  <si>
    <t>03562/2014/ZDR</t>
  </si>
  <si>
    <t>Nemocnice s poliklinikou Havířov, příspěvková organizace</t>
  </si>
  <si>
    <t>00844896</t>
  </si>
  <si>
    <t>03561/2014/ZDR</t>
  </si>
  <si>
    <t>Nemocnice s poliklinikou Karviná-Ráj, příspěvková organizace</t>
  </si>
  <si>
    <t>00844853</t>
  </si>
  <si>
    <t>03564/2014/ZDR</t>
  </si>
  <si>
    <t>Pavilon A, stavební úpravy a přístavba</t>
  </si>
  <si>
    <t>Sdružené zdravotnické zařízení Krnov, příspěvková organizace</t>
  </si>
  <si>
    <t>00844641</t>
  </si>
  <si>
    <t>Pavilon H - stavební úpravy a přístavba</t>
  </si>
  <si>
    <t>Novostavba lékárny a onkologie</t>
  </si>
  <si>
    <t>Krytí odpisů dlouhodobého hmotného 
a nehmotného majetku</t>
  </si>
  <si>
    <t>03566/2014/ZDR</t>
  </si>
  <si>
    <t>Nemocnice Třinec, příspěvková organizace</t>
  </si>
  <si>
    <t>00534242</t>
  </si>
  <si>
    <t>03549/2014/ZDR</t>
  </si>
  <si>
    <t>ZÁVAZNÉ UKAZATELE PRO PŘÍSPĚVKOVÉ ORGANIZACE V ODVĚTVÍ ZDRAVOTNICTVÍ NA ZÁKLADĚ SMLOUVY
O ZÁVAZKU VEŘEJNÉ SLUŽBY A VYROVNÁVACÍ PLATBĚ ZA JEHO VÝKON</t>
  </si>
  <si>
    <t>IČO</t>
  </si>
  <si>
    <t>06839517</t>
  </si>
  <si>
    <t>Moravskoslezské datové centrum, příspěvková organizace, Ostrava</t>
  </si>
  <si>
    <t>Souvislé opravy silnic II. a III. tříd, včetně mostních objektů</t>
  </si>
  <si>
    <t>Čištění komunikací</t>
  </si>
  <si>
    <t>Příprava staveb a příprava vypořádání pozemků</t>
  </si>
  <si>
    <t>Internet věcí</t>
  </si>
  <si>
    <t>Okružní křižovatka II/486 a III/4841, Krmelín</t>
  </si>
  <si>
    <t>Pořízení automobilu</t>
  </si>
  <si>
    <t>Protihluková opatření na silnicích II. a III. tříd</t>
  </si>
  <si>
    <t>Hrad Sovinec - oprava vnitřního opevnění</t>
  </si>
  <si>
    <t>Hrad Sovinec - oprava lesnické školy</t>
  </si>
  <si>
    <t>Hrad Sovinec - dobudování infrastruktury</t>
  </si>
  <si>
    <t>Čištění a konzervaci depotu 2221 ks mincí z Klokočova</t>
  </si>
  <si>
    <t>Stabilizace severovýchodní zdi paláce hradu Hukvaldy</t>
  </si>
  <si>
    <t>Hrad Hukvaldy - dobudování infrastruktury</t>
  </si>
  <si>
    <t>Rekonstrukce střechy Domu umění</t>
  </si>
  <si>
    <t>Zámek Nová Horka – rekonstrukce kotelny</t>
  </si>
  <si>
    <t>Udržitelnost projektu - Archeopark Chotěbuz II. část</t>
  </si>
  <si>
    <t>Dětské centrum Čtyřlístek, příspěvková organizace, Havířov</t>
  </si>
  <si>
    <t>Novostavba multifunkčního altánu</t>
  </si>
  <si>
    <t>Rekonstrukce střechy včetně zateplení a rekonstrukce fasády</t>
  </si>
  <si>
    <t>Úprava parku a parkoviště</t>
  </si>
  <si>
    <t>Odstranění vlhkosti zdiva objektu Mánesova</t>
  </si>
  <si>
    <t>13644301</t>
  </si>
  <si>
    <t>Základní umělecká škola, Ostrava - Petřkovice, Hlučínská 7, příspěvková organizace</t>
  </si>
  <si>
    <t>Základní umělecká škola Heleny Salichové, Ostrava - Polanka n/O, 1. května 330,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</si>
  <si>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</si>
  <si>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</si>
  <si>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 Zdeňka Buriana, Kopřivnice, příspěvková organizace</t>
  </si>
  <si>
    <t>Základní umělecká škola, Odry, příspěvková organizace</t>
  </si>
  <si>
    <t>Základní umělecká škola, Příbor, Lidická 50, příspěvková organizace</t>
  </si>
  <si>
    <t>00849910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</si>
  <si>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</si>
  <si>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</si>
  <si>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</si>
  <si>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</si>
  <si>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</si>
  <si>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Hlavní náměstí 9, příspěvková organizace</t>
  </si>
  <si>
    <t>00852481</t>
  </si>
  <si>
    <t>Základní umělecká škola, Rýmařov, Čapkova 6, příspěvková organizace</t>
  </si>
  <si>
    <t>47811919</t>
  </si>
  <si>
    <t>07331533</t>
  </si>
  <si>
    <t>Vzdělávací a sportovní centrum, Bílá, příspěvková organizace</t>
  </si>
  <si>
    <t>Novostavba tělocvičny</t>
  </si>
  <si>
    <t>Stavební úpravy střech obchodní akademie</t>
  </si>
  <si>
    <t>Výměna střešní krytiny a oprava fasády</t>
  </si>
  <si>
    <t xml:space="preserve">Stavební úpravy budovy školy </t>
  </si>
  <si>
    <t>Oprava střechy budovy školy na ulici Vodní 343</t>
  </si>
  <si>
    <t>Podpora aktivit souvisejících s tématikou ICT k zajištění vzdělávacích akcí a soutěží v MSK a aktivit ICeMSK (informační centra MSK)</t>
  </si>
  <si>
    <t>Rekonstrukce budovy A na ul. Příčná</t>
  </si>
  <si>
    <t xml:space="preserve">Přístavba tělocvičny - projektová příprava </t>
  </si>
  <si>
    <t>Sportovní komplex Volgogradská - projektová příprava</t>
  </si>
  <si>
    <t>Rekonstrukce odvodu splaškových vod</t>
  </si>
  <si>
    <t>Rekonstrukce sociálních zařízení</t>
  </si>
  <si>
    <t xml:space="preserve">Sanace suterénního zdiva </t>
  </si>
  <si>
    <t>Rekonstrukce stravovacího provozu</t>
  </si>
  <si>
    <t>Rekonstrukce střechy na odloučeném pracovišti</t>
  </si>
  <si>
    <t>Rekonstrukce vzduchotechniky v kuchyni</t>
  </si>
  <si>
    <t>Rekonstrukce obvodového pláště tělocvičny Husova</t>
  </si>
  <si>
    <t>Rekonstrukce objektů Polského gymnázia</t>
  </si>
  <si>
    <t>Sanace suterénního zdiva budovy</t>
  </si>
  <si>
    <t xml:space="preserve">Zateplení ubytovacího pavilonu </t>
  </si>
  <si>
    <t xml:space="preserve">Výměna elektrického výtahu </t>
  </si>
  <si>
    <t>Sanace vlhkého zdiva budovy školy</t>
  </si>
  <si>
    <t>Odstranění záklopu v tělocvičnách s obsahem azbestu</t>
  </si>
  <si>
    <t>Přístavba skladu jeviště</t>
  </si>
  <si>
    <t>Rekonstrukce přívodů vody a odpadů</t>
  </si>
  <si>
    <t>Stavební úpravy budovy školy</t>
  </si>
  <si>
    <t>Elektronizace zdravotnických procesů</t>
  </si>
  <si>
    <t>Integrované bezpečnostní centrum Moravskoslezského kraje</t>
  </si>
  <si>
    <t>Vzdělávací středisko ZZS MSK</t>
  </si>
  <si>
    <t>Pořízení osobních ochranných pracovních prostředků</t>
  </si>
  <si>
    <t>Přestavba budovy I pro magnetickou rezonanci</t>
  </si>
  <si>
    <t>Protipožární ucpávky</t>
  </si>
  <si>
    <t>Rekonstrukce intenzivní JIP</t>
  </si>
  <si>
    <t>Dodávka zdravotnické techniky</t>
  </si>
  <si>
    <t>Rekonstrukce budovy následné péče - přemístění oddělení rehabilitace</t>
  </si>
  <si>
    <t>Osazení termoregulačních ventilů 
v nemocnici Orlová</t>
  </si>
  <si>
    <t>Rekonstrukce vestibulu</t>
  </si>
  <si>
    <t>Studie rekonstrukce ambulantní rehabilitace</t>
  </si>
  <si>
    <t>Modernizace vybavení pro obory návazné péče v NsP Havířov, p. o.</t>
  </si>
  <si>
    <t>Modernizace rekonstrukce pavilonu psychiatrie NsP Havířov, p. o.</t>
  </si>
  <si>
    <t xml:space="preserve">    Moravskoslezského kraje na rok 2019</t>
  </si>
  <si>
    <t>ZÁVAZNÉ UKAZATELE pro příspěvkové organizace v odvětví zdravotnictví - příspěvek na provoz</t>
  </si>
  <si>
    <t>ZÁVAZNÉ UKAZATELE pro příspěvkové organizace v odvětví zdravotnictví na základě smlouvy o závazku veřejné služby a vyrovnávací platbě za jeho výkon - příspěvek na provoz, účelový investiční příspěvek do fondu investic</t>
  </si>
  <si>
    <t>Kofinancování projektu "Toulky údolím Olše"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</si>
</sst>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13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1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1" fillId="0" borderId="0" xfId="1" applyFont="1" applyAlignment="1">
      <alignment horizontal="right" vertical="top"/>
    </xf>
    <xf numFmtId="0" fontId="11" fillId="0" borderId="0" xfId="1" applyFont="1" applyAlignment="1">
      <alignment vertical="top"/>
    </xf>
    <xf numFmtId="0" fontId="8" fillId="0" borderId="0" xfId="1" applyFont="1" applyFill="1" applyAlignment="1">
      <alignment vertical="top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12" fillId="0" borderId="0" xfId="1" applyFont="1"/>
    <xf numFmtId="0" fontId="1" fillId="0" borderId="0" xfId="2" applyFont="1"/>
    <xf numFmtId="0" fontId="1" fillId="0" borderId="0" xfId="3" applyFont="1"/>
    <xf numFmtId="3" fontId="1" fillId="0" borderId="0" xfId="3" applyNumberFormat="1" applyFont="1" applyBorder="1" applyAlignment="1">
      <alignment horizontal="right"/>
    </xf>
    <xf numFmtId="0" fontId="1" fillId="0" borderId="0" xfId="3" applyFont="1" applyBorder="1" applyAlignment="1">
      <alignment wrapText="1" shrinkToFit="1"/>
    </xf>
    <xf numFmtId="0" fontId="1" fillId="0" borderId="0" xfId="3" applyFont="1" applyBorder="1"/>
    <xf numFmtId="49" fontId="1" fillId="0" borderId="0" xfId="3" applyNumberFormat="1" applyFont="1" applyBorder="1" applyAlignment="1">
      <alignment horizontal="center"/>
    </xf>
    <xf numFmtId="3" fontId="5" fillId="0" borderId="15" xfId="3" applyNumberFormat="1" applyFont="1" applyBorder="1" applyAlignment="1">
      <alignment horizontal="right" vertical="center"/>
    </xf>
    <xf numFmtId="0" fontId="1" fillId="0" borderId="19" xfId="3" applyFont="1" applyFill="1" applyBorder="1" applyAlignment="1">
      <alignment vertical="center" wrapText="1"/>
    </xf>
    <xf numFmtId="3" fontId="1" fillId="0" borderId="18" xfId="3" applyNumberFormat="1" applyFont="1" applyFill="1" applyBorder="1" applyAlignment="1">
      <alignment horizontal="right" vertical="center" wrapText="1"/>
    </xf>
    <xf numFmtId="0" fontId="1" fillId="0" borderId="11" xfId="3" applyFont="1" applyFill="1" applyBorder="1" applyAlignment="1">
      <alignment horizontal="left" vertical="center" wrapText="1"/>
    </xf>
    <xf numFmtId="0" fontId="1" fillId="0" borderId="21" xfId="3" applyFont="1" applyFill="1" applyBorder="1" applyAlignment="1">
      <alignment horizontal="left" vertical="center" wrapText="1"/>
    </xf>
    <xf numFmtId="3" fontId="1" fillId="0" borderId="22" xfId="3" applyNumberFormat="1" applyFont="1" applyFill="1" applyBorder="1" applyAlignment="1">
      <alignment horizontal="right" vertical="center" wrapText="1"/>
    </xf>
    <xf numFmtId="0" fontId="1" fillId="0" borderId="19" xfId="3" applyFont="1" applyFill="1" applyBorder="1" applyAlignment="1">
      <alignment horizontal="left" vertical="center" wrapText="1"/>
    </xf>
    <xf numFmtId="0" fontId="1" fillId="0" borderId="23" xfId="3" applyFont="1" applyFill="1" applyBorder="1" applyAlignment="1">
      <alignment horizontal="left" vertical="center" wrapText="1"/>
    </xf>
    <xf numFmtId="1" fontId="5" fillId="0" borderId="8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49" fontId="1" fillId="0" borderId="0" xfId="3" applyNumberFormat="1" applyFont="1" applyAlignment="1">
      <alignment horizontal="right"/>
    </xf>
    <xf numFmtId="3" fontId="5" fillId="0" borderId="0" xfId="3" applyNumberFormat="1" applyFont="1" applyFill="1" applyBorder="1" applyAlignment="1">
      <alignment vertical="top" wrapText="1"/>
    </xf>
    <xf numFmtId="0" fontId="5" fillId="0" borderId="0" xfId="3" applyFont="1" applyBorder="1" applyAlignment="1">
      <alignment horizontal="left"/>
    </xf>
    <xf numFmtId="0" fontId="1" fillId="0" borderId="0" xfId="0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1" fillId="0" borderId="0" xfId="3" applyFont="1" applyAlignment="1">
      <alignment vertical="center"/>
    </xf>
    <xf numFmtId="1" fontId="5" fillId="0" borderId="8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1" fillId="0" borderId="35" xfId="3" applyFont="1" applyFill="1" applyBorder="1" applyAlignment="1">
      <alignment horizontal="right" vertical="center"/>
    </xf>
    <xf numFmtId="0" fontId="1" fillId="0" borderId="0" xfId="3" applyFont="1" applyBorder="1" applyAlignment="1">
      <alignment vertical="center" wrapText="1"/>
    </xf>
    <xf numFmtId="0" fontId="1" fillId="0" borderId="0" xfId="3" applyFont="1" applyBorder="1" applyAlignment="1">
      <alignment vertical="center"/>
    </xf>
    <xf numFmtId="0" fontId="14" fillId="0" borderId="36" xfId="3" applyFont="1" applyBorder="1"/>
    <xf numFmtId="3" fontId="5" fillId="0" borderId="15" xfId="3" applyNumberFormat="1" applyFont="1" applyFill="1" applyBorder="1" applyAlignment="1">
      <alignment horizontal="right" vertical="center"/>
    </xf>
    <xf numFmtId="3" fontId="13" fillId="0" borderId="3" xfId="3" applyNumberFormat="1" applyFont="1" applyFill="1" applyBorder="1" applyAlignment="1">
      <alignment horizontal="right" vertical="center"/>
    </xf>
    <xf numFmtId="0" fontId="1" fillId="0" borderId="0" xfId="3" applyFont="1" applyAlignment="1">
      <alignment wrapText="1"/>
    </xf>
    <xf numFmtId="0" fontId="5" fillId="0" borderId="0" xfId="3" applyFont="1" applyAlignment="1">
      <alignment vertical="center" wrapText="1"/>
    </xf>
    <xf numFmtId="1" fontId="5" fillId="0" borderId="4" xfId="3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right" wrapText="1"/>
    </xf>
    <xf numFmtId="1" fontId="1" fillId="0" borderId="0" xfId="3" applyNumberFormat="1" applyFont="1" applyAlignment="1">
      <alignment wrapText="1"/>
    </xf>
    <xf numFmtId="0" fontId="1" fillId="0" borderId="0" xfId="3" applyFont="1" applyAlignment="1">
      <alignment horizontal="center" wrapText="1"/>
    </xf>
    <xf numFmtId="0" fontId="1" fillId="0" borderId="0" xfId="4" applyFont="1"/>
    <xf numFmtId="0" fontId="1" fillId="0" borderId="0" xfId="1" applyFont="1" applyAlignment="1">
      <alignment vertical="center"/>
    </xf>
    <xf numFmtId="3" fontId="15" fillId="0" borderId="15" xfId="3" applyNumberFormat="1" applyFont="1" applyBorder="1" applyAlignment="1">
      <alignment horizontal="right" vertical="center"/>
    </xf>
    <xf numFmtId="3" fontId="13" fillId="0" borderId="22" xfId="3" applyNumberFormat="1" applyFont="1" applyFill="1" applyBorder="1" applyAlignment="1">
      <alignment horizontal="right" vertical="center"/>
    </xf>
    <xf numFmtId="0" fontId="1" fillId="0" borderId="19" xfId="3" applyFont="1" applyFill="1" applyBorder="1" applyAlignment="1">
      <alignment vertical="center"/>
    </xf>
    <xf numFmtId="49" fontId="1" fillId="0" borderId="40" xfId="3" applyNumberFormat="1" applyFont="1" applyBorder="1" applyAlignment="1">
      <alignment horizontal="center" vertical="center"/>
    </xf>
    <xf numFmtId="0" fontId="1" fillId="0" borderId="0" xfId="1" applyFont="1"/>
    <xf numFmtId="1" fontId="15" fillId="0" borderId="8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" fillId="0" borderId="0" xfId="5" applyFont="1" applyAlignment="1">
      <alignment vertical="center"/>
    </xf>
    <xf numFmtId="3" fontId="5" fillId="0" borderId="15" xfId="3" applyNumberFormat="1" applyFont="1" applyFill="1" applyBorder="1" applyAlignment="1">
      <alignment vertical="center" wrapText="1"/>
    </xf>
    <xf numFmtId="3" fontId="1" fillId="0" borderId="5" xfId="3" applyNumberFormat="1" applyFont="1" applyFill="1" applyBorder="1" applyAlignment="1">
      <alignment horizontal="right" vertical="center" wrapText="1"/>
    </xf>
    <xf numFmtId="0" fontId="1" fillId="0" borderId="11" xfId="3" applyFont="1" applyBorder="1" applyAlignment="1">
      <alignment vertical="center" wrapText="1"/>
    </xf>
    <xf numFmtId="49" fontId="1" fillId="0" borderId="43" xfId="3" applyNumberFormat="1" applyFont="1" applyBorder="1" applyAlignment="1">
      <alignment horizontal="center" vertical="center"/>
    </xf>
    <xf numFmtId="0" fontId="1" fillId="0" borderId="0" xfId="5" applyFont="1"/>
    <xf numFmtId="49" fontId="4" fillId="0" borderId="0" xfId="3" applyNumberFormat="1" applyFont="1" applyAlignment="1">
      <alignment horizontal="right"/>
    </xf>
    <xf numFmtId="3" fontId="15" fillId="0" borderId="15" xfId="3" applyNumberFormat="1" applyFont="1" applyFill="1" applyBorder="1" applyAlignment="1">
      <alignment horizontal="right" vertical="center"/>
    </xf>
    <xf numFmtId="3" fontId="13" fillId="0" borderId="5" xfId="3" applyNumberFormat="1" applyFont="1" applyFill="1" applyBorder="1" applyAlignment="1">
      <alignment horizontal="right" vertical="center"/>
    </xf>
    <xf numFmtId="49" fontId="1" fillId="0" borderId="42" xfId="3" applyNumberFormat="1" applyFont="1" applyFill="1" applyBorder="1" applyAlignment="1">
      <alignment horizontal="center" vertical="center"/>
    </xf>
    <xf numFmtId="49" fontId="1" fillId="0" borderId="43" xfId="3" applyNumberFormat="1" applyFont="1" applyFill="1" applyBorder="1" applyAlignment="1">
      <alignment horizontal="center" vertical="center"/>
    </xf>
    <xf numFmtId="3" fontId="13" fillId="0" borderId="18" xfId="3" applyNumberFormat="1" applyFont="1" applyFill="1" applyBorder="1" applyAlignment="1">
      <alignment horizontal="right" vertical="center"/>
    </xf>
    <xf numFmtId="49" fontId="1" fillId="0" borderId="40" xfId="3" applyNumberFormat="1" applyFont="1" applyFill="1" applyBorder="1" applyAlignment="1">
      <alignment horizontal="center" vertical="center"/>
    </xf>
    <xf numFmtId="0" fontId="9" fillId="0" borderId="0" xfId="6" applyFont="1"/>
    <xf numFmtId="0" fontId="9" fillId="0" borderId="0" xfId="6" applyFont="1" applyAlignment="1">
      <alignment wrapText="1"/>
    </xf>
    <xf numFmtId="0" fontId="1" fillId="0" borderId="0" xfId="7" applyFont="1"/>
    <xf numFmtId="3" fontId="16" fillId="0" borderId="0" xfId="3" applyNumberFormat="1" applyFont="1" applyBorder="1" applyAlignment="1">
      <alignment horizontal="right"/>
    </xf>
    <xf numFmtId="3" fontId="5" fillId="0" borderId="47" xfId="3" applyNumberFormat="1" applyFont="1" applyFill="1" applyBorder="1" applyAlignment="1">
      <alignment vertical="center" wrapText="1"/>
    </xf>
    <xf numFmtId="0" fontId="1" fillId="0" borderId="23" xfId="3" applyFont="1" applyBorder="1" applyAlignment="1">
      <alignment vertical="center" wrapText="1"/>
    </xf>
    <xf numFmtId="0" fontId="1" fillId="0" borderId="14" xfId="3" applyFont="1" applyFill="1" applyBorder="1" applyAlignment="1">
      <alignment horizontal="right" vertical="center"/>
    </xf>
    <xf numFmtId="0" fontId="1" fillId="0" borderId="12" xfId="3" applyFont="1" applyBorder="1" applyAlignment="1">
      <alignment vertical="center" wrapText="1"/>
    </xf>
    <xf numFmtId="0" fontId="1" fillId="0" borderId="12" xfId="3" applyFont="1" applyBorder="1" applyAlignment="1">
      <alignment vertical="center"/>
    </xf>
    <xf numFmtId="0" fontId="14" fillId="0" borderId="13" xfId="3" applyFont="1" applyBorder="1"/>
    <xf numFmtId="3" fontId="13" fillId="0" borderId="0" xfId="3" applyNumberFormat="1" applyFont="1" applyFill="1" applyBorder="1" applyAlignment="1">
      <alignment horizontal="right" vertical="top"/>
    </xf>
    <xf numFmtId="0" fontId="1" fillId="0" borderId="0" xfId="3" applyFont="1" applyBorder="1" applyAlignment="1">
      <alignment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right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center" wrapText="1"/>
    </xf>
    <xf numFmtId="0" fontId="1" fillId="0" borderId="0" xfId="8" applyFont="1"/>
    <xf numFmtId="0" fontId="17" fillId="0" borderId="0" xfId="8" applyFont="1"/>
    <xf numFmtId="0" fontId="17" fillId="0" borderId="0" xfId="3" applyFont="1"/>
    <xf numFmtId="1" fontId="17" fillId="0" borderId="0" xfId="3" applyNumberFormat="1" applyFont="1" applyBorder="1" applyAlignment="1">
      <alignment wrapText="1"/>
    </xf>
    <xf numFmtId="0" fontId="17" fillId="0" borderId="0" xfId="3" applyFont="1" applyBorder="1" applyAlignment="1">
      <alignment wrapText="1"/>
    </xf>
    <xf numFmtId="0" fontId="17" fillId="0" borderId="0" xfId="3" applyFont="1" applyBorder="1" applyAlignment="1">
      <alignment horizontal="center" wrapText="1"/>
    </xf>
    <xf numFmtId="0" fontId="1" fillId="0" borderId="15" xfId="3" applyFont="1" applyBorder="1" applyAlignment="1">
      <alignment vertical="center"/>
    </xf>
    <xf numFmtId="3" fontId="15" fillId="0" borderId="49" xfId="3" applyNumberFormat="1" applyFont="1" applyBorder="1" applyAlignment="1">
      <alignment horizontal="right" vertical="center"/>
    </xf>
    <xf numFmtId="3" fontId="13" fillId="0" borderId="50" xfId="3" applyNumberFormat="1" applyFont="1" applyFill="1" applyBorder="1" applyAlignment="1">
      <alignment horizontal="right" vertical="center"/>
    </xf>
    <xf numFmtId="1" fontId="15" fillId="0" borderId="51" xfId="3" applyNumberFormat="1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3" fontId="5" fillId="0" borderId="49" xfId="3" applyNumberFormat="1" applyFont="1" applyFill="1" applyBorder="1" applyAlignment="1">
      <alignment vertical="center" wrapText="1"/>
    </xf>
    <xf numFmtId="3" fontId="1" fillId="0" borderId="50" xfId="3" applyNumberFormat="1" applyFont="1" applyFill="1" applyBorder="1" applyAlignment="1">
      <alignment horizontal="right" vertical="center" wrapText="1"/>
    </xf>
    <xf numFmtId="3" fontId="1" fillId="0" borderId="10" xfId="3" applyNumberFormat="1" applyFont="1" applyFill="1" applyBorder="1" applyAlignment="1">
      <alignment horizontal="right" vertical="center" wrapText="1"/>
    </xf>
    <xf numFmtId="1" fontId="5" fillId="0" borderId="51" xfId="3" applyNumberFormat="1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1" fillId="0" borderId="14" xfId="3" applyFont="1" applyBorder="1"/>
    <xf numFmtId="0" fontId="1" fillId="0" borderId="12" xfId="3" applyFont="1" applyFill="1" applyBorder="1" applyAlignment="1">
      <alignment horizontal="right" vertical="center"/>
    </xf>
    <xf numFmtId="3" fontId="15" fillId="0" borderId="49" xfId="3" applyNumberFormat="1" applyFont="1" applyFill="1" applyBorder="1" applyAlignment="1">
      <alignment horizontal="right" vertical="center"/>
    </xf>
    <xf numFmtId="0" fontId="1" fillId="0" borderId="22" xfId="3" applyFont="1" applyBorder="1" applyAlignment="1">
      <alignment horizontal="center" vertical="center"/>
    </xf>
    <xf numFmtId="1" fontId="5" fillId="0" borderId="51" xfId="3" applyNumberFormat="1" applyFont="1" applyBorder="1" applyAlignment="1">
      <alignment horizontal="center" vertical="center" wrapText="1"/>
    </xf>
    <xf numFmtId="1" fontId="5" fillId="0" borderId="37" xfId="3" applyNumberFormat="1" applyFont="1" applyBorder="1" applyAlignment="1">
      <alignment horizontal="center" vertical="center" wrapText="1"/>
    </xf>
    <xf numFmtId="0" fontId="3" fillId="0" borderId="0" xfId="8" applyFont="1"/>
    <xf numFmtId="0" fontId="3" fillId="0" borderId="0" xfId="3" applyFont="1" applyAlignment="1">
      <alignment wrapText="1"/>
    </xf>
    <xf numFmtId="0" fontId="18" fillId="0" borderId="0" xfId="9" applyFont="1" applyAlignment="1" applyProtection="1">
      <alignment vertical="center"/>
    </xf>
    <xf numFmtId="3" fontId="18" fillId="0" borderId="0" xfId="9" applyNumberFormat="1" applyFont="1" applyAlignment="1" applyProtection="1">
      <alignment vertical="center"/>
    </xf>
    <xf numFmtId="0" fontId="1" fillId="0" borderId="4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8" fillId="0" borderId="0" xfId="1" applyFont="1" applyAlignment="1">
      <alignment vertical="center"/>
    </xf>
    <xf numFmtId="0" fontId="18" fillId="0" borderId="0" xfId="10" applyFont="1"/>
    <xf numFmtId="3" fontId="19" fillId="0" borderId="8" xfId="3" applyNumberFormat="1" applyFont="1" applyFill="1" applyBorder="1" applyAlignment="1">
      <alignment horizontal="center" vertical="center" wrapText="1"/>
    </xf>
    <xf numFmtId="3" fontId="19" fillId="0" borderId="4" xfId="3" applyNumberFormat="1" applyFont="1" applyBorder="1" applyAlignment="1">
      <alignment horizontal="center" vertical="center" wrapText="1"/>
    </xf>
    <xf numFmtId="0" fontId="18" fillId="0" borderId="0" xfId="10" applyFont="1" applyBorder="1"/>
    <xf numFmtId="3" fontId="19" fillId="0" borderId="0" xfId="3" applyNumberFormat="1" applyFont="1" applyBorder="1"/>
    <xf numFmtId="0" fontId="18" fillId="0" borderId="0" xfId="3" applyFont="1" applyFill="1" applyBorder="1"/>
    <xf numFmtId="0" fontId="18" fillId="0" borderId="0" xfId="3" applyNumberFormat="1" applyFont="1" applyBorder="1" applyAlignment="1">
      <alignment horizontal="center"/>
    </xf>
    <xf numFmtId="0" fontId="1" fillId="0" borderId="0" xfId="10" applyFont="1"/>
    <xf numFmtId="0" fontId="1" fillId="0" borderId="0" xfId="10" applyFont="1" applyFill="1"/>
    <xf numFmtId="0" fontId="1" fillId="0" borderId="0" xfId="3" applyFont="1" applyFill="1" applyBorder="1"/>
    <xf numFmtId="0" fontId="14" fillId="0" borderId="0" xfId="3" applyFont="1" applyBorder="1"/>
    <xf numFmtId="0" fontId="5" fillId="0" borderId="0" xfId="3" applyFont="1" applyBorder="1"/>
    <xf numFmtId="0" fontId="1" fillId="0" borderId="0" xfId="10" applyFont="1" applyAlignment="1">
      <alignment vertical="center"/>
    </xf>
    <xf numFmtId="0" fontId="5" fillId="0" borderId="0" xfId="3" applyFont="1" applyAlignment="1">
      <alignment horizontal="center" wrapText="1"/>
    </xf>
    <xf numFmtId="0" fontId="9" fillId="0" borderId="0" xfId="11" applyFont="1"/>
    <xf numFmtId="0" fontId="1" fillId="0" borderId="0" xfId="12" applyFont="1"/>
    <xf numFmtId="0" fontId="1" fillId="0" borderId="0" xfId="12" applyFont="1" applyAlignment="1">
      <alignment vertical="center"/>
    </xf>
    <xf numFmtId="0" fontId="1" fillId="0" borderId="21" xfId="11" applyFont="1" applyFill="1" applyBorder="1" applyAlignment="1">
      <alignment vertical="center" wrapText="1"/>
    </xf>
    <xf numFmtId="49" fontId="1" fillId="0" borderId="42" xfId="11" applyNumberFormat="1" applyFont="1" applyFill="1" applyBorder="1" applyAlignment="1">
      <alignment horizontal="center" vertical="center" wrapText="1"/>
    </xf>
    <xf numFmtId="49" fontId="1" fillId="0" borderId="43" xfId="11" applyNumberFormat="1" applyFont="1" applyFill="1" applyBorder="1" applyAlignment="1">
      <alignment horizontal="center" vertical="center" wrapText="1"/>
    </xf>
    <xf numFmtId="49" fontId="1" fillId="0" borderId="30" xfId="11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1" fillId="0" borderId="0" xfId="3" applyFont="1" applyBorder="1" applyAlignment="1">
      <alignment horizontal="left"/>
    </xf>
    <xf numFmtId="0" fontId="1" fillId="0" borderId="0" xfId="8" applyFont="1" applyAlignment="1">
      <alignment vertical="center"/>
    </xf>
    <xf numFmtId="0" fontId="1" fillId="0" borderId="18" xfId="3" applyFont="1" applyBorder="1" applyAlignment="1">
      <alignment horizontal="center" vertical="center"/>
    </xf>
    <xf numFmtId="3" fontId="13" fillId="0" borderId="10" xfId="3" applyNumberFormat="1" applyFont="1" applyFill="1" applyBorder="1" applyAlignment="1">
      <alignment horizontal="right" vertical="center"/>
    </xf>
    <xf numFmtId="0" fontId="1" fillId="0" borderId="11" xfId="3" applyFont="1" applyFill="1" applyBorder="1" applyAlignment="1">
      <alignment vertical="center" wrapText="1"/>
    </xf>
    <xf numFmtId="0" fontId="1" fillId="0" borderId="11" xfId="3" applyFont="1" applyFill="1" applyBorder="1" applyAlignment="1">
      <alignment vertical="center"/>
    </xf>
    <xf numFmtId="49" fontId="1" fillId="0" borderId="25" xfId="3" applyNumberFormat="1" applyFont="1" applyBorder="1" applyAlignment="1">
      <alignment horizontal="center" vertical="center"/>
    </xf>
    <xf numFmtId="49" fontId="1" fillId="0" borderId="20" xfId="3" applyNumberFormat="1" applyFont="1" applyBorder="1" applyAlignment="1">
      <alignment horizontal="center" vertical="center"/>
    </xf>
    <xf numFmtId="0" fontId="1" fillId="0" borderId="24" xfId="3" applyFont="1" applyBorder="1" applyAlignment="1">
      <alignment horizontal="left" vertical="center" wrapText="1"/>
    </xf>
    <xf numFmtId="49" fontId="1" fillId="0" borderId="32" xfId="3" applyNumberFormat="1" applyFont="1" applyBorder="1" applyAlignment="1">
      <alignment horizontal="center" vertical="center"/>
    </xf>
    <xf numFmtId="49" fontId="1" fillId="0" borderId="42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 wrapText="1"/>
    </xf>
    <xf numFmtId="49" fontId="1" fillId="0" borderId="40" xfId="3" applyNumberFormat="1" applyFont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49" fontId="1" fillId="0" borderId="42" xfId="11" applyNumberFormat="1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/>
    </xf>
    <xf numFmtId="0" fontId="1" fillId="0" borderId="19" xfId="3" applyFont="1" applyBorder="1" applyAlignment="1">
      <alignment vertical="center" wrapText="1"/>
    </xf>
    <xf numFmtId="3" fontId="13" fillId="0" borderId="4" xfId="3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15" fillId="0" borderId="47" xfId="3" applyNumberFormat="1" applyFont="1" applyFill="1" applyBorder="1" applyAlignment="1">
      <alignment horizontal="right" vertical="center"/>
    </xf>
    <xf numFmtId="0" fontId="1" fillId="0" borderId="37" xfId="3" applyFont="1" applyBorder="1" applyAlignment="1">
      <alignment vertical="center" wrapText="1"/>
    </xf>
    <xf numFmtId="0" fontId="1" fillId="0" borderId="10" xfId="3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50" xfId="3" applyFont="1" applyBorder="1" applyAlignment="1">
      <alignment vertical="center" wrapText="1"/>
    </xf>
    <xf numFmtId="3" fontId="1" fillId="0" borderId="22" xfId="3" applyNumberFormat="1" applyFont="1" applyFill="1" applyBorder="1" applyAlignment="1">
      <alignment horizontal="right" vertical="center"/>
    </xf>
    <xf numFmtId="1" fontId="1" fillId="0" borderId="40" xfId="3" applyNumberFormat="1" applyFont="1" applyBorder="1" applyAlignment="1">
      <alignment horizontal="center" vertical="center"/>
    </xf>
    <xf numFmtId="0" fontId="1" fillId="0" borderId="33" xfId="3" applyFont="1" applyBorder="1" applyAlignment="1">
      <alignment vertical="center" wrapText="1"/>
    </xf>
    <xf numFmtId="0" fontId="1" fillId="0" borderId="19" xfId="3" applyFont="1" applyBorder="1" applyAlignment="1">
      <alignment vertical="center" wrapText="1"/>
    </xf>
    <xf numFmtId="0" fontId="1" fillId="0" borderId="0" xfId="1" applyFont="1" applyFill="1" applyAlignment="1">
      <alignment vertical="top" wrapText="1"/>
    </xf>
    <xf numFmtId="0" fontId="1" fillId="0" borderId="22" xfId="3" applyFont="1" applyBorder="1" applyAlignment="1">
      <alignment horizontal="center" vertical="center"/>
    </xf>
    <xf numFmtId="1" fontId="1" fillId="0" borderId="40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0" xfId="1" applyFont="1" applyFill="1" applyAlignment="1">
      <alignment horizontal="justify" vertical="top" wrapText="1"/>
    </xf>
    <xf numFmtId="0" fontId="8" fillId="0" borderId="0" xfId="1" applyFont="1" applyAlignment="1">
      <alignment horizontal="center" vertical="top"/>
    </xf>
    <xf numFmtId="49" fontId="2" fillId="0" borderId="0" xfId="1" applyNumberFormat="1" applyFont="1" applyFill="1" applyAlignment="1">
      <alignment horizontal="left" vertical="top" wrapText="1"/>
    </xf>
    <xf numFmtId="49" fontId="12" fillId="0" borderId="0" xfId="1" applyNumberFormat="1" applyFont="1" applyFill="1" applyAlignment="1">
      <alignment horizontal="left" vertical="top" wrapText="1"/>
    </xf>
    <xf numFmtId="0" fontId="5" fillId="0" borderId="30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/>
    </xf>
    <xf numFmtId="0" fontId="5" fillId="2" borderId="27" xfId="3" applyFont="1" applyFill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2" fillId="0" borderId="0" xfId="3" applyFont="1" applyAlignment="1">
      <alignment horizontal="center" wrapText="1"/>
    </xf>
    <xf numFmtId="0" fontId="5" fillId="0" borderId="29" xfId="3" applyFont="1" applyBorder="1" applyAlignment="1">
      <alignment horizontal="center" vertical="center"/>
    </xf>
    <xf numFmtId="0" fontId="1" fillId="0" borderId="39" xfId="2" applyFont="1" applyBorder="1"/>
    <xf numFmtId="0" fontId="1" fillId="0" borderId="26" xfId="2" applyFont="1" applyBorder="1"/>
    <xf numFmtId="0" fontId="1" fillId="0" borderId="38" xfId="2" applyFont="1" applyBorder="1"/>
    <xf numFmtId="0" fontId="1" fillId="0" borderId="37" xfId="3" applyFont="1" applyBorder="1" applyAlignment="1">
      <alignment horizontal="left" vertical="center" wrapText="1"/>
    </xf>
    <xf numFmtId="0" fontId="1" fillId="0" borderId="33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/>
    </xf>
    <xf numFmtId="0" fontId="5" fillId="0" borderId="16" xfId="3" applyFont="1" applyBorder="1" applyAlignment="1">
      <alignment horizontal="left" vertical="center"/>
    </xf>
    <xf numFmtId="0" fontId="1" fillId="0" borderId="50" xfId="3" applyFont="1" applyBorder="1" applyAlignment="1">
      <alignment horizontal="left" vertical="center" wrapText="1"/>
    </xf>
    <xf numFmtId="0" fontId="1" fillId="0" borderId="53" xfId="3" applyFont="1" applyBorder="1" applyAlignment="1">
      <alignment horizontal="left" vertical="center" wrapText="1"/>
    </xf>
    <xf numFmtId="0" fontId="1" fillId="0" borderId="10" xfId="3" applyFont="1" applyBorder="1" applyAlignment="1">
      <alignment horizontal="left" vertical="center" wrapText="1"/>
    </xf>
    <xf numFmtId="0" fontId="1" fillId="0" borderId="46" xfId="3" applyFont="1" applyBorder="1" applyAlignment="1">
      <alignment horizontal="left" vertical="center" wrapText="1"/>
    </xf>
    <xf numFmtId="49" fontId="1" fillId="0" borderId="25" xfId="3" applyNumberFormat="1" applyFont="1" applyBorder="1" applyAlignment="1">
      <alignment horizontal="center" vertical="center"/>
    </xf>
    <xf numFmtId="49" fontId="1" fillId="0" borderId="40" xfId="3" applyNumberFormat="1" applyFont="1" applyBorder="1" applyAlignment="1">
      <alignment horizontal="center" vertical="center"/>
    </xf>
    <xf numFmtId="0" fontId="1" fillId="0" borderId="24" xfId="3" applyFont="1" applyBorder="1" applyAlignment="1">
      <alignment horizontal="left" vertical="center" wrapText="1"/>
    </xf>
    <xf numFmtId="0" fontId="1" fillId="0" borderId="19" xfId="3" applyFont="1" applyBorder="1" applyAlignment="1">
      <alignment horizontal="left" vertical="center" wrapText="1"/>
    </xf>
    <xf numFmtId="49" fontId="1" fillId="0" borderId="34" xfId="3" applyNumberFormat="1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49" fontId="1" fillId="0" borderId="32" xfId="3" applyNumberFormat="1" applyFont="1" applyBorder="1" applyAlignment="1">
      <alignment horizontal="center" vertical="center"/>
    </xf>
    <xf numFmtId="0" fontId="1" fillId="0" borderId="9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1" fillId="0" borderId="10" xfId="3" applyFont="1" applyFill="1" applyBorder="1" applyAlignment="1">
      <alignment horizontal="left" vertical="center" wrapText="1"/>
    </xf>
    <xf numFmtId="0" fontId="1" fillId="0" borderId="46" xfId="3" applyFont="1" applyFill="1" applyBorder="1" applyAlignment="1">
      <alignment horizontal="left" vertical="center" wrapText="1"/>
    </xf>
    <xf numFmtId="0" fontId="1" fillId="0" borderId="46" xfId="4" applyFont="1" applyFill="1" applyBorder="1" applyAlignment="1">
      <alignment horizontal="left" vertical="center" wrapText="1"/>
    </xf>
    <xf numFmtId="49" fontId="1" fillId="0" borderId="20" xfId="3" applyNumberFormat="1" applyFont="1" applyBorder="1" applyAlignment="1">
      <alignment horizontal="center" vertical="center"/>
    </xf>
    <xf numFmtId="49" fontId="1" fillId="0" borderId="42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 wrapText="1"/>
    </xf>
    <xf numFmtId="0" fontId="1" fillId="0" borderId="45" xfId="3" applyFont="1" applyFill="1" applyBorder="1" applyAlignment="1">
      <alignment horizontal="left" vertical="center" wrapText="1"/>
    </xf>
    <xf numFmtId="0" fontId="1" fillId="0" borderId="44" xfId="4" applyFont="1" applyFill="1" applyBorder="1" applyAlignment="1">
      <alignment horizontal="left" vertical="center" wrapText="1"/>
    </xf>
    <xf numFmtId="0" fontId="1" fillId="0" borderId="39" xfId="5" applyFont="1" applyBorder="1"/>
    <xf numFmtId="0" fontId="1" fillId="0" borderId="26" xfId="5" applyFont="1" applyBorder="1"/>
    <xf numFmtId="0" fontId="1" fillId="0" borderId="38" xfId="5" applyFont="1" applyBorder="1"/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21" xfId="3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23" xfId="3" applyFont="1" applyBorder="1" applyAlignment="1">
      <alignment horizontal="center" vertical="center"/>
    </xf>
    <xf numFmtId="0" fontId="1" fillId="0" borderId="41" xfId="3" applyFont="1" applyBorder="1" applyAlignment="1">
      <alignment vertical="center"/>
    </xf>
    <xf numFmtId="0" fontId="5" fillId="0" borderId="7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1" fillId="0" borderId="39" xfId="7" applyFont="1" applyBorder="1"/>
    <xf numFmtId="0" fontId="1" fillId="0" borderId="26" xfId="7" applyFont="1" applyBorder="1"/>
    <xf numFmtId="0" fontId="1" fillId="0" borderId="38" xfId="7" applyFont="1" applyBorder="1"/>
    <xf numFmtId="0" fontId="5" fillId="0" borderId="36" xfId="3" applyFont="1" applyBorder="1" applyAlignment="1">
      <alignment horizontal="left" vertical="center"/>
    </xf>
    <xf numFmtId="0" fontId="5" fillId="0" borderId="54" xfId="3" applyFont="1" applyBorder="1" applyAlignment="1">
      <alignment horizontal="left" vertical="center"/>
    </xf>
    <xf numFmtId="0" fontId="5" fillId="0" borderId="38" xfId="3" applyFont="1" applyBorder="1" applyAlignment="1">
      <alignment horizontal="left" vertical="center"/>
    </xf>
    <xf numFmtId="0" fontId="1" fillId="0" borderId="11" xfId="3" applyFont="1" applyBorder="1" applyAlignment="1">
      <alignment horizontal="left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/>
    </xf>
    <xf numFmtId="0" fontId="1" fillId="0" borderId="22" xfId="3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26" xfId="0" applyFont="1" applyBorder="1"/>
    <xf numFmtId="0" fontId="1" fillId="0" borderId="38" xfId="0" applyFont="1" applyBorder="1"/>
    <xf numFmtId="0" fontId="1" fillId="0" borderId="5" xfId="3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20" fillId="0" borderId="0" xfId="3" applyFont="1" applyBorder="1" applyAlignment="1">
      <alignment horizontal="center" wrapText="1"/>
    </xf>
    <xf numFmtId="0" fontId="19" fillId="0" borderId="24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1" fontId="1" fillId="0" borderId="42" xfId="3" applyNumberFormat="1" applyFont="1" applyBorder="1" applyAlignment="1">
      <alignment horizontal="center" vertical="center"/>
    </xf>
    <xf numFmtId="1" fontId="1" fillId="0" borderId="40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 wrapText="1"/>
    </xf>
    <xf numFmtId="0" fontId="5" fillId="0" borderId="43" xfId="3" applyFont="1" applyBorder="1" applyAlignment="1">
      <alignment horizontal="center" vertical="center" wrapText="1"/>
    </xf>
    <xf numFmtId="0" fontId="5" fillId="0" borderId="28" xfId="3" applyFont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1" fontId="5" fillId="0" borderId="5" xfId="3" applyNumberFormat="1" applyFont="1" applyFill="1" applyBorder="1" applyAlignment="1">
      <alignment horizontal="center" vertical="center" wrapText="1"/>
    </xf>
    <xf numFmtId="1" fontId="5" fillId="0" borderId="47" xfId="3" applyNumberFormat="1" applyFont="1" applyFill="1" applyBorder="1" applyAlignment="1">
      <alignment horizontal="center" vertical="center" wrapText="1"/>
    </xf>
    <xf numFmtId="0" fontId="5" fillId="0" borderId="30" xfId="3" applyFont="1" applyBorder="1" applyAlignment="1">
      <alignment horizontal="center" vertical="center"/>
    </xf>
    <xf numFmtId="0" fontId="1" fillId="0" borderId="28" xfId="3" applyFont="1" applyBorder="1" applyAlignment="1">
      <alignment vertical="center"/>
    </xf>
    <xf numFmtId="0" fontId="5" fillId="0" borderId="0" xfId="3" applyFont="1" applyAlignment="1">
      <alignment horizontal="center" wrapText="1"/>
    </xf>
    <xf numFmtId="0" fontId="1" fillId="0" borderId="39" xfId="12" applyFont="1" applyBorder="1"/>
    <xf numFmtId="0" fontId="1" fillId="0" borderId="26" xfId="12" applyFont="1" applyBorder="1"/>
    <xf numFmtId="0" fontId="1" fillId="0" borderId="38" xfId="12" applyFont="1" applyBorder="1"/>
    <xf numFmtId="0" fontId="1" fillId="0" borderId="11" xfId="11" applyFont="1" applyFill="1" applyBorder="1" applyAlignment="1">
      <alignment vertical="center" wrapText="1"/>
    </xf>
    <xf numFmtId="0" fontId="1" fillId="0" borderId="21" xfId="11" applyFont="1" applyFill="1" applyBorder="1" applyAlignment="1">
      <alignment vertical="center" wrapText="1"/>
    </xf>
    <xf numFmtId="0" fontId="1" fillId="0" borderId="40" xfId="1" applyFont="1" applyBorder="1" applyAlignment="1">
      <alignment horizontal="center" vertical="center"/>
    </xf>
    <xf numFmtId="0" fontId="1" fillId="0" borderId="24" xfId="3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0" borderId="39" xfId="8" applyFont="1" applyBorder="1"/>
    <xf numFmtId="0" fontId="1" fillId="0" borderId="26" xfId="8" applyFont="1" applyBorder="1"/>
    <xf numFmtId="0" fontId="1" fillId="0" borderId="38" xfId="8" applyFont="1" applyBorder="1"/>
    <xf numFmtId="49" fontId="1" fillId="0" borderId="42" xfId="11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9" fontId="1" fillId="0" borderId="44" xfId="11" applyNumberFormat="1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" xfId="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" fillId="0" borderId="44" xfId="3" applyNumberFormat="1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49" fontId="1" fillId="0" borderId="5" xfId="3" applyNumberFormat="1" applyFont="1" applyBorder="1" applyAlignment="1">
      <alignment horizontal="center" vertical="center"/>
    </xf>
    <xf numFmtId="49" fontId="1" fillId="0" borderId="40" xfId="1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49" fontId="1" fillId="0" borderId="20" xfId="11" applyNumberFormat="1" applyFont="1" applyFill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/>
    </xf>
    <xf numFmtId="0" fontId="1" fillId="0" borderId="22" xfId="3" applyFont="1" applyBorder="1" applyAlignment="1">
      <alignment horizontal="center" vertical="center"/>
    </xf>
    <xf numFmtId="0" fontId="1" fillId="0" borderId="47" xfId="3" applyFont="1" applyBorder="1" applyAlignment="1">
      <alignment horizontal="center" vertical="center"/>
    </xf>
    <xf numFmtId="49" fontId="1" fillId="0" borderId="25" xfId="11" applyNumberFormat="1" applyFont="1" applyFill="1" applyBorder="1" applyAlignment="1">
      <alignment horizontal="center" vertical="center" wrapText="1"/>
    </xf>
    <xf numFmtId="0" fontId="1" fillId="0" borderId="52" xfId="3" applyFont="1" applyBorder="1" applyAlignment="1">
      <alignment horizontal="center" vertical="center"/>
    </xf>
  </cellXfs>
  <cellStyles count="13">
    <cellStyle name="Normální" xfId="0" builtinId="0"/>
    <cellStyle name="Normální 2 2" xfId="1"/>
    <cellStyle name="Normální 2 2 2" xfId="8"/>
    <cellStyle name="normální_List1" xfId="3"/>
    <cellStyle name="normální_Příloha č  3 - závazné ukazatele" xfId="5"/>
    <cellStyle name="normální_Příloha č  3 - závazné ukazatele_odesl" xfId="9"/>
    <cellStyle name="normální_SOC - závazné ukazatele_doplnění" xfId="7"/>
    <cellStyle name="normální_ZDR - závazné ukazatele" xfId="12"/>
    <cellStyle name="normální_ZU - DOPRAVA" xfId="2"/>
    <cellStyle name="normální_ZU - KULTURA" xfId="4"/>
    <cellStyle name="normální_ZU - SOCKA - opravený" xfId="6"/>
    <cellStyle name="normální_ZU - ŠKOLSTVÍ - opravený" xfId="10"/>
    <cellStyle name="normální_ZU - ZDRAVOTNICTVÍ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zoomScaleSheetLayoutView="100" workbookViewId="0">
      <selection activeCell="J4" sqref="J4"/>
    </sheetView>
  </sheetViews>
  <sheetFormatPr defaultRowHeight="15" x14ac:dyDescent="0.2"/>
  <cols>
    <col min="1" max="1" width="13.7109375" style="3" customWidth="1"/>
    <col min="2" max="16384" width="9.140625" style="3"/>
  </cols>
  <sheetData>
    <row r="1" spans="1:9" ht="18" customHeight="1" x14ac:dyDescent="0.2">
      <c r="I1" s="2"/>
    </row>
    <row r="2" spans="1:9" s="16" customFormat="1" ht="18" customHeight="1" x14ac:dyDescent="0.2">
      <c r="A2" s="178" t="s">
        <v>18</v>
      </c>
      <c r="B2" s="178"/>
      <c r="C2" s="178"/>
      <c r="D2" s="178"/>
      <c r="E2" s="178"/>
      <c r="F2" s="178"/>
      <c r="G2" s="178"/>
    </row>
    <row r="3" spans="1:9" s="11" customFormat="1" ht="15" customHeight="1" x14ac:dyDescent="0.2">
      <c r="A3" s="15" t="s">
        <v>485</v>
      </c>
      <c r="B3" s="12"/>
      <c r="C3" s="14"/>
      <c r="D3" s="13"/>
      <c r="E3" s="12"/>
      <c r="F3" s="12"/>
      <c r="G3" s="12"/>
    </row>
    <row r="4" spans="1:9" s="10" customFormat="1" ht="34.5" customHeight="1" x14ac:dyDescent="0.2">
      <c r="B4" s="179"/>
      <c r="C4" s="179"/>
      <c r="D4" s="179"/>
      <c r="E4" s="179"/>
      <c r="F4" s="179"/>
      <c r="G4" s="179"/>
      <c r="H4" s="179"/>
    </row>
    <row r="5" spans="1:9" s="7" customFormat="1" ht="24.75" customHeight="1" x14ac:dyDescent="0.2">
      <c r="B5" s="9"/>
      <c r="I5" s="8" t="s">
        <v>3</v>
      </c>
    </row>
    <row r="6" spans="1:9" s="4" customFormat="1" ht="60" customHeight="1" x14ac:dyDescent="0.2">
      <c r="A6" s="6" t="s">
        <v>17</v>
      </c>
      <c r="B6" s="176" t="s">
        <v>16</v>
      </c>
      <c r="C6" s="176"/>
      <c r="D6" s="176"/>
      <c r="E6" s="176"/>
      <c r="F6" s="176"/>
      <c r="G6" s="176"/>
      <c r="H6" s="176"/>
      <c r="I6" s="171">
        <v>54</v>
      </c>
    </row>
    <row r="7" spans="1:9" s="4" customFormat="1" ht="48" customHeight="1" x14ac:dyDescent="0.2">
      <c r="A7" s="6" t="s">
        <v>15</v>
      </c>
      <c r="B7" s="176" t="s">
        <v>14</v>
      </c>
      <c r="C7" s="176"/>
      <c r="D7" s="176"/>
      <c r="E7" s="176"/>
      <c r="F7" s="176"/>
      <c r="G7" s="176"/>
      <c r="H7" s="176"/>
      <c r="I7" s="171">
        <v>56</v>
      </c>
    </row>
    <row r="8" spans="1:9" s="4" customFormat="1" ht="48" customHeight="1" x14ac:dyDescent="0.2">
      <c r="A8" s="6" t="s">
        <v>13</v>
      </c>
      <c r="B8" s="176" t="s">
        <v>12</v>
      </c>
      <c r="C8" s="176"/>
      <c r="D8" s="176"/>
      <c r="E8" s="176"/>
      <c r="F8" s="176"/>
      <c r="G8" s="176"/>
      <c r="H8" s="176"/>
      <c r="I8" s="171">
        <v>58</v>
      </c>
    </row>
    <row r="9" spans="1:9" s="4" customFormat="1" ht="60" customHeight="1" x14ac:dyDescent="0.2">
      <c r="A9" s="6" t="s">
        <v>11</v>
      </c>
      <c r="B9" s="176" t="s">
        <v>10</v>
      </c>
      <c r="C9" s="176"/>
      <c r="D9" s="176"/>
      <c r="E9" s="176"/>
      <c r="F9" s="176"/>
      <c r="G9" s="176"/>
      <c r="H9" s="176"/>
      <c r="I9" s="171">
        <v>59</v>
      </c>
    </row>
    <row r="10" spans="1:9" s="4" customFormat="1" ht="48" customHeight="1" x14ac:dyDescent="0.2">
      <c r="A10" s="6" t="s">
        <v>9</v>
      </c>
      <c r="B10" s="176" t="s">
        <v>8</v>
      </c>
      <c r="C10" s="176"/>
      <c r="D10" s="176"/>
      <c r="E10" s="176"/>
      <c r="F10" s="176"/>
      <c r="G10" s="176"/>
      <c r="H10" s="176"/>
      <c r="I10" s="171">
        <v>62</v>
      </c>
    </row>
    <row r="11" spans="1:9" s="4" customFormat="1" ht="48" customHeight="1" x14ac:dyDescent="0.2">
      <c r="A11" s="6" t="s">
        <v>7</v>
      </c>
      <c r="B11" s="176" t="s">
        <v>6</v>
      </c>
      <c r="C11" s="176"/>
      <c r="D11" s="176"/>
      <c r="E11" s="176"/>
      <c r="F11" s="176"/>
      <c r="G11" s="176"/>
      <c r="H11" s="176"/>
      <c r="I11" s="171">
        <v>78</v>
      </c>
    </row>
    <row r="12" spans="1:9" s="4" customFormat="1" ht="48" customHeight="1" x14ac:dyDescent="0.2">
      <c r="A12" s="6" t="s">
        <v>5</v>
      </c>
      <c r="B12" s="176" t="s">
        <v>486</v>
      </c>
      <c r="C12" s="176"/>
      <c r="D12" s="176"/>
      <c r="E12" s="176"/>
      <c r="F12" s="176"/>
      <c r="G12" s="176"/>
      <c r="H12" s="176"/>
      <c r="I12" s="171">
        <v>80</v>
      </c>
    </row>
    <row r="13" spans="1:9" s="4" customFormat="1" ht="72" customHeight="1" x14ac:dyDescent="0.2">
      <c r="A13" s="6" t="s">
        <v>4</v>
      </c>
      <c r="B13" s="176" t="s">
        <v>487</v>
      </c>
      <c r="C13" s="176"/>
      <c r="D13" s="176"/>
      <c r="E13" s="176"/>
      <c r="F13" s="176"/>
      <c r="G13" s="176"/>
      <c r="H13" s="176"/>
      <c r="I13" s="171">
        <v>81</v>
      </c>
    </row>
    <row r="14" spans="1:9" s="4" customFormat="1" ht="48" customHeight="1" x14ac:dyDescent="0.2">
      <c r="A14" s="6"/>
      <c r="B14" s="176"/>
      <c r="C14" s="176"/>
      <c r="D14" s="176"/>
      <c r="E14" s="176"/>
      <c r="F14" s="176"/>
      <c r="G14" s="176"/>
      <c r="H14" s="176"/>
      <c r="I14" s="5"/>
    </row>
    <row r="35" spans="1:9" x14ac:dyDescent="0.2">
      <c r="A35" s="177"/>
      <c r="B35" s="177"/>
      <c r="C35" s="177"/>
      <c r="D35" s="177"/>
      <c r="E35" s="177"/>
      <c r="F35" s="177"/>
      <c r="G35" s="177"/>
      <c r="H35" s="177"/>
      <c r="I35" s="177"/>
    </row>
  </sheetData>
  <mergeCells count="12">
    <mergeCell ref="B13:H13"/>
    <mergeCell ref="B14:H14"/>
    <mergeCell ref="A35:I35"/>
    <mergeCell ref="A2:G2"/>
    <mergeCell ref="B4:H4"/>
    <mergeCell ref="B6:H6"/>
    <mergeCell ref="B7:H7"/>
    <mergeCell ref="B8:H8"/>
    <mergeCell ref="B9:H9"/>
    <mergeCell ref="B10:H10"/>
    <mergeCell ref="B11:H11"/>
    <mergeCell ref="B12:H12"/>
  </mergeCells>
  <pageMargins left="0.78740157480314965" right="0.78740157480314965" top="0.98425196850393704" bottom="0.98425196850393704" header="0.51181102362204722" footer="0.51181102362204722"/>
  <pageSetup paperSize="9" firstPageNumber="53" orientation="portrait" useFirstPageNumber="1" r:id="rId1"/>
  <headerFooter alignWithMargins="0">
    <oddHeader>&amp;L&amp;"Tahoma,Kurzíva"&amp;9Návrh rozpočtu na rok 2019
Příloha č. 7&amp;R&amp;"Tahoma,Kurzíva"&amp;9Závazné ukazatele pro příspěvkové organizace kraje</oddHeader>
    <oddFooter>&amp;C&amp;"Tahoma,Obyčejné"&amp;P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zoomScaleNormal="100" zoomScaleSheetLayoutView="100" workbookViewId="0">
      <selection activeCell="G4" sqref="G4"/>
    </sheetView>
  </sheetViews>
  <sheetFormatPr defaultRowHeight="12.75" x14ac:dyDescent="0.2"/>
  <cols>
    <col min="1" max="1" width="10.7109375" style="91" customWidth="1"/>
    <col min="2" max="2" width="45.7109375" style="91" customWidth="1"/>
    <col min="3" max="3" width="44.140625" style="91" customWidth="1"/>
    <col min="4" max="4" width="21.140625" style="91" customWidth="1"/>
    <col min="5" max="5" width="16.7109375" style="91" customWidth="1"/>
    <col min="6" max="16384" width="9.140625" style="91"/>
  </cols>
  <sheetData>
    <row r="1" spans="1:6" s="113" customFormat="1" ht="35.25" customHeight="1" x14ac:dyDescent="0.2">
      <c r="A1" s="186" t="s">
        <v>401</v>
      </c>
      <c r="B1" s="186"/>
      <c r="C1" s="186"/>
      <c r="D1" s="186"/>
      <c r="E1" s="186"/>
      <c r="F1" s="114"/>
    </row>
    <row r="2" spans="1:6" ht="15" customHeight="1" thickBot="1" x14ac:dyDescent="0.25">
      <c r="A2" s="52"/>
      <c r="B2" s="47"/>
      <c r="C2" s="51"/>
      <c r="D2" s="50"/>
      <c r="E2" s="47"/>
      <c r="F2" s="47"/>
    </row>
    <row r="3" spans="1:6" ht="17.25" customHeight="1" x14ac:dyDescent="0.2">
      <c r="A3" s="264" t="s">
        <v>402</v>
      </c>
      <c r="B3" s="187" t="s">
        <v>25</v>
      </c>
      <c r="C3" s="275"/>
      <c r="D3" s="112" t="s">
        <v>23</v>
      </c>
      <c r="E3" s="239" t="s">
        <v>67</v>
      </c>
      <c r="F3" s="48"/>
    </row>
    <row r="4" spans="1:6" ht="66.75" customHeight="1" thickBot="1" x14ac:dyDescent="0.25">
      <c r="A4" s="265"/>
      <c r="B4" s="276"/>
      <c r="C4" s="277"/>
      <c r="D4" s="111" t="s">
        <v>31</v>
      </c>
      <c r="E4" s="240"/>
      <c r="F4" s="47"/>
    </row>
    <row r="5" spans="1:6" s="143" customFormat="1" ht="15.75" customHeight="1" x14ac:dyDescent="0.2">
      <c r="A5" s="139" t="s">
        <v>393</v>
      </c>
      <c r="B5" s="270" t="s">
        <v>392</v>
      </c>
      <c r="C5" s="270"/>
      <c r="D5" s="99">
        <v>10500</v>
      </c>
      <c r="E5" s="110" t="s">
        <v>390</v>
      </c>
      <c r="F5" s="38"/>
    </row>
    <row r="6" spans="1:6" s="143" customFormat="1" ht="15" customHeight="1" x14ac:dyDescent="0.2">
      <c r="A6" s="139" t="s">
        <v>366</v>
      </c>
      <c r="B6" s="270" t="s">
        <v>365</v>
      </c>
      <c r="C6" s="270"/>
      <c r="D6" s="99">
        <v>10800</v>
      </c>
      <c r="E6" s="144" t="s">
        <v>400</v>
      </c>
      <c r="F6" s="38"/>
    </row>
    <row r="7" spans="1:6" s="143" customFormat="1" ht="15" customHeight="1" x14ac:dyDescent="0.2">
      <c r="A7" s="139" t="s">
        <v>399</v>
      </c>
      <c r="B7" s="270" t="s">
        <v>398</v>
      </c>
      <c r="C7" s="270"/>
      <c r="D7" s="99">
        <v>10750</v>
      </c>
      <c r="E7" s="144" t="s">
        <v>397</v>
      </c>
      <c r="F7" s="38"/>
    </row>
    <row r="8" spans="1:6" s="143" customFormat="1" ht="15" customHeight="1" x14ac:dyDescent="0.2">
      <c r="A8" s="139" t="s">
        <v>389</v>
      </c>
      <c r="B8" s="270" t="s">
        <v>388</v>
      </c>
      <c r="C8" s="270"/>
      <c r="D8" s="145">
        <v>10500</v>
      </c>
      <c r="E8" s="144" t="s">
        <v>387</v>
      </c>
      <c r="F8" s="38"/>
    </row>
    <row r="9" spans="1:6" s="143" customFormat="1" ht="15" customHeight="1" x14ac:dyDescent="0.2">
      <c r="A9" s="139" t="s">
        <v>386</v>
      </c>
      <c r="B9" s="270" t="s">
        <v>385</v>
      </c>
      <c r="C9" s="270"/>
      <c r="D9" s="145">
        <v>10500</v>
      </c>
      <c r="E9" s="144" t="s">
        <v>384</v>
      </c>
      <c r="F9" s="38"/>
    </row>
    <row r="10" spans="1:6" s="143" customFormat="1" ht="15" customHeight="1" thickBot="1" x14ac:dyDescent="0.25">
      <c r="A10" s="139" t="s">
        <v>382</v>
      </c>
      <c r="B10" s="270" t="s">
        <v>381</v>
      </c>
      <c r="C10" s="270"/>
      <c r="D10" s="145">
        <v>10500</v>
      </c>
      <c r="E10" s="144" t="s">
        <v>379</v>
      </c>
      <c r="F10" s="38"/>
    </row>
    <row r="11" spans="1:6" s="143" customFormat="1" ht="16.5" customHeight="1" thickBot="1" x14ac:dyDescent="0.25">
      <c r="A11" s="193" t="s">
        <v>19</v>
      </c>
      <c r="B11" s="194"/>
      <c r="C11" s="194"/>
      <c r="D11" s="109">
        <f>SUM(D5:D10)</f>
        <v>63550</v>
      </c>
      <c r="E11" s="97"/>
      <c r="F11" s="38"/>
    </row>
    <row r="12" spans="1:6" ht="16.5" customHeight="1" thickBot="1" x14ac:dyDescent="0.25">
      <c r="A12" s="84" t="s">
        <v>30</v>
      </c>
      <c r="B12" s="83"/>
      <c r="C12" s="82"/>
      <c r="D12" s="108"/>
      <c r="E12" s="107"/>
      <c r="F12" s="68"/>
    </row>
    <row r="13" spans="1:6" ht="17.25" customHeight="1" x14ac:dyDescent="0.2">
      <c r="A13" s="264" t="s">
        <v>402</v>
      </c>
      <c r="B13" s="182" t="s">
        <v>25</v>
      </c>
      <c r="C13" s="184" t="s">
        <v>24</v>
      </c>
      <c r="D13" s="106" t="s">
        <v>23</v>
      </c>
      <c r="E13" s="239" t="s">
        <v>67</v>
      </c>
      <c r="F13" s="68"/>
    </row>
    <row r="14" spans="1:6" ht="65.25" customHeight="1" thickBot="1" x14ac:dyDescent="0.25">
      <c r="A14" s="265"/>
      <c r="B14" s="183"/>
      <c r="C14" s="185"/>
      <c r="D14" s="105" t="s">
        <v>29</v>
      </c>
      <c r="E14" s="240"/>
      <c r="F14" s="68"/>
    </row>
    <row r="15" spans="1:6" s="36" customFormat="1" ht="27.75" customHeight="1" x14ac:dyDescent="0.2">
      <c r="A15" s="140" t="s">
        <v>393</v>
      </c>
      <c r="B15" s="169" t="s">
        <v>392</v>
      </c>
      <c r="C15" s="29" t="s">
        <v>396</v>
      </c>
      <c r="D15" s="103">
        <v>10500</v>
      </c>
      <c r="E15" s="110" t="s">
        <v>390</v>
      </c>
      <c r="F15" s="37"/>
    </row>
    <row r="16" spans="1:6" s="36" customFormat="1" ht="27.75" customHeight="1" x14ac:dyDescent="0.2">
      <c r="A16" s="278" t="s">
        <v>366</v>
      </c>
      <c r="B16" s="280" t="s">
        <v>365</v>
      </c>
      <c r="C16" s="29" t="s">
        <v>396</v>
      </c>
      <c r="D16" s="103">
        <v>10500</v>
      </c>
      <c r="E16" s="282" t="s">
        <v>400</v>
      </c>
      <c r="F16" s="37"/>
    </row>
    <row r="17" spans="1:6" s="36" customFormat="1" ht="15" customHeight="1" x14ac:dyDescent="0.2">
      <c r="A17" s="279"/>
      <c r="B17" s="281"/>
      <c r="C17" s="29" t="s">
        <v>475</v>
      </c>
      <c r="D17" s="103">
        <v>300</v>
      </c>
      <c r="E17" s="283"/>
      <c r="F17" s="37"/>
    </row>
    <row r="18" spans="1:6" s="36" customFormat="1" ht="27.75" customHeight="1" x14ac:dyDescent="0.2">
      <c r="A18" s="215" t="s">
        <v>399</v>
      </c>
      <c r="B18" s="284" t="s">
        <v>398</v>
      </c>
      <c r="C18" s="29" t="s">
        <v>396</v>
      </c>
      <c r="D18" s="103">
        <v>10500</v>
      </c>
      <c r="E18" s="286" t="s">
        <v>397</v>
      </c>
      <c r="F18" s="37"/>
    </row>
    <row r="19" spans="1:6" s="36" customFormat="1" ht="15" customHeight="1" x14ac:dyDescent="0.2">
      <c r="A19" s="223"/>
      <c r="B19" s="285"/>
      <c r="C19" s="29" t="s">
        <v>1</v>
      </c>
      <c r="D19" s="103">
        <v>250</v>
      </c>
      <c r="E19" s="283"/>
      <c r="F19" s="37"/>
    </row>
    <row r="20" spans="1:6" s="36" customFormat="1" ht="27.75" customHeight="1" x14ac:dyDescent="0.2">
      <c r="A20" s="157" t="s">
        <v>389</v>
      </c>
      <c r="B20" s="159" t="s">
        <v>388</v>
      </c>
      <c r="C20" s="29" t="s">
        <v>396</v>
      </c>
      <c r="D20" s="103">
        <v>10500</v>
      </c>
      <c r="E20" s="158" t="s">
        <v>387</v>
      </c>
      <c r="F20" s="37"/>
    </row>
    <row r="21" spans="1:6" s="36" customFormat="1" ht="27.75" customHeight="1" x14ac:dyDescent="0.2">
      <c r="A21" s="139" t="s">
        <v>386</v>
      </c>
      <c r="B21" s="65" t="s">
        <v>385</v>
      </c>
      <c r="C21" s="26" t="s">
        <v>396</v>
      </c>
      <c r="D21" s="104">
        <v>10500</v>
      </c>
      <c r="E21" s="144" t="s">
        <v>384</v>
      </c>
      <c r="F21" s="37"/>
    </row>
    <row r="22" spans="1:6" s="36" customFormat="1" ht="28.5" customHeight="1" thickBot="1" x14ac:dyDescent="0.25">
      <c r="A22" s="151" t="s">
        <v>382</v>
      </c>
      <c r="B22" s="159" t="s">
        <v>381</v>
      </c>
      <c r="C22" s="29" t="s">
        <v>396</v>
      </c>
      <c r="D22" s="103">
        <v>10500</v>
      </c>
      <c r="E22" s="110" t="s">
        <v>379</v>
      </c>
      <c r="F22" s="37"/>
    </row>
    <row r="23" spans="1:6" s="143" customFormat="1" ht="15.75" customHeight="1" thickBot="1" x14ac:dyDescent="0.25">
      <c r="A23" s="207" t="s">
        <v>19</v>
      </c>
      <c r="B23" s="208"/>
      <c r="C23" s="209"/>
      <c r="D23" s="102">
        <f>SUM(D15:D22)</f>
        <v>63550</v>
      </c>
      <c r="E23" s="97"/>
      <c r="F23" s="37"/>
    </row>
    <row r="24" spans="1:6" ht="15" customHeight="1" x14ac:dyDescent="0.2">
      <c r="A24" s="22"/>
      <c r="B24" s="21"/>
      <c r="C24" s="21"/>
      <c r="D24" s="78"/>
      <c r="E24" s="21"/>
      <c r="F24" s="21"/>
    </row>
    <row r="25" spans="1:6" ht="15" customHeight="1" thickBot="1" x14ac:dyDescent="0.25">
      <c r="A25" s="22"/>
      <c r="B25" s="21"/>
      <c r="C25" s="21"/>
      <c r="D25" s="78"/>
      <c r="E25" s="21"/>
      <c r="F25" s="21"/>
    </row>
    <row r="26" spans="1:6" ht="17.25" customHeight="1" x14ac:dyDescent="0.2">
      <c r="A26" s="264" t="s">
        <v>402</v>
      </c>
      <c r="B26" s="227" t="s">
        <v>25</v>
      </c>
      <c r="C26" s="187" t="s">
        <v>24</v>
      </c>
      <c r="D26" s="101" t="s">
        <v>23</v>
      </c>
      <c r="E26" s="239" t="s">
        <v>67</v>
      </c>
      <c r="F26" s="18"/>
    </row>
    <row r="27" spans="1:6" ht="63" customHeight="1" thickBot="1" x14ac:dyDescent="0.25">
      <c r="A27" s="265"/>
      <c r="B27" s="228"/>
      <c r="C27" s="210"/>
      <c r="D27" s="100" t="s">
        <v>35</v>
      </c>
      <c r="E27" s="240"/>
      <c r="F27" s="18"/>
    </row>
    <row r="28" spans="1:6" s="36" customFormat="1" ht="15" customHeight="1" x14ac:dyDescent="0.2">
      <c r="A28" s="293" t="s">
        <v>393</v>
      </c>
      <c r="B28" s="201" t="s">
        <v>392</v>
      </c>
      <c r="C28" s="57" t="s">
        <v>391</v>
      </c>
      <c r="D28" s="99">
        <v>51000</v>
      </c>
      <c r="E28" s="294" t="s">
        <v>390</v>
      </c>
      <c r="F28" s="38"/>
    </row>
    <row r="29" spans="1:6" s="36" customFormat="1" ht="15" customHeight="1" x14ac:dyDescent="0.2">
      <c r="A29" s="279"/>
      <c r="B29" s="202"/>
      <c r="C29" s="57" t="s">
        <v>395</v>
      </c>
      <c r="D29" s="99">
        <v>57318</v>
      </c>
      <c r="E29" s="291"/>
      <c r="F29" s="38"/>
    </row>
    <row r="30" spans="1:6" s="36" customFormat="1" ht="15" customHeight="1" x14ac:dyDescent="0.2">
      <c r="A30" s="278" t="s">
        <v>366</v>
      </c>
      <c r="B30" s="280" t="s">
        <v>365</v>
      </c>
      <c r="C30" s="24" t="s">
        <v>475</v>
      </c>
      <c r="D30" s="99">
        <v>37700</v>
      </c>
      <c r="E30" s="282" t="s">
        <v>400</v>
      </c>
      <c r="F30" s="38"/>
    </row>
    <row r="31" spans="1:6" s="36" customFormat="1" ht="15" customHeight="1" x14ac:dyDescent="0.2">
      <c r="A31" s="279"/>
      <c r="B31" s="281"/>
      <c r="C31" s="57" t="s">
        <v>476</v>
      </c>
      <c r="D31" s="99">
        <v>621</v>
      </c>
      <c r="E31" s="283"/>
      <c r="F31" s="38"/>
    </row>
    <row r="32" spans="1:6" s="36" customFormat="1" ht="15" customHeight="1" x14ac:dyDescent="0.2">
      <c r="A32" s="215" t="s">
        <v>399</v>
      </c>
      <c r="B32" s="284" t="s">
        <v>398</v>
      </c>
      <c r="C32" s="57" t="s">
        <v>477</v>
      </c>
      <c r="D32" s="99">
        <v>30000</v>
      </c>
      <c r="E32" s="286" t="s">
        <v>397</v>
      </c>
      <c r="F32" s="38"/>
    </row>
    <row r="33" spans="1:6" s="36" customFormat="1" ht="15" customHeight="1" x14ac:dyDescent="0.2">
      <c r="A33" s="223"/>
      <c r="B33" s="285"/>
      <c r="C33" s="57" t="s">
        <v>478</v>
      </c>
      <c r="D33" s="99">
        <v>8000</v>
      </c>
      <c r="E33" s="283"/>
      <c r="F33" s="38"/>
    </row>
    <row r="34" spans="1:6" s="36" customFormat="1" ht="27.75" customHeight="1" x14ac:dyDescent="0.2">
      <c r="A34" s="278" t="s">
        <v>389</v>
      </c>
      <c r="B34" s="216" t="s">
        <v>388</v>
      </c>
      <c r="C34" s="24" t="s">
        <v>479</v>
      </c>
      <c r="D34" s="99">
        <v>20000</v>
      </c>
      <c r="E34" s="282" t="s">
        <v>387</v>
      </c>
      <c r="F34" s="38"/>
    </row>
    <row r="35" spans="1:6" s="36" customFormat="1" ht="27.75" customHeight="1" x14ac:dyDescent="0.2">
      <c r="A35" s="287"/>
      <c r="B35" s="202"/>
      <c r="C35" s="24" t="s">
        <v>480</v>
      </c>
      <c r="D35" s="99">
        <v>4500</v>
      </c>
      <c r="E35" s="288"/>
      <c r="F35" s="38"/>
    </row>
    <row r="36" spans="1:6" s="36" customFormat="1" ht="15" customHeight="1" x14ac:dyDescent="0.2">
      <c r="A36" s="278" t="s">
        <v>386</v>
      </c>
      <c r="B36" s="216" t="s">
        <v>385</v>
      </c>
      <c r="C36" s="57" t="s">
        <v>383</v>
      </c>
      <c r="D36" s="99">
        <v>5125</v>
      </c>
      <c r="E36" s="282" t="s">
        <v>384</v>
      </c>
      <c r="F36" s="38"/>
    </row>
    <row r="37" spans="1:6" s="36" customFormat="1" ht="15" customHeight="1" x14ac:dyDescent="0.2">
      <c r="A37" s="289"/>
      <c r="B37" s="206"/>
      <c r="C37" s="57" t="s">
        <v>481</v>
      </c>
      <c r="D37" s="99">
        <v>2935</v>
      </c>
      <c r="E37" s="290"/>
      <c r="F37" s="38"/>
    </row>
    <row r="38" spans="1:6" s="36" customFormat="1" ht="15" customHeight="1" x14ac:dyDescent="0.2">
      <c r="A38" s="289"/>
      <c r="B38" s="206"/>
      <c r="C38" s="24" t="s">
        <v>482</v>
      </c>
      <c r="D38" s="99">
        <v>500</v>
      </c>
      <c r="E38" s="290"/>
      <c r="F38" s="38"/>
    </row>
    <row r="39" spans="1:6" s="36" customFormat="1" ht="27.75" customHeight="1" x14ac:dyDescent="0.2">
      <c r="A39" s="289"/>
      <c r="B39" s="206"/>
      <c r="C39" s="24" t="s">
        <v>483</v>
      </c>
      <c r="D39" s="99">
        <v>5147</v>
      </c>
      <c r="E39" s="290"/>
      <c r="F39" s="38"/>
    </row>
    <row r="40" spans="1:6" s="36" customFormat="1" ht="27.75" customHeight="1" x14ac:dyDescent="0.2">
      <c r="A40" s="287"/>
      <c r="B40" s="202"/>
      <c r="C40" s="24" t="s">
        <v>484</v>
      </c>
      <c r="D40" s="99">
        <v>5758</v>
      </c>
      <c r="E40" s="291"/>
      <c r="F40" s="38"/>
    </row>
    <row r="41" spans="1:6" s="36" customFormat="1" ht="15" customHeight="1" x14ac:dyDescent="0.2">
      <c r="A41" s="215" t="s">
        <v>382</v>
      </c>
      <c r="B41" s="216" t="s">
        <v>381</v>
      </c>
      <c r="C41" s="57" t="s">
        <v>394</v>
      </c>
      <c r="D41" s="99">
        <v>574</v>
      </c>
      <c r="E41" s="282" t="s">
        <v>379</v>
      </c>
      <c r="F41" s="38"/>
    </row>
    <row r="42" spans="1:6" s="36" customFormat="1" ht="28.5" customHeight="1" thickBot="1" x14ac:dyDescent="0.25">
      <c r="A42" s="200"/>
      <c r="B42" s="202"/>
      <c r="C42" s="24" t="s">
        <v>380</v>
      </c>
      <c r="D42" s="99">
        <v>21950</v>
      </c>
      <c r="E42" s="292"/>
      <c r="F42" s="38"/>
    </row>
    <row r="43" spans="1:6" s="143" customFormat="1" ht="15.75" customHeight="1" thickBot="1" x14ac:dyDescent="0.25">
      <c r="A43" s="193" t="s">
        <v>19</v>
      </c>
      <c r="B43" s="194"/>
      <c r="C43" s="194"/>
      <c r="D43" s="98">
        <f>SUM(D28:D42)</f>
        <v>251128</v>
      </c>
      <c r="E43" s="97"/>
      <c r="F43" s="38"/>
    </row>
    <row r="44" spans="1:6" s="92" customFormat="1" x14ac:dyDescent="0.2">
      <c r="A44" s="142"/>
      <c r="B44" s="95"/>
      <c r="C44" s="94"/>
      <c r="D44" s="94"/>
      <c r="E44" s="93"/>
      <c r="F44" s="93"/>
    </row>
    <row r="45" spans="1:6" s="92" customFormat="1" ht="10.5" x14ac:dyDescent="0.15">
      <c r="A45" s="96"/>
      <c r="B45" s="95"/>
      <c r="C45" s="94"/>
      <c r="D45" s="94"/>
      <c r="E45" s="93"/>
      <c r="F45" s="93"/>
    </row>
    <row r="46" spans="1:6" s="92" customFormat="1" ht="10.5" x14ac:dyDescent="0.15">
      <c r="A46" s="96"/>
      <c r="B46" s="95"/>
      <c r="C46" s="94"/>
      <c r="D46" s="94"/>
      <c r="E46" s="93"/>
      <c r="F46" s="93"/>
    </row>
    <row r="47" spans="1:6" s="92" customFormat="1" ht="10.5" x14ac:dyDescent="0.15"/>
    <row r="48" spans="1:6" s="92" customFormat="1" ht="10.5" x14ac:dyDescent="0.15"/>
    <row r="49" s="92" customFormat="1" ht="10.5" x14ac:dyDescent="0.15"/>
    <row r="50" s="92" customFormat="1" ht="10.5" x14ac:dyDescent="0.15"/>
    <row r="51" s="92" customFormat="1" ht="10.5" x14ac:dyDescent="0.15"/>
    <row r="52" s="92" customFormat="1" ht="10.5" x14ac:dyDescent="0.15"/>
    <row r="53" s="92" customFormat="1" ht="10.5" x14ac:dyDescent="0.15"/>
    <row r="54" s="92" customFormat="1" ht="10.5" x14ac:dyDescent="0.15"/>
  </sheetData>
  <mergeCells count="45">
    <mergeCell ref="E41:E42"/>
    <mergeCell ref="E18:E19"/>
    <mergeCell ref="A28:A29"/>
    <mergeCell ref="B28:B29"/>
    <mergeCell ref="E28:E29"/>
    <mergeCell ref="A30:A31"/>
    <mergeCell ref="B30:B31"/>
    <mergeCell ref="E30:E31"/>
    <mergeCell ref="A23:C23"/>
    <mergeCell ref="A18:A19"/>
    <mergeCell ref="B18:B19"/>
    <mergeCell ref="A43:C43"/>
    <mergeCell ref="A26:A27"/>
    <mergeCell ref="B26:B27"/>
    <mergeCell ref="C26:C27"/>
    <mergeCell ref="E26:E27"/>
    <mergeCell ref="A32:A33"/>
    <mergeCell ref="B32:B33"/>
    <mergeCell ref="E32:E33"/>
    <mergeCell ref="A34:A35"/>
    <mergeCell ref="B34:B35"/>
    <mergeCell ref="E34:E35"/>
    <mergeCell ref="A36:A40"/>
    <mergeCell ref="B36:B40"/>
    <mergeCell ref="E36:E40"/>
    <mergeCell ref="A41:A42"/>
    <mergeCell ref="B41:B42"/>
    <mergeCell ref="E13:E14"/>
    <mergeCell ref="A13:A14"/>
    <mergeCell ref="B13:B14"/>
    <mergeCell ref="C13:C14"/>
    <mergeCell ref="A16:A17"/>
    <mergeCell ref="B16:B17"/>
    <mergeCell ref="E16:E17"/>
    <mergeCell ref="A11:C11"/>
    <mergeCell ref="A1:E1"/>
    <mergeCell ref="A3:A4"/>
    <mergeCell ref="B3:C4"/>
    <mergeCell ref="E3:E4"/>
    <mergeCell ref="B5:C5"/>
    <mergeCell ref="B6:C6"/>
    <mergeCell ref="B7:C7"/>
    <mergeCell ref="B8:C8"/>
    <mergeCell ref="B9:C9"/>
    <mergeCell ref="B10:C10"/>
  </mergeCells>
  <pageMargins left="0.78740157480314965" right="0.78740157480314965" top="0.98425196850393704" bottom="0.59055118110236227" header="0.51181102362204722" footer="0.31496062992125984"/>
  <pageSetup paperSize="9" scale="95" firstPageNumber="81" fitToHeight="0" orientation="landscape" useFirstPageNumber="1" r:id="rId1"/>
  <headerFooter alignWithMargins="0">
    <oddHeader>&amp;L&amp;"Tahoma,Kurzíva"&amp;9Návrh rozpočtu na rok 2019
Příloha č. 7&amp;R&amp;"Tahoma,Kurzíva"&amp;9Tabulka č. 8: Závazné ukazatele pro příspěvkové organizace v odvětví zdravotnictví na základě
smlouvy o závazku veřejné služby a vyrovnávací platbě za jeho výkon</oddHeader>
    <oddFooter>&amp;C&amp;"Tahoma,Obyčejné"&amp;P</oddFooter>
  </headerFooter>
  <ignoredErrors>
    <ignoredError sqref="A5:C12 A23:C25 B13:C14 B26:C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zoomScaleSheetLayoutView="100" workbookViewId="0">
      <selection activeCell="D9" sqref="D9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186" t="s">
        <v>32</v>
      </c>
      <c r="B1" s="186"/>
      <c r="C1" s="186"/>
      <c r="D1" s="186"/>
      <c r="E1" s="47"/>
      <c r="F1" s="47"/>
    </row>
    <row r="2" spans="1:6" ht="9" customHeight="1" thickBot="1" x14ac:dyDescent="0.25">
      <c r="A2" s="52"/>
      <c r="B2" s="47"/>
      <c r="C2" s="51"/>
      <c r="D2" s="50"/>
      <c r="E2" s="47"/>
      <c r="F2" s="47"/>
    </row>
    <row r="3" spans="1:6" ht="17.25" customHeight="1" x14ac:dyDescent="0.2">
      <c r="A3" s="180" t="s">
        <v>402</v>
      </c>
      <c r="B3" s="187" t="s">
        <v>25</v>
      </c>
      <c r="C3" s="188"/>
      <c r="D3" s="49" t="s">
        <v>23</v>
      </c>
      <c r="E3" s="48"/>
      <c r="F3" s="48"/>
    </row>
    <row r="4" spans="1:6" ht="42" customHeight="1" thickBot="1" x14ac:dyDescent="0.25">
      <c r="A4" s="181"/>
      <c r="B4" s="189"/>
      <c r="C4" s="190"/>
      <c r="D4" s="31" t="s">
        <v>31</v>
      </c>
      <c r="E4" s="47"/>
      <c r="F4" s="47"/>
    </row>
    <row r="5" spans="1:6" ht="15.75" customHeight="1" x14ac:dyDescent="0.2">
      <c r="A5" s="154" t="s">
        <v>21</v>
      </c>
      <c r="B5" s="191" t="s">
        <v>20</v>
      </c>
      <c r="C5" s="192"/>
      <c r="D5" s="56">
        <v>712311</v>
      </c>
      <c r="E5" s="18"/>
      <c r="F5" s="18"/>
    </row>
    <row r="6" spans="1:6" ht="15.75" customHeight="1" x14ac:dyDescent="0.2">
      <c r="A6" s="66" t="s">
        <v>28</v>
      </c>
      <c r="B6" s="195" t="s">
        <v>27</v>
      </c>
      <c r="C6" s="196"/>
      <c r="D6" s="56">
        <v>16847</v>
      </c>
      <c r="E6" s="18"/>
      <c r="F6" s="18"/>
    </row>
    <row r="7" spans="1:6" ht="15.75" customHeight="1" thickBot="1" x14ac:dyDescent="0.25">
      <c r="A7" s="149" t="s">
        <v>403</v>
      </c>
      <c r="B7" s="197" t="s">
        <v>404</v>
      </c>
      <c r="C7" s="198"/>
      <c r="D7" s="56">
        <v>6950</v>
      </c>
      <c r="E7" s="18"/>
      <c r="F7" s="18"/>
    </row>
    <row r="8" spans="1:6" ht="16.5" customHeight="1" thickBot="1" x14ac:dyDescent="0.25">
      <c r="A8" s="193" t="s">
        <v>19</v>
      </c>
      <c r="B8" s="194"/>
      <c r="C8" s="194"/>
      <c r="D8" s="45">
        <f>SUM(D5:D7)</f>
        <v>736108</v>
      </c>
      <c r="E8" s="18"/>
      <c r="F8" s="18"/>
    </row>
    <row r="9" spans="1:6" ht="16.5" customHeight="1" thickBot="1" x14ac:dyDescent="0.25">
      <c r="A9" s="44" t="s">
        <v>30</v>
      </c>
      <c r="B9" s="43"/>
      <c r="C9" s="42"/>
      <c r="D9" s="41"/>
      <c r="E9" s="18"/>
      <c r="F9" s="33"/>
    </row>
    <row r="10" spans="1:6" ht="17.25" customHeight="1" x14ac:dyDescent="0.2">
      <c r="A10" s="180" t="s">
        <v>402</v>
      </c>
      <c r="B10" s="182" t="s">
        <v>25</v>
      </c>
      <c r="C10" s="184" t="s">
        <v>24</v>
      </c>
      <c r="D10" s="40" t="s">
        <v>23</v>
      </c>
      <c r="E10" s="18"/>
      <c r="F10" s="33"/>
    </row>
    <row r="11" spans="1:6" ht="42" customHeight="1" thickBot="1" x14ac:dyDescent="0.25">
      <c r="A11" s="181"/>
      <c r="B11" s="183"/>
      <c r="C11" s="185"/>
      <c r="D11" s="39" t="s">
        <v>29</v>
      </c>
      <c r="E11" s="18"/>
      <c r="F11" s="33"/>
    </row>
    <row r="12" spans="1:6" ht="14.25" customHeight="1" x14ac:dyDescent="0.2">
      <c r="A12" s="203" t="s">
        <v>21</v>
      </c>
      <c r="B12" s="201" t="s">
        <v>20</v>
      </c>
      <c r="C12" s="30" t="s">
        <v>26</v>
      </c>
      <c r="D12" s="28">
        <v>160000</v>
      </c>
      <c r="E12" s="18"/>
      <c r="F12" s="33"/>
    </row>
    <row r="13" spans="1:6" ht="14.25" customHeight="1" x14ac:dyDescent="0.2">
      <c r="A13" s="204"/>
      <c r="B13" s="206"/>
      <c r="C13" s="29" t="s">
        <v>405</v>
      </c>
      <c r="D13" s="28">
        <v>50000</v>
      </c>
      <c r="E13" s="18"/>
      <c r="F13" s="33"/>
    </row>
    <row r="14" spans="1:6" ht="14.25" customHeight="1" x14ac:dyDescent="0.2">
      <c r="A14" s="204"/>
      <c r="B14" s="206"/>
      <c r="C14" s="27" t="s">
        <v>411</v>
      </c>
      <c r="D14" s="28">
        <v>3000</v>
      </c>
      <c r="E14" s="18"/>
      <c r="F14" s="33"/>
    </row>
    <row r="15" spans="1:6" ht="14.25" customHeight="1" x14ac:dyDescent="0.2">
      <c r="A15" s="204"/>
      <c r="B15" s="206"/>
      <c r="C15" s="27" t="s">
        <v>406</v>
      </c>
      <c r="D15" s="28">
        <v>19000</v>
      </c>
      <c r="E15" s="18"/>
      <c r="F15" s="33"/>
    </row>
    <row r="16" spans="1:6" ht="14.25" customHeight="1" x14ac:dyDescent="0.2">
      <c r="A16" s="205"/>
      <c r="B16" s="202"/>
      <c r="C16" s="26" t="s">
        <v>407</v>
      </c>
      <c r="D16" s="25">
        <v>5000</v>
      </c>
      <c r="E16" s="18"/>
      <c r="F16" s="33"/>
    </row>
    <row r="17" spans="1:6" s="36" customFormat="1" ht="27.75" customHeight="1" x14ac:dyDescent="0.2">
      <c r="A17" s="66" t="s">
        <v>28</v>
      </c>
      <c r="B17" s="65" t="s">
        <v>27</v>
      </c>
      <c r="C17" s="26" t="s">
        <v>26</v>
      </c>
      <c r="D17" s="73">
        <v>193</v>
      </c>
      <c r="E17" s="38"/>
      <c r="F17" s="37"/>
    </row>
    <row r="18" spans="1:6" s="36" customFormat="1" ht="28.5" customHeight="1" thickBot="1" x14ac:dyDescent="0.25">
      <c r="A18" s="149" t="s">
        <v>403</v>
      </c>
      <c r="B18" s="159" t="s">
        <v>404</v>
      </c>
      <c r="C18" s="29" t="s">
        <v>408</v>
      </c>
      <c r="D18" s="46">
        <v>500</v>
      </c>
      <c r="E18" s="38"/>
      <c r="F18" s="37"/>
    </row>
    <row r="19" spans="1:6" ht="16.5" customHeight="1" thickBot="1" x14ac:dyDescent="0.25">
      <c r="A19" s="207" t="s">
        <v>19</v>
      </c>
      <c r="B19" s="208"/>
      <c r="C19" s="209"/>
      <c r="D19" s="63">
        <f>SUM(D12:D18)</f>
        <v>237693</v>
      </c>
      <c r="E19" s="18"/>
      <c r="F19" s="33"/>
    </row>
    <row r="20" spans="1:6" ht="19.5" customHeight="1" thickBot="1" x14ac:dyDescent="0.25">
      <c r="A20" s="35"/>
      <c r="B20" s="35"/>
      <c r="C20" s="35"/>
      <c r="D20" s="34"/>
      <c r="E20" s="18"/>
      <c r="F20" s="33"/>
    </row>
    <row r="21" spans="1:6" ht="17.25" customHeight="1" x14ac:dyDescent="0.2">
      <c r="A21" s="180" t="s">
        <v>402</v>
      </c>
      <c r="B21" s="182" t="s">
        <v>25</v>
      </c>
      <c r="C21" s="187" t="s">
        <v>24</v>
      </c>
      <c r="D21" s="32" t="s">
        <v>23</v>
      </c>
      <c r="E21" s="18"/>
      <c r="F21" s="18"/>
    </row>
    <row r="22" spans="1:6" ht="54.75" customHeight="1" thickBot="1" x14ac:dyDescent="0.25">
      <c r="A22" s="181"/>
      <c r="B22" s="183"/>
      <c r="C22" s="210"/>
      <c r="D22" s="31" t="s">
        <v>22</v>
      </c>
      <c r="E22" s="18"/>
      <c r="F22" s="18"/>
    </row>
    <row r="23" spans="1:6" ht="15" customHeight="1" x14ac:dyDescent="0.2">
      <c r="A23" s="199" t="s">
        <v>21</v>
      </c>
      <c r="B23" s="201" t="s">
        <v>20</v>
      </c>
      <c r="C23" s="30" t="s">
        <v>409</v>
      </c>
      <c r="D23" s="160">
        <v>20000</v>
      </c>
      <c r="E23" s="18"/>
      <c r="F23" s="18"/>
    </row>
    <row r="24" spans="1:6" ht="15" customHeight="1" x14ac:dyDescent="0.2">
      <c r="A24" s="200"/>
      <c r="B24" s="202"/>
      <c r="C24" s="57" t="s">
        <v>407</v>
      </c>
      <c r="D24" s="73">
        <v>28000</v>
      </c>
      <c r="E24" s="18"/>
      <c r="F24" s="18"/>
    </row>
    <row r="25" spans="1:6" s="36" customFormat="1" ht="28.5" customHeight="1" thickBot="1" x14ac:dyDescent="0.25">
      <c r="A25" s="66" t="s">
        <v>28</v>
      </c>
      <c r="B25" s="65" t="s">
        <v>27</v>
      </c>
      <c r="C25" s="147" t="s">
        <v>410</v>
      </c>
      <c r="D25" s="73">
        <v>700</v>
      </c>
      <c r="E25" s="38"/>
      <c r="F25" s="38"/>
    </row>
    <row r="26" spans="1:6" ht="16.5" customHeight="1" thickBot="1" x14ac:dyDescent="0.25">
      <c r="A26" s="193" t="s">
        <v>19</v>
      </c>
      <c r="B26" s="194"/>
      <c r="C26" s="194"/>
      <c r="D26" s="23">
        <f>SUM(D23:D25)</f>
        <v>48700</v>
      </c>
      <c r="E26" s="18"/>
      <c r="F26" s="18"/>
    </row>
    <row r="27" spans="1:6" x14ac:dyDescent="0.2">
      <c r="A27" s="22"/>
      <c r="B27" s="21"/>
      <c r="C27" s="20"/>
      <c r="D27" s="19"/>
      <c r="E27" s="18"/>
      <c r="F27" s="18"/>
    </row>
  </sheetData>
  <mergeCells count="19">
    <mergeCell ref="A23:A24"/>
    <mergeCell ref="B23:B24"/>
    <mergeCell ref="A26:C26"/>
    <mergeCell ref="A12:A16"/>
    <mergeCell ref="B12:B16"/>
    <mergeCell ref="A19:C19"/>
    <mergeCell ref="A21:A22"/>
    <mergeCell ref="B21:B22"/>
    <mergeCell ref="C21:C22"/>
    <mergeCell ref="A10:A11"/>
    <mergeCell ref="B10:B11"/>
    <mergeCell ref="C10:C11"/>
    <mergeCell ref="A1:D1"/>
    <mergeCell ref="A3:A4"/>
    <mergeCell ref="B3:C4"/>
    <mergeCell ref="B5:C5"/>
    <mergeCell ref="A8:C8"/>
    <mergeCell ref="B6:C6"/>
    <mergeCell ref="B7:C7"/>
  </mergeCells>
  <pageMargins left="0.78740157480314965" right="0.78740157480314965" top="0.98425196850393704" bottom="0.59055118110236227" header="0.51181102362204722" footer="0.31496062992125984"/>
  <pageSetup paperSize="9" scale="96" firstPageNumber="54" fitToHeight="0" orientation="landscape" useFirstPageNumber="1" r:id="rId1"/>
  <headerFooter alignWithMargins="0">
    <oddHeader>&amp;L&amp;"Tahoma,Kurzíva"&amp;9Návrh rozpočtu na rok 2019
Příloha č. 7&amp;R&amp;"Tahoma,Kurzíva"&amp;9Tabulka č. 1: Závazné ukazatele pro příspěvkové organizace v odvětví dopravy a chytrého regionu</oddHeader>
    <oddFooter>&amp;C&amp;"Tahoma,Obyčejné"&amp;P</oddFooter>
  </headerFooter>
  <ignoredErrors>
    <ignoredError sqref="A9:D9 A20:D20 B10:D11 A26:C26 B21:D22 A12:B14 A16:B16 A17:C17 A19:C19 A23:B24 A8:C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zoomScaleNormal="100" zoomScaleSheetLayoutView="100" workbookViewId="0">
      <selection activeCell="K11" sqref="K11"/>
    </sheetView>
  </sheetViews>
  <sheetFormatPr defaultRowHeight="12.75" x14ac:dyDescent="0.2"/>
  <cols>
    <col min="1" max="1" width="10.7109375" style="53" customWidth="1"/>
    <col min="2" max="2" width="55.140625" style="53" customWidth="1"/>
    <col min="3" max="3" width="50.7109375" style="53" customWidth="1"/>
    <col min="4" max="4" width="21.140625" style="53" customWidth="1"/>
    <col min="5" max="16384" width="9.140625" style="53"/>
  </cols>
  <sheetData>
    <row r="1" spans="1:6" ht="18" customHeight="1" x14ac:dyDescent="0.2">
      <c r="A1" s="186" t="s">
        <v>56</v>
      </c>
      <c r="B1" s="186"/>
      <c r="C1" s="186"/>
      <c r="D1" s="186"/>
      <c r="E1" s="47"/>
    </row>
    <row r="2" spans="1:6" ht="15" customHeight="1" thickBot="1" x14ac:dyDescent="0.25">
      <c r="A2" s="52"/>
      <c r="B2" s="47"/>
      <c r="C2" s="51"/>
      <c r="D2" s="50"/>
      <c r="E2" s="47"/>
    </row>
    <row r="3" spans="1:6" s="67" customFormat="1" ht="17.25" customHeight="1" x14ac:dyDescent="0.2">
      <c r="A3" s="180" t="s">
        <v>402</v>
      </c>
      <c r="B3" s="187" t="s">
        <v>25</v>
      </c>
      <c r="C3" s="219"/>
      <c r="D3" s="49" t="s">
        <v>23</v>
      </c>
      <c r="E3" s="48"/>
      <c r="F3" s="48"/>
    </row>
    <row r="4" spans="1:6" s="67" customFormat="1" ht="42" customHeight="1" thickBot="1" x14ac:dyDescent="0.25">
      <c r="A4" s="181"/>
      <c r="B4" s="220"/>
      <c r="C4" s="221"/>
      <c r="D4" s="31" t="s">
        <v>31</v>
      </c>
      <c r="E4" s="47"/>
      <c r="F4" s="47"/>
    </row>
    <row r="5" spans="1:6" s="62" customFormat="1" ht="15" customHeight="1" x14ac:dyDescent="0.2">
      <c r="A5" s="58" t="s">
        <v>55</v>
      </c>
      <c r="B5" s="191" t="s">
        <v>54</v>
      </c>
      <c r="C5" s="192"/>
      <c r="D5" s="56">
        <f>36685+1250+6450+160</f>
        <v>44545</v>
      </c>
      <c r="E5" s="38"/>
      <c r="F5" s="38"/>
    </row>
    <row r="6" spans="1:6" s="62" customFormat="1" ht="15" customHeight="1" x14ac:dyDescent="0.2">
      <c r="A6" s="74" t="s">
        <v>51</v>
      </c>
      <c r="B6" s="211" t="s">
        <v>50</v>
      </c>
      <c r="C6" s="212"/>
      <c r="D6" s="56">
        <f>22077+150</f>
        <v>22227</v>
      </c>
      <c r="E6" s="38"/>
      <c r="F6" s="38"/>
    </row>
    <row r="7" spans="1:6" s="62" customFormat="1" ht="15" customHeight="1" x14ac:dyDescent="0.2">
      <c r="A7" s="74" t="s">
        <v>48</v>
      </c>
      <c r="B7" s="211" t="s">
        <v>47</v>
      </c>
      <c r="C7" s="212"/>
      <c r="D7" s="56">
        <f>56400+400</f>
        <v>56800</v>
      </c>
      <c r="E7" s="38"/>
      <c r="F7" s="38"/>
    </row>
    <row r="8" spans="1:6" s="62" customFormat="1" ht="15.75" customHeight="1" x14ac:dyDescent="0.2">
      <c r="A8" s="74" t="s">
        <v>45</v>
      </c>
      <c r="B8" s="211" t="s">
        <v>44</v>
      </c>
      <c r="C8" s="213"/>
      <c r="D8" s="56">
        <f>30045+2240+100+5232</f>
        <v>37617</v>
      </c>
      <c r="E8" s="38"/>
      <c r="F8" s="38"/>
    </row>
    <row r="9" spans="1:6" s="62" customFormat="1" ht="15" customHeight="1" x14ac:dyDescent="0.2">
      <c r="A9" s="74" t="s">
        <v>39</v>
      </c>
      <c r="B9" s="211" t="s">
        <v>38</v>
      </c>
      <c r="C9" s="213"/>
      <c r="D9" s="73">
        <f>23052+800+5500+3500</f>
        <v>32852</v>
      </c>
      <c r="E9" s="38"/>
      <c r="F9" s="38"/>
    </row>
    <row r="10" spans="1:6" s="62" customFormat="1" ht="15" customHeight="1" x14ac:dyDescent="0.2">
      <c r="A10" s="72" t="s">
        <v>42</v>
      </c>
      <c r="B10" s="211" t="s">
        <v>41</v>
      </c>
      <c r="C10" s="212"/>
      <c r="D10" s="73">
        <f>18418+280+2000+4000+5000</f>
        <v>29698</v>
      </c>
      <c r="E10" s="38"/>
      <c r="F10" s="38"/>
    </row>
    <row r="11" spans="1:6" s="62" customFormat="1" ht="15" customHeight="1" thickBot="1" x14ac:dyDescent="0.25">
      <c r="A11" s="71" t="s">
        <v>34</v>
      </c>
      <c r="B11" s="217" t="s">
        <v>33</v>
      </c>
      <c r="C11" s="218"/>
      <c r="D11" s="70">
        <f>32334+2500+1500</f>
        <v>36334</v>
      </c>
      <c r="E11" s="38"/>
      <c r="F11" s="38"/>
    </row>
    <row r="12" spans="1:6" s="62" customFormat="1" ht="16.5" customHeight="1" thickBot="1" x14ac:dyDescent="0.25">
      <c r="A12" s="193" t="s">
        <v>19</v>
      </c>
      <c r="B12" s="194"/>
      <c r="C12" s="194"/>
      <c r="D12" s="69">
        <f>SUM(D5:D11)</f>
        <v>260073</v>
      </c>
      <c r="E12" s="38"/>
      <c r="F12" s="38"/>
    </row>
    <row r="13" spans="1:6" s="67" customFormat="1" ht="16.5" customHeight="1" thickBot="1" x14ac:dyDescent="0.25">
      <c r="A13" s="44" t="s">
        <v>30</v>
      </c>
      <c r="B13" s="43"/>
      <c r="C13" s="42"/>
      <c r="D13" s="41"/>
      <c r="E13" s="18"/>
      <c r="F13" s="68"/>
    </row>
    <row r="14" spans="1:6" s="67" customFormat="1" ht="17.25" customHeight="1" x14ac:dyDescent="0.2">
      <c r="A14" s="180" t="s">
        <v>402</v>
      </c>
      <c r="B14" s="182" t="s">
        <v>25</v>
      </c>
      <c r="C14" s="184" t="s">
        <v>24</v>
      </c>
      <c r="D14" s="40" t="s">
        <v>23</v>
      </c>
      <c r="E14" s="18"/>
      <c r="F14" s="68"/>
    </row>
    <row r="15" spans="1:6" s="67" customFormat="1" ht="42" customHeight="1" thickBot="1" x14ac:dyDescent="0.25">
      <c r="A15" s="181"/>
      <c r="B15" s="183"/>
      <c r="C15" s="185"/>
      <c r="D15" s="39" t="s">
        <v>29</v>
      </c>
      <c r="E15" s="18"/>
      <c r="F15" s="68"/>
    </row>
    <row r="16" spans="1:6" s="36" customFormat="1" ht="27.75" customHeight="1" x14ac:dyDescent="0.2">
      <c r="A16" s="199" t="s">
        <v>55</v>
      </c>
      <c r="B16" s="201" t="s">
        <v>54</v>
      </c>
      <c r="C16" s="29" t="s">
        <v>53</v>
      </c>
      <c r="D16" s="28">
        <v>6450</v>
      </c>
      <c r="E16" s="38"/>
      <c r="F16" s="37"/>
    </row>
    <row r="17" spans="1:6" s="36" customFormat="1" ht="15" customHeight="1" x14ac:dyDescent="0.2">
      <c r="A17" s="214"/>
      <c r="B17" s="206"/>
      <c r="C17" s="29" t="s">
        <v>0</v>
      </c>
      <c r="D17" s="28">
        <v>1250</v>
      </c>
      <c r="E17" s="38"/>
      <c r="F17" s="37"/>
    </row>
    <row r="18" spans="1:6" s="36" customFormat="1" ht="91.5" customHeight="1" x14ac:dyDescent="0.2">
      <c r="A18" s="200"/>
      <c r="B18" s="202"/>
      <c r="C18" s="29" t="s">
        <v>52</v>
      </c>
      <c r="D18" s="28">
        <v>160</v>
      </c>
      <c r="E18" s="38"/>
      <c r="F18" s="37"/>
    </row>
    <row r="19" spans="1:6" s="36" customFormat="1" ht="27.75" customHeight="1" x14ac:dyDescent="0.2">
      <c r="A19" s="154" t="s">
        <v>51</v>
      </c>
      <c r="B19" s="159" t="s">
        <v>50</v>
      </c>
      <c r="C19" s="29" t="s">
        <v>49</v>
      </c>
      <c r="D19" s="28">
        <v>150</v>
      </c>
      <c r="E19" s="38"/>
      <c r="F19" s="37"/>
    </row>
    <row r="20" spans="1:6" s="36" customFormat="1" ht="15" customHeight="1" x14ac:dyDescent="0.2">
      <c r="A20" s="154" t="s">
        <v>48</v>
      </c>
      <c r="B20" s="159" t="s">
        <v>47</v>
      </c>
      <c r="C20" s="29" t="s">
        <v>46</v>
      </c>
      <c r="D20" s="28">
        <v>400</v>
      </c>
      <c r="E20" s="38"/>
      <c r="F20" s="37"/>
    </row>
    <row r="21" spans="1:6" s="36" customFormat="1" ht="15" customHeight="1" x14ac:dyDescent="0.2">
      <c r="A21" s="215" t="s">
        <v>45</v>
      </c>
      <c r="B21" s="216" t="s">
        <v>44</v>
      </c>
      <c r="C21" s="26" t="s">
        <v>420</v>
      </c>
      <c r="D21" s="28">
        <v>2240</v>
      </c>
      <c r="E21" s="38"/>
      <c r="F21" s="37"/>
    </row>
    <row r="22" spans="1:6" s="36" customFormat="1" ht="27.75" customHeight="1" x14ac:dyDescent="0.2">
      <c r="A22" s="214"/>
      <c r="B22" s="206"/>
      <c r="C22" s="26" t="s">
        <v>43</v>
      </c>
      <c r="D22" s="28">
        <v>100</v>
      </c>
      <c r="E22" s="38"/>
      <c r="F22" s="37"/>
    </row>
    <row r="23" spans="1:6" s="36" customFormat="1" ht="15" customHeight="1" x14ac:dyDescent="0.2">
      <c r="A23" s="200"/>
      <c r="B23" s="202"/>
      <c r="C23" s="26" t="s">
        <v>488</v>
      </c>
      <c r="D23" s="25">
        <v>5232</v>
      </c>
      <c r="E23" s="38"/>
      <c r="F23" s="37"/>
    </row>
    <row r="24" spans="1:6" s="36" customFormat="1" ht="27.75" customHeight="1" x14ac:dyDescent="0.2">
      <c r="A24" s="215" t="s">
        <v>42</v>
      </c>
      <c r="B24" s="224" t="s">
        <v>41</v>
      </c>
      <c r="C24" s="26" t="s">
        <v>40</v>
      </c>
      <c r="D24" s="25">
        <v>280</v>
      </c>
      <c r="E24" s="38"/>
      <c r="F24" s="37"/>
    </row>
    <row r="25" spans="1:6" s="36" customFormat="1" ht="15" customHeight="1" x14ac:dyDescent="0.2">
      <c r="A25" s="222"/>
      <c r="B25" s="225"/>
      <c r="C25" s="26" t="s">
        <v>412</v>
      </c>
      <c r="D25" s="64">
        <v>2000</v>
      </c>
      <c r="E25" s="38"/>
      <c r="F25" s="37"/>
    </row>
    <row r="26" spans="1:6" s="36" customFormat="1" ht="15" customHeight="1" x14ac:dyDescent="0.2">
      <c r="A26" s="222"/>
      <c r="B26" s="225"/>
      <c r="C26" s="26" t="s">
        <v>413</v>
      </c>
      <c r="D26" s="64">
        <v>4000</v>
      </c>
      <c r="E26" s="38"/>
      <c r="F26" s="37"/>
    </row>
    <row r="27" spans="1:6" s="36" customFormat="1" ht="15" customHeight="1" x14ac:dyDescent="0.2">
      <c r="A27" s="223"/>
      <c r="B27" s="226"/>
      <c r="C27" s="26" t="s">
        <v>414</v>
      </c>
      <c r="D27" s="64">
        <v>5000</v>
      </c>
      <c r="E27" s="38"/>
      <c r="F27" s="37"/>
    </row>
    <row r="28" spans="1:6" s="36" customFormat="1" ht="15" customHeight="1" x14ac:dyDescent="0.2">
      <c r="A28" s="215" t="s">
        <v>39</v>
      </c>
      <c r="B28" s="216" t="s">
        <v>38</v>
      </c>
      <c r="C28" s="161" t="s">
        <v>415</v>
      </c>
      <c r="D28" s="64">
        <v>800</v>
      </c>
      <c r="E28" s="38"/>
      <c r="F28" s="37"/>
    </row>
    <row r="29" spans="1:6" s="36" customFormat="1" ht="15" customHeight="1" x14ac:dyDescent="0.2">
      <c r="A29" s="214"/>
      <c r="B29" s="206"/>
      <c r="C29" s="27" t="s">
        <v>416</v>
      </c>
      <c r="D29" s="64">
        <v>5500</v>
      </c>
      <c r="E29" s="38"/>
      <c r="F29" s="37"/>
    </row>
    <row r="30" spans="1:6" s="36" customFormat="1" ht="15" customHeight="1" x14ac:dyDescent="0.2">
      <c r="A30" s="200"/>
      <c r="B30" s="202"/>
      <c r="C30" s="27" t="s">
        <v>417</v>
      </c>
      <c r="D30" s="64">
        <v>3500</v>
      </c>
      <c r="E30" s="38"/>
      <c r="F30" s="37"/>
    </row>
    <row r="31" spans="1:6" s="36" customFormat="1" ht="15" customHeight="1" x14ac:dyDescent="0.2">
      <c r="A31" s="215" t="s">
        <v>34</v>
      </c>
      <c r="B31" s="216" t="s">
        <v>33</v>
      </c>
      <c r="C31" s="27" t="s">
        <v>37</v>
      </c>
      <c r="D31" s="64">
        <v>2500</v>
      </c>
      <c r="E31" s="38"/>
      <c r="F31" s="37"/>
    </row>
    <row r="32" spans="1:6" s="36" customFormat="1" ht="15.75" customHeight="1" thickBot="1" x14ac:dyDescent="0.25">
      <c r="A32" s="214"/>
      <c r="B32" s="206"/>
      <c r="C32" s="27" t="s">
        <v>36</v>
      </c>
      <c r="D32" s="64">
        <v>1500</v>
      </c>
      <c r="E32" s="38"/>
      <c r="F32" s="37"/>
    </row>
    <row r="33" spans="1:6" s="62" customFormat="1" ht="16.5" customHeight="1" thickBot="1" x14ac:dyDescent="0.25">
      <c r="A33" s="207" t="s">
        <v>19</v>
      </c>
      <c r="B33" s="208"/>
      <c r="C33" s="209"/>
      <c r="D33" s="63">
        <f>SUM(D16:D32)</f>
        <v>41062</v>
      </c>
      <c r="E33" s="38"/>
      <c r="F33" s="37"/>
    </row>
    <row r="35" spans="1:6" ht="13.5" thickBot="1" x14ac:dyDescent="0.25"/>
    <row r="36" spans="1:6" s="59" customFormat="1" ht="17.25" customHeight="1" x14ac:dyDescent="0.2">
      <c r="A36" s="180" t="s">
        <v>402</v>
      </c>
      <c r="B36" s="227" t="s">
        <v>25</v>
      </c>
      <c r="C36" s="187" t="s">
        <v>24</v>
      </c>
      <c r="D36" s="61" t="s">
        <v>23</v>
      </c>
      <c r="E36" s="18"/>
      <c r="F36" s="18"/>
    </row>
    <row r="37" spans="1:6" s="59" customFormat="1" ht="54.75" customHeight="1" thickBot="1" x14ac:dyDescent="0.25">
      <c r="A37" s="181"/>
      <c r="B37" s="228"/>
      <c r="C37" s="210"/>
      <c r="D37" s="60" t="s">
        <v>35</v>
      </c>
      <c r="E37" s="18"/>
      <c r="F37" s="18"/>
    </row>
    <row r="38" spans="1:6" s="36" customFormat="1" ht="15" customHeight="1" x14ac:dyDescent="0.2">
      <c r="A38" s="154" t="s">
        <v>51</v>
      </c>
      <c r="B38" s="159" t="s">
        <v>50</v>
      </c>
      <c r="C38" s="57" t="s">
        <v>418</v>
      </c>
      <c r="D38" s="56">
        <v>12000</v>
      </c>
      <c r="E38" s="38"/>
      <c r="F38" s="38"/>
    </row>
    <row r="39" spans="1:6" s="36" customFormat="1" ht="15" customHeight="1" x14ac:dyDescent="0.2">
      <c r="A39" s="66" t="s">
        <v>34</v>
      </c>
      <c r="B39" s="159" t="s">
        <v>33</v>
      </c>
      <c r="C39" s="57" t="s">
        <v>419</v>
      </c>
      <c r="D39" s="56">
        <v>4000</v>
      </c>
      <c r="E39" s="38"/>
      <c r="F39" s="38"/>
    </row>
    <row r="40" spans="1:6" s="36" customFormat="1" ht="15.75" customHeight="1" thickBot="1" x14ac:dyDescent="0.25">
      <c r="A40" s="154" t="s">
        <v>39</v>
      </c>
      <c r="B40" s="159" t="s">
        <v>38</v>
      </c>
      <c r="C40" s="57" t="s">
        <v>417</v>
      </c>
      <c r="D40" s="56">
        <v>1500</v>
      </c>
      <c r="E40" s="38"/>
      <c r="F40" s="38"/>
    </row>
    <row r="41" spans="1:6" s="54" customFormat="1" ht="16.5" customHeight="1" thickBot="1" x14ac:dyDescent="0.25">
      <c r="A41" s="193" t="s">
        <v>19</v>
      </c>
      <c r="B41" s="194"/>
      <c r="C41" s="194"/>
      <c r="D41" s="55">
        <f>SUM(D38:D40)</f>
        <v>17500</v>
      </c>
      <c r="E41" s="38"/>
      <c r="F41" s="38"/>
    </row>
  </sheetData>
  <mergeCells count="29">
    <mergeCell ref="A41:C41"/>
    <mergeCell ref="A33:C33"/>
    <mergeCell ref="A36:A37"/>
    <mergeCell ref="B36:B37"/>
    <mergeCell ref="C36:C37"/>
    <mergeCell ref="A24:A27"/>
    <mergeCell ref="B24:B27"/>
    <mergeCell ref="A28:A30"/>
    <mergeCell ref="B28:B30"/>
    <mergeCell ref="A31:A32"/>
    <mergeCell ref="B31:B32"/>
    <mergeCell ref="A1:D1"/>
    <mergeCell ref="A3:A4"/>
    <mergeCell ref="B3:C4"/>
    <mergeCell ref="B5:C5"/>
    <mergeCell ref="B6:C6"/>
    <mergeCell ref="B7:C7"/>
    <mergeCell ref="B8:C8"/>
    <mergeCell ref="A16:A18"/>
    <mergeCell ref="B16:B18"/>
    <mergeCell ref="A21:A23"/>
    <mergeCell ref="B21:B23"/>
    <mergeCell ref="B9:C9"/>
    <mergeCell ref="B10:C10"/>
    <mergeCell ref="B11:C11"/>
    <mergeCell ref="A12:C12"/>
    <mergeCell ref="A14:A15"/>
    <mergeCell ref="B14:B15"/>
    <mergeCell ref="C14:C15"/>
  </mergeCells>
  <pageMargins left="0.78740157480314965" right="0.78740157480314965" top="0.98425196850393704" bottom="0.59055118110236227" header="0.51181102362204722" footer="0.31496062992125984"/>
  <pageSetup paperSize="9" scale="95" firstPageNumber="56" fitToHeight="0" orientation="landscape" useFirstPageNumber="1" r:id="rId1"/>
  <headerFooter alignWithMargins="0">
    <oddHeader xml:space="preserve">&amp;L&amp;"Tahoma,Kurzíva"&amp;9Návrh rozpočtu na rok 2019
Příloha č. 7&amp;R&amp;"Tahoma,Kurzíva"&amp;9Tabulka č. 2: Závazné ukazatele pro příspěvkové organizace v odvětví kultury </oddHeader>
    <oddFooter>&amp;C&amp;"Tahoma,Obyčejné"&amp;P</oddFooter>
  </headerFooter>
  <rowBreaks count="1" manualBreakCount="1">
    <brk id="20" max="3" man="1"/>
  </rowBreaks>
  <ignoredErrors>
    <ignoredError sqref="A12:D13 A34:D35 B14:D15 A42:D45 B36:D37 A5:C11 A16:B20 A21:B23 A33:C33 A41:C4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zoomScaleSheetLayoutView="100" workbookViewId="0">
      <selection activeCell="G10" sqref="G10"/>
    </sheetView>
  </sheetViews>
  <sheetFormatPr defaultRowHeight="12.75" x14ac:dyDescent="0.2"/>
  <cols>
    <col min="1" max="1" width="10.7109375" style="75" customWidth="1"/>
    <col min="2" max="2" width="56.140625" style="75" customWidth="1"/>
    <col min="3" max="3" width="49.7109375" style="76" customWidth="1"/>
    <col min="4" max="4" width="21.140625" style="75" customWidth="1"/>
    <col min="5" max="16384" width="9.140625" style="75"/>
  </cols>
  <sheetData>
    <row r="1" spans="1:6" ht="18" customHeight="1" x14ac:dyDescent="0.2">
      <c r="A1" s="186" t="s">
        <v>60</v>
      </c>
      <c r="B1" s="186"/>
      <c r="C1" s="186"/>
      <c r="D1" s="186"/>
      <c r="E1" s="87"/>
      <c r="F1" s="87"/>
    </row>
    <row r="2" spans="1:6" ht="15" customHeight="1" thickBot="1" x14ac:dyDescent="0.25">
      <c r="A2" s="90"/>
      <c r="B2" s="87"/>
      <c r="C2" s="89"/>
      <c r="D2" s="88"/>
      <c r="E2" s="87"/>
      <c r="F2" s="87"/>
    </row>
    <row r="3" spans="1:6" s="77" customFormat="1" ht="17.25" customHeight="1" x14ac:dyDescent="0.2">
      <c r="A3" s="180" t="s">
        <v>402</v>
      </c>
      <c r="B3" s="187" t="s">
        <v>25</v>
      </c>
      <c r="C3" s="232"/>
      <c r="D3" s="49" t="s">
        <v>23</v>
      </c>
      <c r="E3" s="48"/>
      <c r="F3" s="48"/>
    </row>
    <row r="4" spans="1:6" s="77" customFormat="1" ht="42" customHeight="1" thickBot="1" x14ac:dyDescent="0.25">
      <c r="A4" s="181"/>
      <c r="B4" s="233"/>
      <c r="C4" s="234"/>
      <c r="D4" s="31" t="s">
        <v>31</v>
      </c>
      <c r="E4" s="47"/>
      <c r="F4" s="86"/>
    </row>
    <row r="5" spans="1:6" s="77" customFormat="1" ht="15" customHeight="1" x14ac:dyDescent="0.2">
      <c r="A5" s="154" t="s">
        <v>59</v>
      </c>
      <c r="B5" s="202" t="s">
        <v>58</v>
      </c>
      <c r="C5" s="202"/>
      <c r="D5" s="56">
        <v>5900</v>
      </c>
      <c r="E5" s="47"/>
      <c r="F5" s="85"/>
    </row>
    <row r="6" spans="1:6" s="36" customFormat="1" ht="15" customHeight="1" x14ac:dyDescent="0.2">
      <c r="A6" s="66" t="s">
        <v>377</v>
      </c>
      <c r="B6" s="238" t="s">
        <v>376</v>
      </c>
      <c r="C6" s="238"/>
      <c r="D6" s="73">
        <v>12600</v>
      </c>
      <c r="E6" s="38"/>
      <c r="F6" s="38"/>
    </row>
    <row r="7" spans="1:6" s="36" customFormat="1" ht="15.75" customHeight="1" x14ac:dyDescent="0.2">
      <c r="A7" s="66" t="s">
        <v>375</v>
      </c>
      <c r="B7" s="238" t="s">
        <v>421</v>
      </c>
      <c r="C7" s="238"/>
      <c r="D7" s="73">
        <v>45000</v>
      </c>
      <c r="E7" s="38"/>
      <c r="F7" s="38"/>
    </row>
    <row r="8" spans="1:6" s="77" customFormat="1" ht="16.5" customHeight="1" thickBot="1" x14ac:dyDescent="0.25">
      <c r="A8" s="235" t="s">
        <v>19</v>
      </c>
      <c r="B8" s="236"/>
      <c r="C8" s="237"/>
      <c r="D8" s="162">
        <f>SUM(D5:D7)</f>
        <v>63500</v>
      </c>
      <c r="E8" s="18"/>
      <c r="F8" s="21"/>
    </row>
    <row r="9" spans="1:6" s="77" customFormat="1" ht="16.5" customHeight="1" thickBot="1" x14ac:dyDescent="0.25">
      <c r="A9" s="84" t="s">
        <v>30</v>
      </c>
      <c r="B9" s="83"/>
      <c r="C9" s="82"/>
      <c r="D9" s="81"/>
      <c r="E9" s="18"/>
      <c r="F9" s="68"/>
    </row>
    <row r="10" spans="1:6" s="77" customFormat="1" ht="17.25" customHeight="1" x14ac:dyDescent="0.2">
      <c r="A10" s="180" t="s">
        <v>402</v>
      </c>
      <c r="B10" s="182" t="s">
        <v>25</v>
      </c>
      <c r="C10" s="184" t="s">
        <v>24</v>
      </c>
      <c r="D10" s="40" t="s">
        <v>23</v>
      </c>
      <c r="E10" s="18"/>
      <c r="F10" s="68"/>
    </row>
    <row r="11" spans="1:6" s="77" customFormat="1" ht="42" customHeight="1" thickBot="1" x14ac:dyDescent="0.25">
      <c r="A11" s="181"/>
      <c r="B11" s="183"/>
      <c r="C11" s="185"/>
      <c r="D11" s="39" t="s">
        <v>29</v>
      </c>
      <c r="E11" s="18"/>
      <c r="F11" s="68"/>
    </row>
    <row r="12" spans="1:6" s="77" customFormat="1" ht="15.75" customHeight="1" x14ac:dyDescent="0.2">
      <c r="A12" s="148" t="s">
        <v>59</v>
      </c>
      <c r="B12" s="150" t="s">
        <v>58</v>
      </c>
      <c r="C12" s="80" t="s">
        <v>57</v>
      </c>
      <c r="D12" s="28">
        <v>5900</v>
      </c>
      <c r="E12" s="18"/>
      <c r="F12" s="68"/>
    </row>
    <row r="13" spans="1:6" s="77" customFormat="1" ht="15" customHeight="1" thickBot="1" x14ac:dyDescent="0.25">
      <c r="A13" s="229" t="s">
        <v>19</v>
      </c>
      <c r="B13" s="230"/>
      <c r="C13" s="231"/>
      <c r="D13" s="79">
        <f>SUM(D12:D12)</f>
        <v>5900</v>
      </c>
      <c r="E13" s="18"/>
      <c r="F13" s="68"/>
    </row>
    <row r="14" spans="1:6" s="77" customFormat="1" x14ac:dyDescent="0.2">
      <c r="A14" s="22"/>
      <c r="B14" s="21"/>
      <c r="C14" s="21"/>
      <c r="D14" s="78"/>
      <c r="E14" s="21"/>
      <c r="F14" s="21"/>
    </row>
  </sheetData>
  <mergeCells count="11">
    <mergeCell ref="A13:C13"/>
    <mergeCell ref="A1:D1"/>
    <mergeCell ref="A3:A4"/>
    <mergeCell ref="B3:C4"/>
    <mergeCell ref="B5:C5"/>
    <mergeCell ref="A8:C8"/>
    <mergeCell ref="A10:A11"/>
    <mergeCell ref="B10:B11"/>
    <mergeCell ref="C10:C11"/>
    <mergeCell ref="B6:C6"/>
    <mergeCell ref="B7:C7"/>
  </mergeCells>
  <pageMargins left="0.78740157480314965" right="0.78740157480314965" top="0.98425196850393704" bottom="0.59055118110236227" header="0.51181102362204722" footer="0.31496062992125984"/>
  <pageSetup paperSize="9" scale="95" firstPageNumber="58" fitToHeight="0" orientation="landscape" useFirstPageNumber="1" r:id="rId1"/>
  <headerFooter alignWithMargins="0">
    <oddHeader>&amp;L&amp;"Tahoma,Kurzíva"&amp;9Návrh rozpočtu na rok 2019
Příloha č. 7&amp;R&amp;"Tahoma,Kurzíva"&amp;9Tabulka č. 3: Závazné ukazatele pro příspěvkové organizace v odvětví sociálních věcí</oddHeader>
    <oddFooter>&amp;C&amp;"Tahoma,Obyčejné"&amp;P</oddFooter>
  </headerFooter>
  <ignoredErrors>
    <ignoredError sqref="A9:D9 A13:D13 B10:D11 A5:C5 A8:C8 A12:C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zoomScaleNormal="100" zoomScaleSheetLayoutView="100" workbookViewId="0">
      <selection activeCell="G3" sqref="G3"/>
    </sheetView>
  </sheetViews>
  <sheetFormatPr defaultRowHeight="12.75" x14ac:dyDescent="0.2"/>
  <cols>
    <col min="1" max="1" width="10.7109375" style="91" customWidth="1"/>
    <col min="2" max="2" width="45.7109375" style="91" customWidth="1"/>
    <col min="3" max="3" width="44.140625" style="91" customWidth="1"/>
    <col min="4" max="4" width="21.140625" style="91" customWidth="1"/>
    <col min="5" max="5" width="16.7109375" style="91" customWidth="1"/>
    <col min="6" max="16384" width="9.140625" style="91"/>
  </cols>
  <sheetData>
    <row r="1" spans="1:6" s="113" customFormat="1" ht="35.25" customHeight="1" x14ac:dyDescent="0.2">
      <c r="A1" s="186" t="s">
        <v>122</v>
      </c>
      <c r="B1" s="186"/>
      <c r="C1" s="186"/>
      <c r="D1" s="186"/>
      <c r="E1" s="186"/>
      <c r="F1" s="114"/>
    </row>
    <row r="2" spans="1:6" ht="15" customHeight="1" thickBot="1" x14ac:dyDescent="0.25">
      <c r="A2" s="52"/>
      <c r="B2" s="47"/>
      <c r="C2" s="51"/>
      <c r="D2" s="50"/>
      <c r="E2" s="47"/>
      <c r="F2" s="47"/>
    </row>
    <row r="3" spans="1:6" s="1" customFormat="1" ht="17.25" customHeight="1" x14ac:dyDescent="0.2">
      <c r="A3" s="180" t="s">
        <v>402</v>
      </c>
      <c r="B3" s="187" t="s">
        <v>25</v>
      </c>
      <c r="C3" s="243"/>
      <c r="D3" s="112" t="s">
        <v>23</v>
      </c>
      <c r="E3" s="239" t="s">
        <v>67</v>
      </c>
      <c r="F3" s="48"/>
    </row>
    <row r="4" spans="1:6" s="1" customFormat="1" ht="66.75" customHeight="1" thickBot="1" x14ac:dyDescent="0.25">
      <c r="A4" s="181"/>
      <c r="B4" s="244"/>
      <c r="C4" s="245"/>
      <c r="D4" s="111" t="s">
        <v>31</v>
      </c>
      <c r="E4" s="240"/>
      <c r="F4" s="47"/>
    </row>
    <row r="5" spans="1:6" s="36" customFormat="1" ht="15" customHeight="1" x14ac:dyDescent="0.2">
      <c r="A5" s="154" t="s">
        <v>120</v>
      </c>
      <c r="B5" s="197" t="s">
        <v>119</v>
      </c>
      <c r="C5" s="198"/>
      <c r="D5" s="99">
        <v>3700</v>
      </c>
      <c r="E5" s="172" t="s">
        <v>118</v>
      </c>
      <c r="F5" s="38"/>
    </row>
    <row r="6" spans="1:6" s="36" customFormat="1" ht="15" customHeight="1" x14ac:dyDescent="0.2">
      <c r="A6" s="154" t="s">
        <v>117</v>
      </c>
      <c r="B6" s="197" t="s">
        <v>116</v>
      </c>
      <c r="C6" s="198"/>
      <c r="D6" s="99">
        <v>5400</v>
      </c>
      <c r="E6" s="172" t="s">
        <v>115</v>
      </c>
      <c r="F6" s="38"/>
    </row>
    <row r="7" spans="1:6" s="36" customFormat="1" ht="15" customHeight="1" x14ac:dyDescent="0.2">
      <c r="A7" s="154" t="s">
        <v>114</v>
      </c>
      <c r="B7" s="197" t="s">
        <v>113</v>
      </c>
      <c r="C7" s="198"/>
      <c r="D7" s="99">
        <v>3400</v>
      </c>
      <c r="E7" s="172" t="s">
        <v>112</v>
      </c>
      <c r="F7" s="38"/>
    </row>
    <row r="8" spans="1:6" s="36" customFormat="1" ht="15" customHeight="1" x14ac:dyDescent="0.2">
      <c r="A8" s="154" t="s">
        <v>111</v>
      </c>
      <c r="B8" s="197" t="s">
        <v>110</v>
      </c>
      <c r="C8" s="198"/>
      <c r="D8" s="99">
        <v>13300</v>
      </c>
      <c r="E8" s="172" t="s">
        <v>109</v>
      </c>
      <c r="F8" s="38"/>
    </row>
    <row r="9" spans="1:6" s="36" customFormat="1" ht="15" customHeight="1" x14ac:dyDescent="0.2">
      <c r="A9" s="154" t="s">
        <v>59</v>
      </c>
      <c r="B9" s="197" t="s">
        <v>58</v>
      </c>
      <c r="C9" s="198"/>
      <c r="D9" s="99">
        <v>4400</v>
      </c>
      <c r="E9" s="172" t="s">
        <v>108</v>
      </c>
      <c r="F9" s="38"/>
    </row>
    <row r="10" spans="1:6" s="36" customFormat="1" ht="15" customHeight="1" x14ac:dyDescent="0.2">
      <c r="A10" s="154" t="s">
        <v>107</v>
      </c>
      <c r="B10" s="197" t="s">
        <v>121</v>
      </c>
      <c r="C10" s="198"/>
      <c r="D10" s="99">
        <v>6600</v>
      </c>
      <c r="E10" s="172" t="s">
        <v>105</v>
      </c>
      <c r="F10" s="38"/>
    </row>
    <row r="11" spans="1:6" s="36" customFormat="1" ht="15" customHeight="1" x14ac:dyDescent="0.2">
      <c r="A11" s="154" t="s">
        <v>104</v>
      </c>
      <c r="B11" s="197" t="s">
        <v>103</v>
      </c>
      <c r="C11" s="198"/>
      <c r="D11" s="99">
        <v>5900</v>
      </c>
      <c r="E11" s="172" t="s">
        <v>102</v>
      </c>
      <c r="F11" s="38"/>
    </row>
    <row r="12" spans="1:6" s="36" customFormat="1" ht="15" customHeight="1" x14ac:dyDescent="0.2">
      <c r="A12" s="154" t="s">
        <v>101</v>
      </c>
      <c r="B12" s="197" t="s">
        <v>100</v>
      </c>
      <c r="C12" s="198"/>
      <c r="D12" s="99">
        <v>6500</v>
      </c>
      <c r="E12" s="172" t="s">
        <v>99</v>
      </c>
      <c r="F12" s="38"/>
    </row>
    <row r="13" spans="1:6" s="36" customFormat="1" ht="15" customHeight="1" x14ac:dyDescent="0.2">
      <c r="A13" s="154" t="s">
        <v>98</v>
      </c>
      <c r="B13" s="197" t="s">
        <v>97</v>
      </c>
      <c r="C13" s="198"/>
      <c r="D13" s="99">
        <v>9000</v>
      </c>
      <c r="E13" s="172" t="s">
        <v>96</v>
      </c>
      <c r="F13" s="38"/>
    </row>
    <row r="14" spans="1:6" s="36" customFormat="1" ht="15" customHeight="1" x14ac:dyDescent="0.2">
      <c r="A14" s="154" t="s">
        <v>95</v>
      </c>
      <c r="B14" s="197" t="s">
        <v>94</v>
      </c>
      <c r="C14" s="198"/>
      <c r="D14" s="99">
        <v>1500</v>
      </c>
      <c r="E14" s="172" t="s">
        <v>93</v>
      </c>
      <c r="F14" s="38"/>
    </row>
    <row r="15" spans="1:6" s="36" customFormat="1" ht="15" customHeight="1" x14ac:dyDescent="0.2">
      <c r="A15" s="154" t="s">
        <v>92</v>
      </c>
      <c r="B15" s="197" t="s">
        <v>91</v>
      </c>
      <c r="C15" s="198"/>
      <c r="D15" s="99">
        <v>3400</v>
      </c>
      <c r="E15" s="172" t="s">
        <v>90</v>
      </c>
      <c r="F15" s="38"/>
    </row>
    <row r="16" spans="1:6" s="36" customFormat="1" ht="15" customHeight="1" x14ac:dyDescent="0.2">
      <c r="A16" s="154" t="s">
        <v>89</v>
      </c>
      <c r="B16" s="197" t="s">
        <v>88</v>
      </c>
      <c r="C16" s="198"/>
      <c r="D16" s="99">
        <v>2000</v>
      </c>
      <c r="E16" s="172" t="s">
        <v>87</v>
      </c>
      <c r="F16" s="38"/>
    </row>
    <row r="17" spans="1:6" s="36" customFormat="1" ht="15" customHeight="1" x14ac:dyDescent="0.2">
      <c r="A17" s="154" t="s">
        <v>63</v>
      </c>
      <c r="B17" s="197" t="s">
        <v>62</v>
      </c>
      <c r="C17" s="198"/>
      <c r="D17" s="99">
        <v>3000</v>
      </c>
      <c r="E17" s="172" t="s">
        <v>61</v>
      </c>
      <c r="F17" s="38"/>
    </row>
    <row r="18" spans="1:6" s="36" customFormat="1" ht="15" customHeight="1" x14ac:dyDescent="0.2">
      <c r="A18" s="154" t="s">
        <v>86</v>
      </c>
      <c r="B18" s="197" t="s">
        <v>85</v>
      </c>
      <c r="C18" s="198"/>
      <c r="D18" s="99">
        <v>2600</v>
      </c>
      <c r="E18" s="172" t="s">
        <v>84</v>
      </c>
      <c r="F18" s="38"/>
    </row>
    <row r="19" spans="1:6" s="36" customFormat="1" ht="15" customHeight="1" x14ac:dyDescent="0.2">
      <c r="A19" s="154" t="s">
        <v>83</v>
      </c>
      <c r="B19" s="197" t="s">
        <v>82</v>
      </c>
      <c r="C19" s="198"/>
      <c r="D19" s="99">
        <v>3500</v>
      </c>
      <c r="E19" s="172" t="s">
        <v>81</v>
      </c>
      <c r="F19" s="38"/>
    </row>
    <row r="20" spans="1:6" s="36" customFormat="1" ht="15" customHeight="1" x14ac:dyDescent="0.2">
      <c r="A20" s="154" t="s">
        <v>80</v>
      </c>
      <c r="B20" s="197" t="s">
        <v>79</v>
      </c>
      <c r="C20" s="198"/>
      <c r="D20" s="99">
        <v>2500</v>
      </c>
      <c r="E20" s="172" t="s">
        <v>78</v>
      </c>
      <c r="F20" s="38"/>
    </row>
    <row r="21" spans="1:6" s="36" customFormat="1" ht="15" customHeight="1" x14ac:dyDescent="0.2">
      <c r="A21" s="154" t="s">
        <v>77</v>
      </c>
      <c r="B21" s="197" t="s">
        <v>76</v>
      </c>
      <c r="C21" s="198"/>
      <c r="D21" s="99">
        <v>2200</v>
      </c>
      <c r="E21" s="172" t="s">
        <v>75</v>
      </c>
      <c r="F21" s="38"/>
    </row>
    <row r="22" spans="1:6" s="36" customFormat="1" ht="15" customHeight="1" x14ac:dyDescent="0.2">
      <c r="A22" s="154" t="s">
        <v>74</v>
      </c>
      <c r="B22" s="197" t="s">
        <v>73</v>
      </c>
      <c r="C22" s="198"/>
      <c r="D22" s="99">
        <v>9200</v>
      </c>
      <c r="E22" s="172" t="s">
        <v>72</v>
      </c>
      <c r="F22" s="38"/>
    </row>
    <row r="23" spans="1:6" s="36" customFormat="1" ht="15" customHeight="1" x14ac:dyDescent="0.2">
      <c r="A23" s="154" t="s">
        <v>66</v>
      </c>
      <c r="B23" s="197" t="s">
        <v>65</v>
      </c>
      <c r="C23" s="198"/>
      <c r="D23" s="99">
        <v>4000</v>
      </c>
      <c r="E23" s="172" t="s">
        <v>64</v>
      </c>
      <c r="F23" s="38"/>
    </row>
    <row r="24" spans="1:6" s="36" customFormat="1" ht="15.75" customHeight="1" thickBot="1" x14ac:dyDescent="0.25">
      <c r="A24" s="154" t="s">
        <v>71</v>
      </c>
      <c r="B24" s="197" t="s">
        <v>70</v>
      </c>
      <c r="C24" s="198"/>
      <c r="D24" s="99">
        <v>3900</v>
      </c>
      <c r="E24" s="172" t="s">
        <v>68</v>
      </c>
      <c r="F24" s="38"/>
    </row>
    <row r="25" spans="1:6" s="36" customFormat="1" ht="16.5" customHeight="1" thickBot="1" x14ac:dyDescent="0.25">
      <c r="A25" s="193" t="s">
        <v>19</v>
      </c>
      <c r="B25" s="194"/>
      <c r="C25" s="194"/>
      <c r="D25" s="109">
        <f>SUM(D5:D24)</f>
        <v>96000</v>
      </c>
      <c r="E25" s="97"/>
      <c r="F25" s="38"/>
    </row>
    <row r="26" spans="1:6" s="1" customFormat="1" ht="16.5" customHeight="1" thickBot="1" x14ac:dyDescent="0.25">
      <c r="A26" s="84" t="s">
        <v>30</v>
      </c>
      <c r="B26" s="83"/>
      <c r="C26" s="82"/>
      <c r="D26" s="108"/>
      <c r="E26" s="107"/>
      <c r="F26" s="68"/>
    </row>
    <row r="27" spans="1:6" s="1" customFormat="1" ht="17.25" customHeight="1" x14ac:dyDescent="0.2">
      <c r="A27" s="180" t="s">
        <v>402</v>
      </c>
      <c r="B27" s="182" t="s">
        <v>25</v>
      </c>
      <c r="C27" s="184" t="s">
        <v>24</v>
      </c>
      <c r="D27" s="106" t="s">
        <v>23</v>
      </c>
      <c r="E27" s="239" t="s">
        <v>67</v>
      </c>
      <c r="F27" s="68"/>
    </row>
    <row r="28" spans="1:6" s="1" customFormat="1" ht="66.75" customHeight="1" thickBot="1" x14ac:dyDescent="0.25">
      <c r="A28" s="181"/>
      <c r="B28" s="183"/>
      <c r="C28" s="185"/>
      <c r="D28" s="105" t="s">
        <v>29</v>
      </c>
      <c r="E28" s="240"/>
      <c r="F28" s="68"/>
    </row>
    <row r="29" spans="1:6" s="36" customFormat="1" ht="15" customHeight="1" x14ac:dyDescent="0.2">
      <c r="A29" s="199" t="s">
        <v>120</v>
      </c>
      <c r="B29" s="201" t="s">
        <v>119</v>
      </c>
      <c r="C29" s="29" t="s">
        <v>69</v>
      </c>
      <c r="D29" s="103">
        <v>2600</v>
      </c>
      <c r="E29" s="241" t="s">
        <v>118</v>
      </c>
      <c r="F29" s="37"/>
    </row>
    <row r="30" spans="1:6" s="36" customFormat="1" ht="15" customHeight="1" x14ac:dyDescent="0.2">
      <c r="A30" s="200"/>
      <c r="B30" s="202"/>
      <c r="C30" s="29" t="s">
        <v>26</v>
      </c>
      <c r="D30" s="103">
        <v>1100</v>
      </c>
      <c r="E30" s="242"/>
      <c r="F30" s="37"/>
    </row>
    <row r="31" spans="1:6" s="36" customFormat="1" ht="15" customHeight="1" x14ac:dyDescent="0.2">
      <c r="A31" s="152" t="s">
        <v>117</v>
      </c>
      <c r="B31" s="153" t="s">
        <v>116</v>
      </c>
      <c r="C31" s="29" t="s">
        <v>69</v>
      </c>
      <c r="D31" s="103">
        <v>5400</v>
      </c>
      <c r="E31" s="155" t="s">
        <v>115</v>
      </c>
      <c r="F31" s="37"/>
    </row>
    <row r="32" spans="1:6" s="36" customFormat="1" ht="15" customHeight="1" x14ac:dyDescent="0.2">
      <c r="A32" s="215" t="s">
        <v>114</v>
      </c>
      <c r="B32" s="216" t="s">
        <v>113</v>
      </c>
      <c r="C32" s="29" t="s">
        <v>69</v>
      </c>
      <c r="D32" s="103">
        <v>1700</v>
      </c>
      <c r="E32" s="246" t="s">
        <v>112</v>
      </c>
      <c r="F32" s="37"/>
    </row>
    <row r="33" spans="1:6" s="36" customFormat="1" ht="15" customHeight="1" x14ac:dyDescent="0.2">
      <c r="A33" s="200"/>
      <c r="B33" s="202"/>
      <c r="C33" s="29" t="s">
        <v>26</v>
      </c>
      <c r="D33" s="103">
        <v>1700</v>
      </c>
      <c r="E33" s="242"/>
      <c r="F33" s="37"/>
    </row>
    <row r="34" spans="1:6" s="36" customFormat="1" ht="15" customHeight="1" x14ac:dyDescent="0.2">
      <c r="A34" s="215" t="s">
        <v>111</v>
      </c>
      <c r="B34" s="216" t="s">
        <v>110</v>
      </c>
      <c r="C34" s="29" t="s">
        <v>69</v>
      </c>
      <c r="D34" s="103">
        <v>8300</v>
      </c>
      <c r="E34" s="246" t="s">
        <v>109</v>
      </c>
      <c r="F34" s="37"/>
    </row>
    <row r="35" spans="1:6" s="36" customFormat="1" ht="15" customHeight="1" x14ac:dyDescent="0.2">
      <c r="A35" s="214"/>
      <c r="B35" s="206"/>
      <c r="C35" s="29" t="s">
        <v>26</v>
      </c>
      <c r="D35" s="103">
        <v>5000</v>
      </c>
      <c r="E35" s="247"/>
      <c r="F35" s="37"/>
    </row>
    <row r="36" spans="1:6" s="36" customFormat="1" ht="15" customHeight="1" x14ac:dyDescent="0.2">
      <c r="A36" s="215" t="s">
        <v>59</v>
      </c>
      <c r="B36" s="216" t="s">
        <v>58</v>
      </c>
      <c r="C36" s="29" t="s">
        <v>69</v>
      </c>
      <c r="D36" s="103">
        <v>4300</v>
      </c>
      <c r="E36" s="246" t="s">
        <v>108</v>
      </c>
      <c r="F36" s="37"/>
    </row>
    <row r="37" spans="1:6" s="36" customFormat="1" ht="15" customHeight="1" x14ac:dyDescent="0.2">
      <c r="A37" s="200"/>
      <c r="B37" s="202"/>
      <c r="C37" s="29" t="s">
        <v>26</v>
      </c>
      <c r="D37" s="103">
        <v>100</v>
      </c>
      <c r="E37" s="242"/>
      <c r="F37" s="37"/>
    </row>
    <row r="38" spans="1:6" s="36" customFormat="1" ht="15" customHeight="1" x14ac:dyDescent="0.2">
      <c r="A38" s="215" t="s">
        <v>107</v>
      </c>
      <c r="B38" s="216" t="s">
        <v>106</v>
      </c>
      <c r="C38" s="29" t="s">
        <v>69</v>
      </c>
      <c r="D38" s="103">
        <v>4500</v>
      </c>
      <c r="E38" s="246" t="s">
        <v>105</v>
      </c>
      <c r="F38" s="37"/>
    </row>
    <row r="39" spans="1:6" s="36" customFormat="1" ht="15" customHeight="1" x14ac:dyDescent="0.2">
      <c r="A39" s="200"/>
      <c r="B39" s="202"/>
      <c r="C39" s="29" t="s">
        <v>26</v>
      </c>
      <c r="D39" s="103">
        <v>2100</v>
      </c>
      <c r="E39" s="242"/>
      <c r="F39" s="37"/>
    </row>
    <row r="40" spans="1:6" s="36" customFormat="1" ht="15" customHeight="1" x14ac:dyDescent="0.2">
      <c r="A40" s="215" t="s">
        <v>104</v>
      </c>
      <c r="B40" s="216" t="s">
        <v>103</v>
      </c>
      <c r="C40" s="29" t="s">
        <v>69</v>
      </c>
      <c r="D40" s="103">
        <v>3800</v>
      </c>
      <c r="E40" s="246" t="s">
        <v>102</v>
      </c>
      <c r="F40" s="37"/>
    </row>
    <row r="41" spans="1:6" s="36" customFormat="1" ht="15" customHeight="1" x14ac:dyDescent="0.2">
      <c r="A41" s="200"/>
      <c r="B41" s="202"/>
      <c r="C41" s="29" t="s">
        <v>26</v>
      </c>
      <c r="D41" s="103">
        <v>2100</v>
      </c>
      <c r="E41" s="242"/>
      <c r="F41" s="37"/>
    </row>
    <row r="42" spans="1:6" s="36" customFormat="1" ht="15" customHeight="1" x14ac:dyDescent="0.2">
      <c r="A42" s="215" t="s">
        <v>101</v>
      </c>
      <c r="B42" s="216" t="s">
        <v>100</v>
      </c>
      <c r="C42" s="29" t="s">
        <v>69</v>
      </c>
      <c r="D42" s="103">
        <v>5000</v>
      </c>
      <c r="E42" s="246" t="s">
        <v>99</v>
      </c>
      <c r="F42" s="37"/>
    </row>
    <row r="43" spans="1:6" s="36" customFormat="1" ht="15" customHeight="1" x14ac:dyDescent="0.2">
      <c r="A43" s="200"/>
      <c r="B43" s="202"/>
      <c r="C43" s="29" t="s">
        <v>26</v>
      </c>
      <c r="D43" s="103">
        <v>1500</v>
      </c>
      <c r="E43" s="242"/>
      <c r="F43" s="37"/>
    </row>
    <row r="44" spans="1:6" s="36" customFormat="1" ht="15" customHeight="1" x14ac:dyDescent="0.2">
      <c r="A44" s="215" t="s">
        <v>98</v>
      </c>
      <c r="B44" s="216" t="s">
        <v>97</v>
      </c>
      <c r="C44" s="29" t="s">
        <v>69</v>
      </c>
      <c r="D44" s="103">
        <v>8840</v>
      </c>
      <c r="E44" s="246" t="s">
        <v>96</v>
      </c>
      <c r="F44" s="37"/>
    </row>
    <row r="45" spans="1:6" s="36" customFormat="1" ht="15" customHeight="1" x14ac:dyDescent="0.2">
      <c r="A45" s="200"/>
      <c r="B45" s="202"/>
      <c r="C45" s="29" t="s">
        <v>26</v>
      </c>
      <c r="D45" s="103">
        <v>160</v>
      </c>
      <c r="E45" s="242"/>
      <c r="F45" s="37"/>
    </row>
    <row r="46" spans="1:6" s="36" customFormat="1" ht="15" customHeight="1" x14ac:dyDescent="0.2">
      <c r="A46" s="215" t="s">
        <v>95</v>
      </c>
      <c r="B46" s="216" t="s">
        <v>94</v>
      </c>
      <c r="C46" s="29" t="s">
        <v>69</v>
      </c>
      <c r="D46" s="103">
        <v>400</v>
      </c>
      <c r="E46" s="246" t="s">
        <v>93</v>
      </c>
      <c r="F46" s="37"/>
    </row>
    <row r="47" spans="1:6" s="36" customFormat="1" ht="15" customHeight="1" x14ac:dyDescent="0.2">
      <c r="A47" s="200"/>
      <c r="B47" s="202"/>
      <c r="C47" s="29" t="s">
        <v>26</v>
      </c>
      <c r="D47" s="103">
        <v>1100</v>
      </c>
      <c r="E47" s="242"/>
      <c r="F47" s="37"/>
    </row>
    <row r="48" spans="1:6" s="36" customFormat="1" ht="15" customHeight="1" x14ac:dyDescent="0.2">
      <c r="A48" s="215" t="s">
        <v>92</v>
      </c>
      <c r="B48" s="216" t="s">
        <v>91</v>
      </c>
      <c r="C48" s="29" t="s">
        <v>69</v>
      </c>
      <c r="D48" s="103">
        <v>3000</v>
      </c>
      <c r="E48" s="246" t="s">
        <v>90</v>
      </c>
      <c r="F48" s="37"/>
    </row>
    <row r="49" spans="1:6" s="36" customFormat="1" ht="15" customHeight="1" x14ac:dyDescent="0.2">
      <c r="A49" s="200"/>
      <c r="B49" s="202"/>
      <c r="C49" s="29" t="s">
        <v>26</v>
      </c>
      <c r="D49" s="103">
        <v>400</v>
      </c>
      <c r="E49" s="242"/>
      <c r="F49" s="37"/>
    </row>
    <row r="50" spans="1:6" s="36" customFormat="1" ht="15" customHeight="1" x14ac:dyDescent="0.2">
      <c r="A50" s="215" t="s">
        <v>89</v>
      </c>
      <c r="B50" s="216" t="s">
        <v>88</v>
      </c>
      <c r="C50" s="29" t="s">
        <v>69</v>
      </c>
      <c r="D50" s="103">
        <v>1600</v>
      </c>
      <c r="E50" s="246" t="s">
        <v>87</v>
      </c>
      <c r="F50" s="37"/>
    </row>
    <row r="51" spans="1:6" s="36" customFormat="1" ht="15" customHeight="1" x14ac:dyDescent="0.2">
      <c r="A51" s="200"/>
      <c r="B51" s="202"/>
      <c r="C51" s="26" t="s">
        <v>26</v>
      </c>
      <c r="D51" s="103">
        <v>400</v>
      </c>
      <c r="E51" s="242"/>
      <c r="F51" s="37"/>
    </row>
    <row r="52" spans="1:6" s="36" customFormat="1" ht="15" customHeight="1" x14ac:dyDescent="0.2">
      <c r="A52" s="215" t="s">
        <v>63</v>
      </c>
      <c r="B52" s="216" t="s">
        <v>62</v>
      </c>
      <c r="C52" s="26" t="s">
        <v>69</v>
      </c>
      <c r="D52" s="103">
        <v>1200</v>
      </c>
      <c r="E52" s="246" t="s">
        <v>61</v>
      </c>
      <c r="F52" s="37"/>
    </row>
    <row r="53" spans="1:6" s="36" customFormat="1" ht="15" customHeight="1" x14ac:dyDescent="0.2">
      <c r="A53" s="200"/>
      <c r="B53" s="202"/>
      <c r="C53" s="27" t="s">
        <v>26</v>
      </c>
      <c r="D53" s="103">
        <v>1800</v>
      </c>
      <c r="E53" s="242"/>
      <c r="F53" s="37"/>
    </row>
    <row r="54" spans="1:6" s="36" customFormat="1" ht="15" customHeight="1" x14ac:dyDescent="0.2">
      <c r="A54" s="215" t="s">
        <v>86</v>
      </c>
      <c r="B54" s="216" t="s">
        <v>85</v>
      </c>
      <c r="C54" s="26" t="s">
        <v>69</v>
      </c>
      <c r="D54" s="104">
        <v>1800</v>
      </c>
      <c r="E54" s="246" t="s">
        <v>84</v>
      </c>
      <c r="F54" s="37"/>
    </row>
    <row r="55" spans="1:6" s="36" customFormat="1" ht="15" customHeight="1" x14ac:dyDescent="0.2">
      <c r="A55" s="200"/>
      <c r="B55" s="202"/>
      <c r="C55" s="26" t="s">
        <v>26</v>
      </c>
      <c r="D55" s="103">
        <v>800</v>
      </c>
      <c r="E55" s="242"/>
      <c r="F55" s="37"/>
    </row>
    <row r="56" spans="1:6" s="36" customFormat="1" ht="15" customHeight="1" x14ac:dyDescent="0.2">
      <c r="A56" s="215" t="s">
        <v>83</v>
      </c>
      <c r="B56" s="216" t="s">
        <v>82</v>
      </c>
      <c r="C56" s="26" t="s">
        <v>69</v>
      </c>
      <c r="D56" s="103">
        <v>2400</v>
      </c>
      <c r="E56" s="246" t="s">
        <v>81</v>
      </c>
      <c r="F56" s="37"/>
    </row>
    <row r="57" spans="1:6" s="36" customFormat="1" ht="15" customHeight="1" x14ac:dyDescent="0.2">
      <c r="A57" s="200"/>
      <c r="B57" s="202"/>
      <c r="C57" s="27" t="s">
        <v>26</v>
      </c>
      <c r="D57" s="103">
        <v>1100</v>
      </c>
      <c r="E57" s="242"/>
      <c r="F57" s="37"/>
    </row>
    <row r="58" spans="1:6" s="36" customFormat="1" ht="15" customHeight="1" x14ac:dyDescent="0.2">
      <c r="A58" s="215" t="s">
        <v>80</v>
      </c>
      <c r="B58" s="216" t="s">
        <v>79</v>
      </c>
      <c r="C58" s="26" t="s">
        <v>69</v>
      </c>
      <c r="D58" s="103">
        <v>1000</v>
      </c>
      <c r="E58" s="246" t="s">
        <v>78</v>
      </c>
      <c r="F58" s="37"/>
    </row>
    <row r="59" spans="1:6" s="36" customFormat="1" ht="15" customHeight="1" x14ac:dyDescent="0.2">
      <c r="A59" s="200"/>
      <c r="B59" s="202"/>
      <c r="C59" s="27" t="s">
        <v>26</v>
      </c>
      <c r="D59" s="103">
        <v>1500</v>
      </c>
      <c r="E59" s="242"/>
      <c r="F59" s="37"/>
    </row>
    <row r="60" spans="1:6" s="36" customFormat="1" ht="15" customHeight="1" x14ac:dyDescent="0.2">
      <c r="A60" s="215" t="s">
        <v>77</v>
      </c>
      <c r="B60" s="216" t="s">
        <v>76</v>
      </c>
      <c r="C60" s="26" t="s">
        <v>69</v>
      </c>
      <c r="D60" s="103">
        <v>1900</v>
      </c>
      <c r="E60" s="246" t="s">
        <v>75</v>
      </c>
      <c r="F60" s="37"/>
    </row>
    <row r="61" spans="1:6" s="36" customFormat="1" ht="15" customHeight="1" x14ac:dyDescent="0.2">
      <c r="A61" s="200"/>
      <c r="B61" s="202"/>
      <c r="C61" s="27" t="s">
        <v>26</v>
      </c>
      <c r="D61" s="103">
        <v>300</v>
      </c>
      <c r="E61" s="242"/>
      <c r="F61" s="37"/>
    </row>
    <row r="62" spans="1:6" s="36" customFormat="1" ht="15" customHeight="1" x14ac:dyDescent="0.2">
      <c r="A62" s="215" t="s">
        <v>74</v>
      </c>
      <c r="B62" s="216" t="s">
        <v>73</v>
      </c>
      <c r="C62" s="26" t="s">
        <v>69</v>
      </c>
      <c r="D62" s="103">
        <v>8700</v>
      </c>
      <c r="E62" s="246" t="s">
        <v>72</v>
      </c>
      <c r="F62" s="37"/>
    </row>
    <row r="63" spans="1:6" s="36" customFormat="1" ht="15" customHeight="1" x14ac:dyDescent="0.2">
      <c r="A63" s="200"/>
      <c r="B63" s="202"/>
      <c r="C63" s="27" t="s">
        <v>26</v>
      </c>
      <c r="D63" s="103">
        <v>500</v>
      </c>
      <c r="E63" s="242"/>
      <c r="F63" s="37"/>
    </row>
    <row r="64" spans="1:6" s="36" customFormat="1" ht="15" customHeight="1" x14ac:dyDescent="0.2">
      <c r="A64" s="215" t="s">
        <v>66</v>
      </c>
      <c r="B64" s="216" t="s">
        <v>65</v>
      </c>
      <c r="C64" s="26" t="s">
        <v>69</v>
      </c>
      <c r="D64" s="103">
        <v>1100</v>
      </c>
      <c r="E64" s="246" t="s">
        <v>64</v>
      </c>
      <c r="F64" s="37"/>
    </row>
    <row r="65" spans="1:6" s="36" customFormat="1" ht="15" customHeight="1" x14ac:dyDescent="0.2">
      <c r="A65" s="200"/>
      <c r="B65" s="202"/>
      <c r="C65" s="27" t="s">
        <v>26</v>
      </c>
      <c r="D65" s="103">
        <v>2900</v>
      </c>
      <c r="E65" s="242"/>
      <c r="F65" s="37"/>
    </row>
    <row r="66" spans="1:6" s="36" customFormat="1" ht="15" customHeight="1" x14ac:dyDescent="0.2">
      <c r="A66" s="215" t="s">
        <v>71</v>
      </c>
      <c r="B66" s="216" t="s">
        <v>70</v>
      </c>
      <c r="C66" s="26" t="s">
        <v>69</v>
      </c>
      <c r="D66" s="103">
        <v>2300</v>
      </c>
      <c r="E66" s="246" t="s">
        <v>68</v>
      </c>
      <c r="F66" s="37"/>
    </row>
    <row r="67" spans="1:6" s="36" customFormat="1" ht="15.75" customHeight="1" thickBot="1" x14ac:dyDescent="0.25">
      <c r="A67" s="200"/>
      <c r="B67" s="202"/>
      <c r="C67" s="27" t="s">
        <v>26</v>
      </c>
      <c r="D67" s="103">
        <v>1600</v>
      </c>
      <c r="E67" s="242"/>
      <c r="F67" s="37"/>
    </row>
    <row r="68" spans="1:6" s="36" customFormat="1" ht="16.5" customHeight="1" thickBot="1" x14ac:dyDescent="0.25">
      <c r="A68" s="207" t="s">
        <v>19</v>
      </c>
      <c r="B68" s="208"/>
      <c r="C68" s="209"/>
      <c r="D68" s="102">
        <f>SUM(D29:D67)</f>
        <v>96000</v>
      </c>
      <c r="E68" s="97"/>
      <c r="F68" s="37"/>
    </row>
    <row r="69" spans="1:6" s="1" customFormat="1" x14ac:dyDescent="0.2">
      <c r="A69" s="22"/>
      <c r="B69" s="21"/>
      <c r="C69" s="21"/>
      <c r="D69" s="78"/>
      <c r="E69" s="21"/>
      <c r="F69" s="21"/>
    </row>
    <row r="70" spans="1:6" s="1" customFormat="1" ht="13.5" thickBot="1" x14ac:dyDescent="0.25">
      <c r="A70" s="22"/>
      <c r="B70" s="21"/>
      <c r="C70" s="21"/>
      <c r="D70" s="78"/>
      <c r="E70" s="21"/>
      <c r="F70" s="21"/>
    </row>
    <row r="71" spans="1:6" s="1" customFormat="1" ht="17.25" customHeight="1" x14ac:dyDescent="0.2">
      <c r="A71" s="180" t="s">
        <v>402</v>
      </c>
      <c r="B71" s="227" t="s">
        <v>25</v>
      </c>
      <c r="C71" s="187" t="s">
        <v>24</v>
      </c>
      <c r="D71" s="101" t="s">
        <v>23</v>
      </c>
      <c r="E71" s="239" t="s">
        <v>67</v>
      </c>
      <c r="F71" s="18"/>
    </row>
    <row r="72" spans="1:6" s="1" customFormat="1" ht="66.75" customHeight="1" thickBot="1" x14ac:dyDescent="0.25">
      <c r="A72" s="181"/>
      <c r="B72" s="228"/>
      <c r="C72" s="210"/>
      <c r="D72" s="100" t="s">
        <v>35</v>
      </c>
      <c r="E72" s="240"/>
      <c r="F72" s="18"/>
    </row>
    <row r="73" spans="1:6" s="36" customFormat="1" ht="15" customHeight="1" x14ac:dyDescent="0.2">
      <c r="A73" s="154" t="s">
        <v>120</v>
      </c>
      <c r="B73" s="159" t="s">
        <v>119</v>
      </c>
      <c r="C73" s="57" t="s">
        <v>422</v>
      </c>
      <c r="D73" s="99">
        <v>1900</v>
      </c>
      <c r="E73" s="144" t="s">
        <v>118</v>
      </c>
      <c r="F73" s="38"/>
    </row>
    <row r="74" spans="1:6" s="36" customFormat="1" ht="27.75" customHeight="1" x14ac:dyDescent="0.2">
      <c r="A74" s="154" t="s">
        <v>101</v>
      </c>
      <c r="B74" s="65" t="s">
        <v>100</v>
      </c>
      <c r="C74" s="146" t="s">
        <v>423</v>
      </c>
      <c r="D74" s="145">
        <v>4500</v>
      </c>
      <c r="E74" s="144" t="s">
        <v>99</v>
      </c>
      <c r="F74" s="38"/>
    </row>
    <row r="75" spans="1:6" s="36" customFormat="1" ht="15" customHeight="1" x14ac:dyDescent="0.2">
      <c r="A75" s="154" t="s">
        <v>80</v>
      </c>
      <c r="B75" s="159" t="s">
        <v>79</v>
      </c>
      <c r="C75" s="57" t="s">
        <v>424</v>
      </c>
      <c r="D75" s="99">
        <v>2100</v>
      </c>
      <c r="E75" s="144" t="s">
        <v>78</v>
      </c>
      <c r="F75" s="38"/>
    </row>
    <row r="76" spans="1:6" s="36" customFormat="1" ht="15.75" customHeight="1" thickBot="1" x14ac:dyDescent="0.25">
      <c r="A76" s="154" t="s">
        <v>74</v>
      </c>
      <c r="B76" s="159" t="s">
        <v>73</v>
      </c>
      <c r="C76" s="24" t="s">
        <v>425</v>
      </c>
      <c r="D76" s="99">
        <v>1300</v>
      </c>
      <c r="E76" s="110" t="s">
        <v>72</v>
      </c>
      <c r="F76" s="38"/>
    </row>
    <row r="77" spans="1:6" s="36" customFormat="1" ht="16.5" customHeight="1" thickBot="1" x14ac:dyDescent="0.25">
      <c r="A77" s="193" t="s">
        <v>19</v>
      </c>
      <c r="B77" s="194"/>
      <c r="C77" s="194"/>
      <c r="D77" s="98">
        <f>SUM(D73:D76)</f>
        <v>9800</v>
      </c>
      <c r="E77" s="97"/>
      <c r="F77" s="38"/>
    </row>
    <row r="78" spans="1:6" s="92" customFormat="1" ht="10.5" x14ac:dyDescent="0.15">
      <c r="A78" s="96"/>
      <c r="B78" s="95"/>
      <c r="C78" s="94"/>
      <c r="D78" s="94"/>
      <c r="E78" s="93"/>
      <c r="F78" s="93"/>
    </row>
    <row r="79" spans="1:6" s="92" customFormat="1" ht="10.5" x14ac:dyDescent="0.15">
      <c r="A79" s="96"/>
      <c r="B79" s="95"/>
      <c r="C79" s="94"/>
      <c r="D79" s="94"/>
      <c r="E79" s="93"/>
      <c r="F79" s="93"/>
    </row>
    <row r="80" spans="1:6" s="92" customFormat="1" ht="10.5" x14ac:dyDescent="0.15"/>
    <row r="81" s="92" customFormat="1" ht="10.5" x14ac:dyDescent="0.15"/>
    <row r="82" s="92" customFormat="1" ht="10.5" x14ac:dyDescent="0.15"/>
    <row r="83" s="92" customFormat="1" ht="10.5" x14ac:dyDescent="0.15"/>
    <row r="84" s="92" customFormat="1" ht="10.5" x14ac:dyDescent="0.15"/>
    <row r="85" s="92" customFormat="1" ht="10.5" x14ac:dyDescent="0.15"/>
    <row r="86" s="92" customFormat="1" ht="10.5" x14ac:dyDescent="0.15"/>
    <row r="87" s="92" customFormat="1" ht="10.5" x14ac:dyDescent="0.15"/>
  </sheetData>
  <mergeCells count="92">
    <mergeCell ref="A60:A61"/>
    <mergeCell ref="B60:B61"/>
    <mergeCell ref="E60:E61"/>
    <mergeCell ref="A66:A67"/>
    <mergeCell ref="B66:B67"/>
    <mergeCell ref="E66:E67"/>
    <mergeCell ref="A62:A63"/>
    <mergeCell ref="B62:B63"/>
    <mergeCell ref="E62:E63"/>
    <mergeCell ref="A64:A65"/>
    <mergeCell ref="B64:B65"/>
    <mergeCell ref="E64:E65"/>
    <mergeCell ref="A56:A57"/>
    <mergeCell ref="B56:B57"/>
    <mergeCell ref="E56:E57"/>
    <mergeCell ref="A58:A59"/>
    <mergeCell ref="B58:B59"/>
    <mergeCell ref="E58:E59"/>
    <mergeCell ref="A52:A53"/>
    <mergeCell ref="B52:B53"/>
    <mergeCell ref="E52:E53"/>
    <mergeCell ref="A54:A55"/>
    <mergeCell ref="B54:B55"/>
    <mergeCell ref="E54:E55"/>
    <mergeCell ref="A48:A49"/>
    <mergeCell ref="B48:B49"/>
    <mergeCell ref="E48:E49"/>
    <mergeCell ref="A50:A51"/>
    <mergeCell ref="B50:B51"/>
    <mergeCell ref="E50:E51"/>
    <mergeCell ref="A44:A45"/>
    <mergeCell ref="B44:B45"/>
    <mergeCell ref="E44:E45"/>
    <mergeCell ref="A46:A47"/>
    <mergeCell ref="B46:B47"/>
    <mergeCell ref="E46:E47"/>
    <mergeCell ref="A40:A41"/>
    <mergeCell ref="B40:B41"/>
    <mergeCell ref="E40:E41"/>
    <mergeCell ref="A42:A43"/>
    <mergeCell ref="B42:B43"/>
    <mergeCell ref="E42:E43"/>
    <mergeCell ref="E36:E37"/>
    <mergeCell ref="E32:E33"/>
    <mergeCell ref="A34:A35"/>
    <mergeCell ref="E34:E35"/>
    <mergeCell ref="A38:A39"/>
    <mergeCell ref="B38:B39"/>
    <mergeCell ref="E38:E39"/>
    <mergeCell ref="B21:C21"/>
    <mergeCell ref="B22:C22"/>
    <mergeCell ref="B23:C23"/>
    <mergeCell ref="B24:C24"/>
    <mergeCell ref="A36:A37"/>
    <mergeCell ref="B36:B37"/>
    <mergeCell ref="B16:C16"/>
    <mergeCell ref="B17:C17"/>
    <mergeCell ref="B18:C18"/>
    <mergeCell ref="B19:C19"/>
    <mergeCell ref="B20:C20"/>
    <mergeCell ref="A1:E1"/>
    <mergeCell ref="A3:A4"/>
    <mergeCell ref="B3:C4"/>
    <mergeCell ref="E3:E4"/>
    <mergeCell ref="B29:B3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71:E72"/>
    <mergeCell ref="A68:C68"/>
    <mergeCell ref="A25:C25"/>
    <mergeCell ref="A77:C77"/>
    <mergeCell ref="A71:A72"/>
    <mergeCell ref="B71:B72"/>
    <mergeCell ref="C71:C72"/>
    <mergeCell ref="B32:B33"/>
    <mergeCell ref="B34:B35"/>
    <mergeCell ref="E27:E28"/>
    <mergeCell ref="A27:A28"/>
    <mergeCell ref="B27:B28"/>
    <mergeCell ref="C27:C28"/>
    <mergeCell ref="A29:A30"/>
    <mergeCell ref="E29:E30"/>
    <mergeCell ref="A32:A33"/>
  </mergeCells>
  <pageMargins left="0.78740157480314965" right="0.78740157480314965" top="0.98425196850393704" bottom="0.59055118110236227" header="0.51181102362204722" footer="0.31496062992125984"/>
  <pageSetup paperSize="9" scale="95" firstPageNumber="59" fitToHeight="0" orientation="landscape" useFirstPageNumber="1" r:id="rId1"/>
  <headerFooter alignWithMargins="0">
    <oddHeader>&amp;L&amp;"Tahoma,Kurzíva"&amp;9Návrh rozpočtu na rok 2019
Příloha č. 7&amp;R&amp;"Tahoma,Kurzíva"&amp;9Tabulka č. 4: Závazné ukazatele pro příspěvkové organizace v odvětví sociálních věcí na základě
smlouvy o závazku veřejné služby a vyrovnávací platbě za jeho výkon</oddHeader>
    <oddFooter>&amp;C&amp;"Tahoma,Obyčejné"&amp;P</oddFooter>
  </headerFooter>
  <rowBreaks count="2" manualBreakCount="2">
    <brk id="25" max="4" man="1"/>
    <brk id="55" max="4" man="1"/>
  </rowBreaks>
  <ignoredErrors>
    <ignoredError sqref="A25:E26 A68:E70 B27:E28 A77:E79 B71:E7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4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10.7109375" style="115" customWidth="1"/>
    <col min="2" max="2" width="96" style="115" customWidth="1"/>
    <col min="3" max="3" width="20.5703125" style="116" customWidth="1"/>
    <col min="4" max="16384" width="9.140625" style="115"/>
  </cols>
  <sheetData>
    <row r="1" spans="1:4" s="120" customFormat="1" ht="18" customHeight="1" x14ac:dyDescent="0.2">
      <c r="A1" s="248" t="s">
        <v>361</v>
      </c>
      <c r="B1" s="248"/>
      <c r="C1" s="248"/>
      <c r="D1" s="123"/>
    </row>
    <row r="2" spans="1:4" s="120" customFormat="1" ht="15" customHeight="1" thickBot="1" x14ac:dyDescent="0.25">
      <c r="A2" s="126"/>
      <c r="B2" s="125"/>
      <c r="C2" s="124"/>
      <c r="D2" s="123"/>
    </row>
    <row r="3" spans="1:4" s="120" customFormat="1" ht="17.25" customHeight="1" x14ac:dyDescent="0.2">
      <c r="A3" s="180" t="s">
        <v>402</v>
      </c>
      <c r="B3" s="249" t="s">
        <v>25</v>
      </c>
      <c r="C3" s="122" t="s">
        <v>23</v>
      </c>
    </row>
    <row r="4" spans="1:4" s="120" customFormat="1" ht="42" customHeight="1" thickBot="1" x14ac:dyDescent="0.25">
      <c r="A4" s="181"/>
      <c r="B4" s="250"/>
      <c r="C4" s="121" t="s">
        <v>360</v>
      </c>
    </row>
    <row r="5" spans="1:4" s="119" customFormat="1" x14ac:dyDescent="0.2">
      <c r="A5" s="168" t="s">
        <v>292</v>
      </c>
      <c r="B5" s="163" t="s">
        <v>291</v>
      </c>
      <c r="C5" s="56">
        <v>4172</v>
      </c>
    </row>
    <row r="6" spans="1:4" s="119" customFormat="1" x14ac:dyDescent="0.2">
      <c r="A6" s="168" t="s">
        <v>326</v>
      </c>
      <c r="B6" s="164" t="s">
        <v>325</v>
      </c>
      <c r="C6" s="56">
        <v>3484</v>
      </c>
    </row>
    <row r="7" spans="1:4" s="119" customFormat="1" x14ac:dyDescent="0.2">
      <c r="A7" s="168" t="s">
        <v>290</v>
      </c>
      <c r="B7" s="164" t="s">
        <v>289</v>
      </c>
      <c r="C7" s="56">
        <v>4193</v>
      </c>
    </row>
    <row r="8" spans="1:4" s="119" customFormat="1" x14ac:dyDescent="0.2">
      <c r="A8" s="168" t="s">
        <v>324</v>
      </c>
      <c r="B8" s="164" t="s">
        <v>323</v>
      </c>
      <c r="C8" s="56">
        <v>3563</v>
      </c>
    </row>
    <row r="9" spans="1:4" s="119" customFormat="1" x14ac:dyDescent="0.2">
      <c r="A9" s="168" t="s">
        <v>322</v>
      </c>
      <c r="B9" s="164" t="s">
        <v>321</v>
      </c>
      <c r="C9" s="56">
        <v>3408</v>
      </c>
    </row>
    <row r="10" spans="1:4" s="119" customFormat="1" x14ac:dyDescent="0.2">
      <c r="A10" s="168" t="s">
        <v>320</v>
      </c>
      <c r="B10" s="164" t="s">
        <v>319</v>
      </c>
      <c r="C10" s="56">
        <v>3141</v>
      </c>
    </row>
    <row r="11" spans="1:4" s="119" customFormat="1" x14ac:dyDescent="0.2">
      <c r="A11" s="168">
        <v>61989011</v>
      </c>
      <c r="B11" s="164" t="s">
        <v>318</v>
      </c>
      <c r="C11" s="56">
        <v>3131</v>
      </c>
    </row>
    <row r="12" spans="1:4" s="119" customFormat="1" x14ac:dyDescent="0.2">
      <c r="A12" s="168" t="s">
        <v>317</v>
      </c>
      <c r="B12" s="164" t="s">
        <v>316</v>
      </c>
      <c r="C12" s="56">
        <v>7589</v>
      </c>
    </row>
    <row r="13" spans="1:4" s="119" customFormat="1" x14ac:dyDescent="0.2">
      <c r="A13" s="168">
        <v>62331205</v>
      </c>
      <c r="B13" s="164" t="s">
        <v>315</v>
      </c>
      <c r="C13" s="56">
        <v>2850</v>
      </c>
    </row>
    <row r="14" spans="1:4" s="119" customFormat="1" x14ac:dyDescent="0.2">
      <c r="A14" s="168">
        <v>62331639</v>
      </c>
      <c r="B14" s="164" t="s">
        <v>359</v>
      </c>
      <c r="C14" s="56">
        <v>5900</v>
      </c>
    </row>
    <row r="15" spans="1:4" s="119" customFormat="1" x14ac:dyDescent="0.2">
      <c r="A15" s="168">
        <v>62331493</v>
      </c>
      <c r="B15" s="164" t="s">
        <v>358</v>
      </c>
      <c r="C15" s="56">
        <v>3327</v>
      </c>
    </row>
    <row r="16" spans="1:4" s="119" customFormat="1" x14ac:dyDescent="0.2">
      <c r="A16" s="168">
        <v>62331558</v>
      </c>
      <c r="B16" s="164" t="s">
        <v>357</v>
      </c>
      <c r="C16" s="56">
        <v>2787</v>
      </c>
    </row>
    <row r="17" spans="1:3" s="119" customFormat="1" x14ac:dyDescent="0.2">
      <c r="A17" s="168">
        <v>62331582</v>
      </c>
      <c r="B17" s="164" t="s">
        <v>356</v>
      </c>
      <c r="C17" s="56">
        <v>3794</v>
      </c>
    </row>
    <row r="18" spans="1:3" s="119" customFormat="1" x14ac:dyDescent="0.2">
      <c r="A18" s="168">
        <v>62331795</v>
      </c>
      <c r="B18" s="164" t="s">
        <v>355</v>
      </c>
      <c r="C18" s="56">
        <v>5010</v>
      </c>
    </row>
    <row r="19" spans="1:3" s="119" customFormat="1" x14ac:dyDescent="0.2">
      <c r="A19" s="168" t="s">
        <v>354</v>
      </c>
      <c r="B19" s="164" t="s">
        <v>353</v>
      </c>
      <c r="C19" s="56">
        <v>14122</v>
      </c>
    </row>
    <row r="20" spans="1:3" s="119" customFormat="1" x14ac:dyDescent="0.2">
      <c r="A20" s="168" t="s">
        <v>314</v>
      </c>
      <c r="B20" s="164" t="s">
        <v>313</v>
      </c>
      <c r="C20" s="56">
        <v>4519</v>
      </c>
    </row>
    <row r="21" spans="1:3" s="119" customFormat="1" ht="25.5" x14ac:dyDescent="0.2">
      <c r="A21" s="168" t="s">
        <v>288</v>
      </c>
      <c r="B21" s="164" t="s">
        <v>287</v>
      </c>
      <c r="C21" s="56">
        <v>8098</v>
      </c>
    </row>
    <row r="22" spans="1:3" s="119" customFormat="1" x14ac:dyDescent="0.2">
      <c r="A22" s="168" t="s">
        <v>312</v>
      </c>
      <c r="B22" s="164" t="s">
        <v>311</v>
      </c>
      <c r="C22" s="56">
        <v>3957</v>
      </c>
    </row>
    <row r="23" spans="1:3" s="119" customFormat="1" x14ac:dyDescent="0.2">
      <c r="A23" s="168" t="s">
        <v>310</v>
      </c>
      <c r="B23" s="164" t="s">
        <v>309</v>
      </c>
      <c r="C23" s="56">
        <v>4478</v>
      </c>
    </row>
    <row r="24" spans="1:3" s="119" customFormat="1" x14ac:dyDescent="0.2">
      <c r="A24" s="168">
        <v>47813091</v>
      </c>
      <c r="B24" s="164" t="s">
        <v>308</v>
      </c>
      <c r="C24" s="56">
        <v>2880</v>
      </c>
    </row>
    <row r="25" spans="1:3" s="119" customFormat="1" x14ac:dyDescent="0.2">
      <c r="A25" s="168">
        <v>47813113</v>
      </c>
      <c r="B25" s="164" t="s">
        <v>307</v>
      </c>
      <c r="C25" s="56">
        <v>6047</v>
      </c>
    </row>
    <row r="26" spans="1:3" s="119" customFormat="1" x14ac:dyDescent="0.2">
      <c r="A26" s="168">
        <v>47813075</v>
      </c>
      <c r="B26" s="164" t="s">
        <v>306</v>
      </c>
      <c r="C26" s="56">
        <v>4347</v>
      </c>
    </row>
    <row r="27" spans="1:3" s="119" customFormat="1" x14ac:dyDescent="0.2">
      <c r="A27" s="168" t="s">
        <v>352</v>
      </c>
      <c r="B27" s="164" t="s">
        <v>351</v>
      </c>
      <c r="C27" s="56">
        <v>4261</v>
      </c>
    </row>
    <row r="28" spans="1:3" s="119" customFormat="1" x14ac:dyDescent="0.2">
      <c r="A28" s="168" t="s">
        <v>350</v>
      </c>
      <c r="B28" s="164" t="s">
        <v>349</v>
      </c>
      <c r="C28" s="56">
        <v>3683</v>
      </c>
    </row>
    <row r="29" spans="1:3" s="119" customFormat="1" x14ac:dyDescent="0.2">
      <c r="A29" s="168" t="s">
        <v>348</v>
      </c>
      <c r="B29" s="164" t="s">
        <v>347</v>
      </c>
      <c r="C29" s="56">
        <v>3303</v>
      </c>
    </row>
    <row r="30" spans="1:3" s="119" customFormat="1" x14ac:dyDescent="0.2">
      <c r="A30" s="168" t="s">
        <v>346</v>
      </c>
      <c r="B30" s="164" t="s">
        <v>345</v>
      </c>
      <c r="C30" s="56">
        <v>4171</v>
      </c>
    </row>
    <row r="31" spans="1:3" s="119" customFormat="1" x14ac:dyDescent="0.2">
      <c r="A31" s="168" t="s">
        <v>305</v>
      </c>
      <c r="B31" s="164" t="s">
        <v>304</v>
      </c>
      <c r="C31" s="56">
        <v>3953</v>
      </c>
    </row>
    <row r="32" spans="1:3" s="119" customFormat="1" x14ac:dyDescent="0.2">
      <c r="A32" s="168" t="s">
        <v>303</v>
      </c>
      <c r="B32" s="164" t="s">
        <v>302</v>
      </c>
      <c r="C32" s="56">
        <v>3290</v>
      </c>
    </row>
    <row r="33" spans="1:3" s="119" customFormat="1" x14ac:dyDescent="0.2">
      <c r="A33" s="168" t="s">
        <v>301</v>
      </c>
      <c r="B33" s="164" t="s">
        <v>300</v>
      </c>
      <c r="C33" s="56">
        <v>6659</v>
      </c>
    </row>
    <row r="34" spans="1:3" s="119" customFormat="1" x14ac:dyDescent="0.2">
      <c r="A34" s="168" t="s">
        <v>226</v>
      </c>
      <c r="B34" s="164" t="s">
        <v>225</v>
      </c>
      <c r="C34" s="56">
        <v>6749</v>
      </c>
    </row>
    <row r="35" spans="1:3" s="119" customFormat="1" x14ac:dyDescent="0.2">
      <c r="A35" s="168" t="s">
        <v>224</v>
      </c>
      <c r="B35" s="164" t="s">
        <v>223</v>
      </c>
      <c r="C35" s="56">
        <v>5489</v>
      </c>
    </row>
    <row r="36" spans="1:3" s="119" customFormat="1" x14ac:dyDescent="0.2">
      <c r="A36" s="168" t="s">
        <v>222</v>
      </c>
      <c r="B36" s="164" t="s">
        <v>221</v>
      </c>
      <c r="C36" s="56">
        <v>4634</v>
      </c>
    </row>
    <row r="37" spans="1:3" s="119" customFormat="1" x14ac:dyDescent="0.2">
      <c r="A37" s="168" t="s">
        <v>220</v>
      </c>
      <c r="B37" s="164" t="s">
        <v>219</v>
      </c>
      <c r="C37" s="56">
        <v>36843</v>
      </c>
    </row>
    <row r="38" spans="1:3" s="119" customFormat="1" x14ac:dyDescent="0.2">
      <c r="A38" s="168" t="s">
        <v>163</v>
      </c>
      <c r="B38" s="164" t="s">
        <v>162</v>
      </c>
      <c r="C38" s="56">
        <v>5730</v>
      </c>
    </row>
    <row r="39" spans="1:3" s="119" customFormat="1" x14ac:dyDescent="0.2">
      <c r="A39" s="168" t="s">
        <v>161</v>
      </c>
      <c r="B39" s="164" t="s">
        <v>160</v>
      </c>
      <c r="C39" s="56">
        <v>3584</v>
      </c>
    </row>
    <row r="40" spans="1:3" s="119" customFormat="1" x14ac:dyDescent="0.2">
      <c r="A40" s="168" t="s">
        <v>261</v>
      </c>
      <c r="B40" s="164" t="s">
        <v>260</v>
      </c>
      <c r="C40" s="56">
        <v>12173</v>
      </c>
    </row>
    <row r="41" spans="1:3" s="119" customFormat="1" x14ac:dyDescent="0.2">
      <c r="A41" s="168" t="s">
        <v>259</v>
      </c>
      <c r="B41" s="164" t="s">
        <v>258</v>
      </c>
      <c r="C41" s="56">
        <v>7511</v>
      </c>
    </row>
    <row r="42" spans="1:3" s="119" customFormat="1" x14ac:dyDescent="0.2">
      <c r="A42" s="168" t="s">
        <v>257</v>
      </c>
      <c r="B42" s="164" t="s">
        <v>256</v>
      </c>
      <c r="C42" s="56">
        <v>3835</v>
      </c>
    </row>
    <row r="43" spans="1:3" s="119" customFormat="1" x14ac:dyDescent="0.2">
      <c r="A43" s="168" t="s">
        <v>255</v>
      </c>
      <c r="B43" s="164" t="s">
        <v>254</v>
      </c>
      <c r="C43" s="56">
        <v>8609</v>
      </c>
    </row>
    <row r="44" spans="1:3" s="119" customFormat="1" x14ac:dyDescent="0.2">
      <c r="A44" s="168">
        <v>62331574</v>
      </c>
      <c r="B44" s="164" t="s">
        <v>218</v>
      </c>
      <c r="C44" s="56">
        <v>2890</v>
      </c>
    </row>
    <row r="45" spans="1:3" s="119" customFormat="1" x14ac:dyDescent="0.2">
      <c r="A45" s="168">
        <v>62331566</v>
      </c>
      <c r="B45" s="164" t="s">
        <v>217</v>
      </c>
      <c r="C45" s="56">
        <v>4815</v>
      </c>
    </row>
    <row r="46" spans="1:3" s="119" customFormat="1" x14ac:dyDescent="0.2">
      <c r="A46" s="168">
        <v>62331515</v>
      </c>
      <c r="B46" s="164" t="s">
        <v>253</v>
      </c>
      <c r="C46" s="56">
        <v>5699</v>
      </c>
    </row>
    <row r="47" spans="1:3" s="119" customFormat="1" x14ac:dyDescent="0.2">
      <c r="A47" s="168">
        <v>60337320</v>
      </c>
      <c r="B47" s="164" t="s">
        <v>159</v>
      </c>
      <c r="C47" s="56">
        <v>2563</v>
      </c>
    </row>
    <row r="48" spans="1:3" s="119" customFormat="1" x14ac:dyDescent="0.2">
      <c r="A48" s="168" t="s">
        <v>216</v>
      </c>
      <c r="B48" s="164" t="s">
        <v>215</v>
      </c>
      <c r="C48" s="56">
        <v>2549</v>
      </c>
    </row>
    <row r="49" spans="1:3" s="119" customFormat="1" x14ac:dyDescent="0.2">
      <c r="A49" s="168" t="s">
        <v>196</v>
      </c>
      <c r="B49" s="164" t="s">
        <v>195</v>
      </c>
      <c r="C49" s="56">
        <v>19738</v>
      </c>
    </row>
    <row r="50" spans="1:3" s="119" customFormat="1" x14ac:dyDescent="0.2">
      <c r="A50" s="168" t="s">
        <v>344</v>
      </c>
      <c r="B50" s="164" t="s">
        <v>343</v>
      </c>
      <c r="C50" s="56">
        <v>8827</v>
      </c>
    </row>
    <row r="51" spans="1:3" s="119" customFormat="1" x14ac:dyDescent="0.2">
      <c r="A51" s="168" t="s">
        <v>252</v>
      </c>
      <c r="B51" s="164" t="s">
        <v>251</v>
      </c>
      <c r="C51" s="56">
        <v>1792</v>
      </c>
    </row>
    <row r="52" spans="1:3" s="119" customFormat="1" x14ac:dyDescent="0.2">
      <c r="A52" s="168">
        <v>47813083</v>
      </c>
      <c r="B52" s="164" t="s">
        <v>158</v>
      </c>
      <c r="C52" s="56">
        <v>7766</v>
      </c>
    </row>
    <row r="53" spans="1:3" s="119" customFormat="1" x14ac:dyDescent="0.2">
      <c r="A53" s="168">
        <v>47813148</v>
      </c>
      <c r="B53" s="164" t="s">
        <v>250</v>
      </c>
      <c r="C53" s="56">
        <v>3692</v>
      </c>
    </row>
    <row r="54" spans="1:3" s="119" customFormat="1" x14ac:dyDescent="0.2">
      <c r="A54" s="168">
        <v>47813121</v>
      </c>
      <c r="B54" s="164" t="s">
        <v>249</v>
      </c>
      <c r="C54" s="56">
        <v>3725</v>
      </c>
    </row>
    <row r="55" spans="1:3" s="119" customFormat="1" x14ac:dyDescent="0.2">
      <c r="A55" s="168">
        <v>47813130</v>
      </c>
      <c r="B55" s="164" t="s">
        <v>194</v>
      </c>
      <c r="C55" s="56">
        <v>10015</v>
      </c>
    </row>
    <row r="56" spans="1:3" s="119" customFormat="1" ht="25.5" x14ac:dyDescent="0.2">
      <c r="A56" s="168" t="s">
        <v>248</v>
      </c>
      <c r="B56" s="164" t="s">
        <v>247</v>
      </c>
      <c r="C56" s="56">
        <v>10658</v>
      </c>
    </row>
    <row r="57" spans="1:3" s="119" customFormat="1" x14ac:dyDescent="0.2">
      <c r="A57" s="168" t="s">
        <v>246</v>
      </c>
      <c r="B57" s="164" t="s">
        <v>245</v>
      </c>
      <c r="C57" s="56">
        <v>2204</v>
      </c>
    </row>
    <row r="58" spans="1:3" s="119" customFormat="1" x14ac:dyDescent="0.2">
      <c r="A58" s="168">
        <v>14450909</v>
      </c>
      <c r="B58" s="164" t="s">
        <v>244</v>
      </c>
      <c r="C58" s="56">
        <v>2623</v>
      </c>
    </row>
    <row r="59" spans="1:3" s="119" customFormat="1" x14ac:dyDescent="0.2">
      <c r="A59" s="168" t="s">
        <v>243</v>
      </c>
      <c r="B59" s="164" t="s">
        <v>242</v>
      </c>
      <c r="C59" s="56">
        <v>5254</v>
      </c>
    </row>
    <row r="60" spans="1:3" s="119" customFormat="1" x14ac:dyDescent="0.2">
      <c r="A60" s="168" t="s">
        <v>214</v>
      </c>
      <c r="B60" s="164" t="s">
        <v>213</v>
      </c>
      <c r="C60" s="56">
        <v>11112</v>
      </c>
    </row>
    <row r="61" spans="1:3" s="119" customFormat="1" x14ac:dyDescent="0.2">
      <c r="A61" s="168">
        <v>70947911</v>
      </c>
      <c r="B61" s="164" t="s">
        <v>241</v>
      </c>
      <c r="C61" s="56">
        <v>1468</v>
      </c>
    </row>
    <row r="62" spans="1:3" s="119" customFormat="1" x14ac:dyDescent="0.2">
      <c r="A62" s="168" t="s">
        <v>157</v>
      </c>
      <c r="B62" s="164" t="s">
        <v>156</v>
      </c>
      <c r="C62" s="56">
        <v>13315</v>
      </c>
    </row>
    <row r="63" spans="1:3" s="119" customFormat="1" x14ac:dyDescent="0.2">
      <c r="A63" s="168" t="s">
        <v>286</v>
      </c>
      <c r="B63" s="164" t="s">
        <v>285</v>
      </c>
      <c r="C63" s="56">
        <v>6507</v>
      </c>
    </row>
    <row r="64" spans="1:3" s="119" customFormat="1" x14ac:dyDescent="0.2">
      <c r="A64" s="168" t="s">
        <v>426</v>
      </c>
      <c r="B64" s="164" t="s">
        <v>237</v>
      </c>
      <c r="C64" s="56">
        <v>11217</v>
      </c>
    </row>
    <row r="65" spans="1:3" s="119" customFormat="1" x14ac:dyDescent="0.2">
      <c r="A65" s="168" t="s">
        <v>284</v>
      </c>
      <c r="B65" s="164" t="s">
        <v>283</v>
      </c>
      <c r="C65" s="56">
        <v>9092</v>
      </c>
    </row>
    <row r="66" spans="1:3" s="119" customFormat="1" x14ac:dyDescent="0.2">
      <c r="A66" s="168">
        <v>14451093</v>
      </c>
      <c r="B66" s="164" t="s">
        <v>240</v>
      </c>
      <c r="C66" s="56">
        <v>12052</v>
      </c>
    </row>
    <row r="67" spans="1:3" s="119" customFormat="1" x14ac:dyDescent="0.2">
      <c r="A67" s="168">
        <v>13644327</v>
      </c>
      <c r="B67" s="164" t="s">
        <v>282</v>
      </c>
      <c r="C67" s="56">
        <v>7260</v>
      </c>
    </row>
    <row r="68" spans="1:3" s="119" customFormat="1" x14ac:dyDescent="0.2">
      <c r="A68" s="168" t="s">
        <v>281</v>
      </c>
      <c r="B68" s="164" t="s">
        <v>280</v>
      </c>
      <c r="C68" s="56">
        <v>7945</v>
      </c>
    </row>
    <row r="69" spans="1:3" s="119" customFormat="1" x14ac:dyDescent="0.2">
      <c r="A69" s="168">
        <v>66932581</v>
      </c>
      <c r="B69" s="164" t="s">
        <v>279</v>
      </c>
      <c r="C69" s="56">
        <v>10330</v>
      </c>
    </row>
    <row r="70" spans="1:3" s="119" customFormat="1" x14ac:dyDescent="0.2">
      <c r="A70" s="168" t="s">
        <v>239</v>
      </c>
      <c r="B70" s="164" t="s">
        <v>238</v>
      </c>
      <c r="C70" s="56">
        <v>12816</v>
      </c>
    </row>
    <row r="71" spans="1:3" s="119" customFormat="1" x14ac:dyDescent="0.2">
      <c r="A71" s="168" t="s">
        <v>278</v>
      </c>
      <c r="B71" s="164" t="s">
        <v>277</v>
      </c>
      <c r="C71" s="56">
        <v>7799</v>
      </c>
    </row>
    <row r="72" spans="1:3" s="119" customFormat="1" x14ac:dyDescent="0.2">
      <c r="A72" s="168" t="s">
        <v>212</v>
      </c>
      <c r="B72" s="164" t="s">
        <v>211</v>
      </c>
      <c r="C72" s="56">
        <v>7303</v>
      </c>
    </row>
    <row r="73" spans="1:3" s="119" customFormat="1" x14ac:dyDescent="0.2">
      <c r="A73" s="168" t="s">
        <v>193</v>
      </c>
      <c r="B73" s="164" t="s">
        <v>192</v>
      </c>
      <c r="C73" s="56">
        <v>10156</v>
      </c>
    </row>
    <row r="74" spans="1:3" s="119" customFormat="1" x14ac:dyDescent="0.2">
      <c r="A74" s="168" t="s">
        <v>276</v>
      </c>
      <c r="B74" s="164" t="s">
        <v>275</v>
      </c>
      <c r="C74" s="56">
        <v>13349</v>
      </c>
    </row>
    <row r="75" spans="1:3" s="119" customFormat="1" x14ac:dyDescent="0.2">
      <c r="A75" s="168">
        <v>13644297</v>
      </c>
      <c r="B75" s="164" t="s">
        <v>210</v>
      </c>
      <c r="C75" s="56">
        <v>13777</v>
      </c>
    </row>
    <row r="76" spans="1:3" s="119" customFormat="1" x14ac:dyDescent="0.2">
      <c r="A76" s="168" t="s">
        <v>153</v>
      </c>
      <c r="B76" s="164" t="s">
        <v>152</v>
      </c>
      <c r="C76" s="56">
        <v>7430</v>
      </c>
    </row>
    <row r="77" spans="1:3" s="119" customFormat="1" x14ac:dyDescent="0.2">
      <c r="A77" s="168" t="s">
        <v>191</v>
      </c>
      <c r="B77" s="164" t="s">
        <v>190</v>
      </c>
      <c r="C77" s="56">
        <v>11703</v>
      </c>
    </row>
    <row r="78" spans="1:3" s="119" customFormat="1" x14ac:dyDescent="0.2">
      <c r="A78" s="168" t="s">
        <v>189</v>
      </c>
      <c r="B78" s="164" t="s">
        <v>188</v>
      </c>
      <c r="C78" s="56">
        <v>5132</v>
      </c>
    </row>
    <row r="79" spans="1:3" s="119" customFormat="1" x14ac:dyDescent="0.2">
      <c r="A79" s="168" t="s">
        <v>187</v>
      </c>
      <c r="B79" s="164" t="s">
        <v>186</v>
      </c>
      <c r="C79" s="56">
        <v>2011</v>
      </c>
    </row>
    <row r="80" spans="1:3" s="119" customFormat="1" x14ac:dyDescent="0.2">
      <c r="A80" s="168">
        <v>18054455</v>
      </c>
      <c r="B80" s="164" t="s">
        <v>185</v>
      </c>
      <c r="C80" s="56">
        <v>8028</v>
      </c>
    </row>
    <row r="81" spans="1:3" s="119" customFormat="1" x14ac:dyDescent="0.2">
      <c r="A81" s="168" t="s">
        <v>151</v>
      </c>
      <c r="B81" s="164" t="s">
        <v>150</v>
      </c>
      <c r="C81" s="56">
        <v>6719</v>
      </c>
    </row>
    <row r="82" spans="1:3" s="119" customFormat="1" x14ac:dyDescent="0.2">
      <c r="A82" s="168" t="s">
        <v>184</v>
      </c>
      <c r="B82" s="164" t="s">
        <v>183</v>
      </c>
      <c r="C82" s="56">
        <v>2589</v>
      </c>
    </row>
    <row r="83" spans="1:3" s="119" customFormat="1" x14ac:dyDescent="0.2">
      <c r="A83" s="168" t="s">
        <v>182</v>
      </c>
      <c r="B83" s="164" t="s">
        <v>181</v>
      </c>
      <c r="C83" s="56">
        <v>16561</v>
      </c>
    </row>
    <row r="84" spans="1:3" s="119" customFormat="1" x14ac:dyDescent="0.2">
      <c r="A84" s="168" t="s">
        <v>155</v>
      </c>
      <c r="B84" s="164" t="s">
        <v>154</v>
      </c>
      <c r="C84" s="56">
        <v>14274</v>
      </c>
    </row>
    <row r="85" spans="1:3" s="119" customFormat="1" x14ac:dyDescent="0.2">
      <c r="A85" s="168" t="s">
        <v>274</v>
      </c>
      <c r="B85" s="164" t="s">
        <v>273</v>
      </c>
      <c r="C85" s="56">
        <v>11089</v>
      </c>
    </row>
    <row r="86" spans="1:3" s="119" customFormat="1" x14ac:dyDescent="0.2">
      <c r="A86" s="168">
        <v>63731371</v>
      </c>
      <c r="B86" s="164" t="s">
        <v>180</v>
      </c>
      <c r="C86" s="56">
        <v>6181</v>
      </c>
    </row>
    <row r="87" spans="1:3" s="119" customFormat="1" x14ac:dyDescent="0.2">
      <c r="A87" s="168" t="s">
        <v>209</v>
      </c>
      <c r="B87" s="164" t="s">
        <v>208</v>
      </c>
      <c r="C87" s="56">
        <v>3320</v>
      </c>
    </row>
    <row r="88" spans="1:3" s="119" customFormat="1" x14ac:dyDescent="0.2">
      <c r="A88" s="168">
        <v>13643479</v>
      </c>
      <c r="B88" s="164" t="s">
        <v>299</v>
      </c>
      <c r="C88" s="56">
        <v>13148</v>
      </c>
    </row>
    <row r="89" spans="1:3" s="119" customFormat="1" x14ac:dyDescent="0.2">
      <c r="A89" s="168" t="s">
        <v>179</v>
      </c>
      <c r="B89" s="164" t="s">
        <v>178</v>
      </c>
      <c r="C89" s="56">
        <v>4898</v>
      </c>
    </row>
    <row r="90" spans="1:3" s="119" customFormat="1" ht="25.5" x14ac:dyDescent="0.2">
      <c r="A90" s="168" t="s">
        <v>177</v>
      </c>
      <c r="B90" s="164" t="s">
        <v>176</v>
      </c>
      <c r="C90" s="56">
        <v>4724</v>
      </c>
    </row>
    <row r="91" spans="1:3" s="119" customFormat="1" x14ac:dyDescent="0.2">
      <c r="A91" s="168">
        <v>64628141</v>
      </c>
      <c r="B91" s="164" t="s">
        <v>175</v>
      </c>
      <c r="C91" s="56">
        <v>1458</v>
      </c>
    </row>
    <row r="92" spans="1:3" s="119" customFormat="1" x14ac:dyDescent="0.2">
      <c r="A92" s="168">
        <v>64628124</v>
      </c>
      <c r="B92" s="164" t="s">
        <v>174</v>
      </c>
      <c r="C92" s="56">
        <v>2173</v>
      </c>
    </row>
    <row r="93" spans="1:3" s="119" customFormat="1" ht="25.5" x14ac:dyDescent="0.2">
      <c r="A93" s="168" t="s">
        <v>342</v>
      </c>
      <c r="B93" s="164" t="s">
        <v>341</v>
      </c>
      <c r="C93" s="56">
        <v>2865</v>
      </c>
    </row>
    <row r="94" spans="1:3" s="119" customFormat="1" x14ac:dyDescent="0.2">
      <c r="A94" s="168" t="s">
        <v>340</v>
      </c>
      <c r="B94" s="164" t="s">
        <v>339</v>
      </c>
      <c r="C94" s="56">
        <v>2777</v>
      </c>
    </row>
    <row r="95" spans="1:3" s="119" customFormat="1" x14ac:dyDescent="0.2">
      <c r="A95" s="168">
        <v>61989258</v>
      </c>
      <c r="B95" s="164" t="s">
        <v>149</v>
      </c>
      <c r="C95" s="56">
        <v>5194</v>
      </c>
    </row>
    <row r="96" spans="1:3" s="119" customFormat="1" x14ac:dyDescent="0.2">
      <c r="A96" s="168">
        <v>13644319</v>
      </c>
      <c r="B96" s="164" t="s">
        <v>173</v>
      </c>
      <c r="C96" s="56">
        <v>13165</v>
      </c>
    </row>
    <row r="97" spans="1:3" s="119" customFormat="1" x14ac:dyDescent="0.2">
      <c r="A97" s="168" t="s">
        <v>172</v>
      </c>
      <c r="B97" s="164" t="s">
        <v>171</v>
      </c>
      <c r="C97" s="56">
        <v>895</v>
      </c>
    </row>
    <row r="98" spans="1:3" s="119" customFormat="1" x14ac:dyDescent="0.2">
      <c r="A98" s="168">
        <v>60337346</v>
      </c>
      <c r="B98" s="164" t="s">
        <v>170</v>
      </c>
      <c r="C98" s="56">
        <v>1325</v>
      </c>
    </row>
    <row r="99" spans="1:3" s="119" customFormat="1" x14ac:dyDescent="0.2">
      <c r="A99" s="168">
        <v>66741335</v>
      </c>
      <c r="B99" s="164" t="s">
        <v>207</v>
      </c>
      <c r="C99" s="56">
        <v>2440</v>
      </c>
    </row>
    <row r="100" spans="1:3" s="119" customFormat="1" x14ac:dyDescent="0.2">
      <c r="A100" s="168">
        <v>47813474</v>
      </c>
      <c r="B100" s="164" t="s">
        <v>169</v>
      </c>
      <c r="C100" s="56">
        <v>1156</v>
      </c>
    </row>
    <row r="101" spans="1:3" s="119" customFormat="1" x14ac:dyDescent="0.2">
      <c r="A101" s="168">
        <v>64628159</v>
      </c>
      <c r="B101" s="164" t="s">
        <v>236</v>
      </c>
      <c r="C101" s="56">
        <v>2310</v>
      </c>
    </row>
    <row r="102" spans="1:3" s="119" customFormat="1" x14ac:dyDescent="0.2">
      <c r="A102" s="168">
        <v>61989274</v>
      </c>
      <c r="B102" s="164" t="s">
        <v>235</v>
      </c>
      <c r="C102" s="56">
        <v>4124</v>
      </c>
    </row>
    <row r="103" spans="1:3" s="119" customFormat="1" x14ac:dyDescent="0.2">
      <c r="A103" s="168">
        <v>61989266</v>
      </c>
      <c r="B103" s="164" t="s">
        <v>234</v>
      </c>
      <c r="C103" s="56">
        <v>3036</v>
      </c>
    </row>
    <row r="104" spans="1:3" s="119" customFormat="1" x14ac:dyDescent="0.2">
      <c r="A104" s="168">
        <v>64628205</v>
      </c>
      <c r="B104" s="164" t="s">
        <v>338</v>
      </c>
      <c r="C104" s="56">
        <v>1576</v>
      </c>
    </row>
    <row r="105" spans="1:3" s="119" customFormat="1" x14ac:dyDescent="0.2">
      <c r="A105" s="168">
        <v>64628183</v>
      </c>
      <c r="B105" s="164" t="s">
        <v>337</v>
      </c>
      <c r="C105" s="56">
        <v>2954</v>
      </c>
    </row>
    <row r="106" spans="1:3" s="119" customFormat="1" x14ac:dyDescent="0.2">
      <c r="A106" s="168">
        <v>63024616</v>
      </c>
      <c r="B106" s="164" t="s">
        <v>206</v>
      </c>
      <c r="C106" s="56">
        <v>4299</v>
      </c>
    </row>
    <row r="107" spans="1:3" s="119" customFormat="1" x14ac:dyDescent="0.2">
      <c r="A107" s="168">
        <v>70640700</v>
      </c>
      <c r="B107" s="164" t="s">
        <v>205</v>
      </c>
      <c r="C107" s="56">
        <v>1973</v>
      </c>
    </row>
    <row r="108" spans="1:3" s="119" customFormat="1" x14ac:dyDescent="0.2">
      <c r="A108" s="168">
        <v>70640696</v>
      </c>
      <c r="B108" s="164" t="s">
        <v>204</v>
      </c>
      <c r="C108" s="56">
        <v>535</v>
      </c>
    </row>
    <row r="109" spans="1:3" s="119" customFormat="1" x14ac:dyDescent="0.2">
      <c r="A109" s="168">
        <v>64125912</v>
      </c>
      <c r="B109" s="164" t="s">
        <v>203</v>
      </c>
      <c r="C109" s="56">
        <v>1581</v>
      </c>
    </row>
    <row r="110" spans="1:3" s="119" customFormat="1" x14ac:dyDescent="0.2">
      <c r="A110" s="168">
        <v>70640718</v>
      </c>
      <c r="B110" s="164" t="s">
        <v>202</v>
      </c>
      <c r="C110" s="56">
        <v>1053</v>
      </c>
    </row>
    <row r="111" spans="1:3" s="119" customFormat="1" x14ac:dyDescent="0.2">
      <c r="A111" s="168" t="s">
        <v>148</v>
      </c>
      <c r="B111" s="164" t="s">
        <v>147</v>
      </c>
      <c r="C111" s="56">
        <v>3206</v>
      </c>
    </row>
    <row r="112" spans="1:3" s="119" customFormat="1" x14ac:dyDescent="0.2">
      <c r="A112" s="168">
        <v>62330390</v>
      </c>
      <c r="B112" s="164" t="s">
        <v>201</v>
      </c>
      <c r="C112" s="56">
        <v>1360</v>
      </c>
    </row>
    <row r="113" spans="1:3" s="119" customFormat="1" x14ac:dyDescent="0.2">
      <c r="A113" s="168">
        <v>47813482</v>
      </c>
      <c r="B113" s="164" t="s">
        <v>336</v>
      </c>
      <c r="C113" s="56">
        <v>2855</v>
      </c>
    </row>
    <row r="114" spans="1:3" s="119" customFormat="1" ht="25.5" x14ac:dyDescent="0.2">
      <c r="A114" s="168">
        <v>47813491</v>
      </c>
      <c r="B114" s="164" t="s">
        <v>335</v>
      </c>
      <c r="C114" s="56">
        <v>1094</v>
      </c>
    </row>
    <row r="115" spans="1:3" s="119" customFormat="1" x14ac:dyDescent="0.2">
      <c r="A115" s="168">
        <v>47813199</v>
      </c>
      <c r="B115" s="164" t="s">
        <v>334</v>
      </c>
      <c r="C115" s="56">
        <v>1061</v>
      </c>
    </row>
    <row r="116" spans="1:3" s="119" customFormat="1" x14ac:dyDescent="0.2">
      <c r="A116" s="168">
        <v>47813211</v>
      </c>
      <c r="B116" s="164" t="s">
        <v>200</v>
      </c>
      <c r="C116" s="56">
        <v>1684</v>
      </c>
    </row>
    <row r="117" spans="1:3" s="119" customFormat="1" x14ac:dyDescent="0.2">
      <c r="A117" s="168">
        <v>47813563</v>
      </c>
      <c r="B117" s="164" t="s">
        <v>146</v>
      </c>
      <c r="C117" s="56">
        <v>3925</v>
      </c>
    </row>
    <row r="118" spans="1:3" s="119" customFormat="1" x14ac:dyDescent="0.2">
      <c r="A118" s="168">
        <v>47813571</v>
      </c>
      <c r="B118" s="164" t="s">
        <v>145</v>
      </c>
      <c r="C118" s="56">
        <v>6725</v>
      </c>
    </row>
    <row r="119" spans="1:3" s="119" customFormat="1" x14ac:dyDescent="0.2">
      <c r="A119" s="168">
        <v>47813172</v>
      </c>
      <c r="B119" s="164" t="s">
        <v>199</v>
      </c>
      <c r="C119" s="56">
        <v>1641</v>
      </c>
    </row>
    <row r="120" spans="1:3" s="119" customFormat="1" x14ac:dyDescent="0.2">
      <c r="A120" s="168">
        <v>69610134</v>
      </c>
      <c r="B120" s="164" t="s">
        <v>144</v>
      </c>
      <c r="C120" s="56">
        <v>2818</v>
      </c>
    </row>
    <row r="121" spans="1:3" s="119" customFormat="1" x14ac:dyDescent="0.2">
      <c r="A121" s="168">
        <v>70632090</v>
      </c>
      <c r="B121" s="164" t="s">
        <v>298</v>
      </c>
      <c r="C121" s="56">
        <v>664</v>
      </c>
    </row>
    <row r="122" spans="1:3" s="119" customFormat="1" x14ac:dyDescent="0.2">
      <c r="A122" s="168">
        <v>69610126</v>
      </c>
      <c r="B122" s="164" t="s">
        <v>297</v>
      </c>
      <c r="C122" s="56">
        <v>2003</v>
      </c>
    </row>
    <row r="123" spans="1:3" s="119" customFormat="1" ht="25.5" x14ac:dyDescent="0.2">
      <c r="A123" s="168" t="s">
        <v>143</v>
      </c>
      <c r="B123" s="164" t="s">
        <v>142</v>
      </c>
      <c r="C123" s="56">
        <v>4614</v>
      </c>
    </row>
    <row r="124" spans="1:3" s="119" customFormat="1" x14ac:dyDescent="0.2">
      <c r="A124" s="168">
        <v>60802669</v>
      </c>
      <c r="B124" s="164" t="s">
        <v>233</v>
      </c>
      <c r="C124" s="56">
        <v>1866</v>
      </c>
    </row>
    <row r="125" spans="1:3" s="119" customFormat="1" x14ac:dyDescent="0.2">
      <c r="A125" s="168">
        <v>60802561</v>
      </c>
      <c r="B125" s="164" t="s">
        <v>232</v>
      </c>
      <c r="C125" s="56">
        <v>818</v>
      </c>
    </row>
    <row r="126" spans="1:3" s="119" customFormat="1" x14ac:dyDescent="0.2">
      <c r="A126" s="168">
        <v>71172050</v>
      </c>
      <c r="B126" s="164" t="s">
        <v>333</v>
      </c>
      <c r="C126" s="56">
        <v>2082</v>
      </c>
    </row>
    <row r="127" spans="1:3" s="119" customFormat="1" x14ac:dyDescent="0.2">
      <c r="A127" s="168">
        <v>61989207</v>
      </c>
      <c r="B127" s="164" t="s">
        <v>272</v>
      </c>
      <c r="C127" s="56">
        <v>147</v>
      </c>
    </row>
    <row r="128" spans="1:3" s="119" customFormat="1" x14ac:dyDescent="0.2">
      <c r="A128" s="168">
        <v>61989185</v>
      </c>
      <c r="B128" s="164" t="s">
        <v>271</v>
      </c>
      <c r="C128" s="56">
        <v>287</v>
      </c>
    </row>
    <row r="129" spans="1:3" s="119" customFormat="1" x14ac:dyDescent="0.2">
      <c r="A129" s="168">
        <v>61989193</v>
      </c>
      <c r="B129" s="164" t="s">
        <v>332</v>
      </c>
      <c r="C129" s="56">
        <v>53</v>
      </c>
    </row>
    <row r="130" spans="1:3" s="119" customFormat="1" x14ac:dyDescent="0.2">
      <c r="A130" s="168">
        <v>61989223</v>
      </c>
      <c r="B130" s="164" t="s">
        <v>331</v>
      </c>
      <c r="C130" s="56">
        <v>125</v>
      </c>
    </row>
    <row r="131" spans="1:3" s="119" customFormat="1" x14ac:dyDescent="0.2">
      <c r="A131" s="168">
        <v>63731983</v>
      </c>
      <c r="B131" s="164" t="s">
        <v>231</v>
      </c>
      <c r="C131" s="56">
        <v>53</v>
      </c>
    </row>
    <row r="132" spans="1:3" s="119" customFormat="1" x14ac:dyDescent="0.2">
      <c r="A132" s="168">
        <v>64628116</v>
      </c>
      <c r="B132" s="164" t="s">
        <v>230</v>
      </c>
      <c r="C132" s="56">
        <v>12</v>
      </c>
    </row>
    <row r="133" spans="1:3" s="119" customFormat="1" x14ac:dyDescent="0.2">
      <c r="A133" s="168">
        <v>64628221</v>
      </c>
      <c r="B133" s="164" t="s">
        <v>229</v>
      </c>
      <c r="C133" s="56">
        <v>369</v>
      </c>
    </row>
    <row r="134" spans="1:3" s="119" customFormat="1" x14ac:dyDescent="0.2">
      <c r="A134" s="168">
        <v>62331701</v>
      </c>
      <c r="B134" s="164" t="s">
        <v>228</v>
      </c>
      <c r="C134" s="56">
        <v>26</v>
      </c>
    </row>
    <row r="135" spans="1:3" s="119" customFormat="1" x14ac:dyDescent="0.2">
      <c r="A135" s="168">
        <v>68899106</v>
      </c>
      <c r="B135" s="164" t="s">
        <v>227</v>
      </c>
      <c r="C135" s="56">
        <v>27</v>
      </c>
    </row>
    <row r="136" spans="1:3" s="119" customFormat="1" x14ac:dyDescent="0.2">
      <c r="A136" s="168">
        <v>62331663</v>
      </c>
      <c r="B136" s="164" t="s">
        <v>296</v>
      </c>
      <c r="C136" s="56">
        <v>29</v>
      </c>
    </row>
    <row r="137" spans="1:3" s="119" customFormat="1" x14ac:dyDescent="0.2">
      <c r="A137" s="168">
        <v>62331647</v>
      </c>
      <c r="B137" s="164" t="s">
        <v>295</v>
      </c>
      <c r="C137" s="56">
        <v>474</v>
      </c>
    </row>
    <row r="138" spans="1:3" s="119" customFormat="1" x14ac:dyDescent="0.2">
      <c r="A138" s="168">
        <v>68899092</v>
      </c>
      <c r="B138" s="164" t="s">
        <v>141</v>
      </c>
      <c r="C138" s="56">
        <v>39</v>
      </c>
    </row>
    <row r="139" spans="1:3" s="119" customFormat="1" x14ac:dyDescent="0.2">
      <c r="A139" s="168">
        <v>62331680</v>
      </c>
      <c r="B139" s="164" t="s">
        <v>140</v>
      </c>
      <c r="C139" s="56">
        <v>236</v>
      </c>
    </row>
    <row r="140" spans="1:3" s="119" customFormat="1" x14ac:dyDescent="0.2">
      <c r="A140" s="168">
        <v>62331698</v>
      </c>
      <c r="B140" s="164" t="s">
        <v>139</v>
      </c>
      <c r="C140" s="56">
        <v>673</v>
      </c>
    </row>
    <row r="141" spans="1:3" s="119" customFormat="1" x14ac:dyDescent="0.2">
      <c r="A141" s="168">
        <v>62330420</v>
      </c>
      <c r="B141" s="164" t="s">
        <v>198</v>
      </c>
      <c r="C141" s="56">
        <v>54</v>
      </c>
    </row>
    <row r="142" spans="1:3" s="119" customFormat="1" x14ac:dyDescent="0.2">
      <c r="A142" s="168">
        <v>62330292</v>
      </c>
      <c r="B142" s="164" t="s">
        <v>197</v>
      </c>
      <c r="C142" s="56">
        <v>96</v>
      </c>
    </row>
    <row r="143" spans="1:3" s="119" customFormat="1" x14ac:dyDescent="0.2">
      <c r="A143" s="168">
        <v>62330349</v>
      </c>
      <c r="B143" s="164" t="s">
        <v>168</v>
      </c>
      <c r="C143" s="56">
        <v>149</v>
      </c>
    </row>
    <row r="144" spans="1:3" s="119" customFormat="1" x14ac:dyDescent="0.2">
      <c r="A144" s="168">
        <v>47813539</v>
      </c>
      <c r="B144" s="164" t="s">
        <v>167</v>
      </c>
      <c r="C144" s="56">
        <v>64</v>
      </c>
    </row>
    <row r="145" spans="1:3" x14ac:dyDescent="0.2">
      <c r="A145" s="168" t="s">
        <v>434</v>
      </c>
      <c r="B145" s="164" t="s">
        <v>435</v>
      </c>
      <c r="C145" s="56">
        <v>52</v>
      </c>
    </row>
    <row r="146" spans="1:3" x14ac:dyDescent="0.2">
      <c r="A146" s="168">
        <v>47813512</v>
      </c>
      <c r="B146" s="164" t="s">
        <v>330</v>
      </c>
      <c r="C146" s="56">
        <v>68</v>
      </c>
    </row>
    <row r="147" spans="1:3" x14ac:dyDescent="0.2">
      <c r="A147" s="168">
        <v>47813598</v>
      </c>
      <c r="B147" s="164" t="s">
        <v>166</v>
      </c>
      <c r="C147" s="56">
        <v>548</v>
      </c>
    </row>
    <row r="148" spans="1:3" x14ac:dyDescent="0.2">
      <c r="A148" s="168">
        <v>64120384</v>
      </c>
      <c r="B148" s="164" t="s">
        <v>294</v>
      </c>
      <c r="C148" s="56">
        <v>185</v>
      </c>
    </row>
    <row r="149" spans="1:3" x14ac:dyDescent="0.2">
      <c r="A149" s="168">
        <v>60780487</v>
      </c>
      <c r="B149" s="164" t="s">
        <v>293</v>
      </c>
      <c r="C149" s="56">
        <v>30</v>
      </c>
    </row>
    <row r="150" spans="1:3" x14ac:dyDescent="0.2">
      <c r="A150" s="168" t="s">
        <v>329</v>
      </c>
      <c r="B150" s="164" t="s">
        <v>328</v>
      </c>
      <c r="C150" s="56">
        <v>2893</v>
      </c>
    </row>
    <row r="151" spans="1:3" x14ac:dyDescent="0.2">
      <c r="A151" s="168">
        <v>45234370</v>
      </c>
      <c r="B151" s="164" t="s">
        <v>270</v>
      </c>
      <c r="C151" s="56">
        <v>1187</v>
      </c>
    </row>
    <row r="152" spans="1:3" x14ac:dyDescent="0.2">
      <c r="A152" s="168" t="s">
        <v>269</v>
      </c>
      <c r="B152" s="164" t="s">
        <v>268</v>
      </c>
      <c r="C152" s="56">
        <v>2014</v>
      </c>
    </row>
    <row r="153" spans="1:3" x14ac:dyDescent="0.2">
      <c r="A153" s="168">
        <v>62331752</v>
      </c>
      <c r="B153" s="164" t="s">
        <v>267</v>
      </c>
      <c r="C153" s="56">
        <v>1134</v>
      </c>
    </row>
    <row r="154" spans="1:3" x14ac:dyDescent="0.2">
      <c r="A154" s="168">
        <v>62330381</v>
      </c>
      <c r="B154" s="164" t="s">
        <v>266</v>
      </c>
      <c r="C154" s="56">
        <v>1018</v>
      </c>
    </row>
    <row r="155" spans="1:3" ht="25.5" x14ac:dyDescent="0.2">
      <c r="A155" s="168" t="s">
        <v>165</v>
      </c>
      <c r="B155" s="164" t="s">
        <v>164</v>
      </c>
      <c r="C155" s="56">
        <v>5188</v>
      </c>
    </row>
    <row r="156" spans="1:3" x14ac:dyDescent="0.2">
      <c r="A156" s="168" t="s">
        <v>138</v>
      </c>
      <c r="B156" s="164" t="s">
        <v>137</v>
      </c>
      <c r="C156" s="56">
        <v>4071</v>
      </c>
    </row>
    <row r="157" spans="1:3" x14ac:dyDescent="0.2">
      <c r="A157" s="168" t="s">
        <v>265</v>
      </c>
      <c r="B157" s="164" t="s">
        <v>264</v>
      </c>
      <c r="C157" s="56">
        <v>754</v>
      </c>
    </row>
    <row r="158" spans="1:3" x14ac:dyDescent="0.2">
      <c r="A158" s="168">
        <v>47813369</v>
      </c>
      <c r="B158" s="164" t="s">
        <v>327</v>
      </c>
      <c r="C158" s="56">
        <v>1307</v>
      </c>
    </row>
    <row r="159" spans="1:3" x14ac:dyDescent="0.2">
      <c r="A159" s="168">
        <v>60045922</v>
      </c>
      <c r="B159" s="164" t="s">
        <v>263</v>
      </c>
      <c r="C159" s="56">
        <v>1018</v>
      </c>
    </row>
    <row r="160" spans="1:3" x14ac:dyDescent="0.2">
      <c r="A160" s="168">
        <v>60802774</v>
      </c>
      <c r="B160" s="164" t="s">
        <v>262</v>
      </c>
      <c r="C160" s="56">
        <v>813</v>
      </c>
    </row>
    <row r="161" spans="1:3" x14ac:dyDescent="0.2">
      <c r="A161" s="168" t="s">
        <v>136</v>
      </c>
      <c r="B161" s="164" t="s">
        <v>135</v>
      </c>
      <c r="C161" s="56">
        <v>2914</v>
      </c>
    </row>
    <row r="162" spans="1:3" x14ac:dyDescent="0.2">
      <c r="A162" s="168">
        <v>61989339</v>
      </c>
      <c r="B162" s="164" t="s">
        <v>134</v>
      </c>
      <c r="C162" s="56">
        <v>3846</v>
      </c>
    </row>
    <row r="163" spans="1:3" x14ac:dyDescent="0.2">
      <c r="A163" s="168">
        <v>48004774</v>
      </c>
      <c r="B163" s="164" t="s">
        <v>133</v>
      </c>
      <c r="C163" s="56">
        <v>2560</v>
      </c>
    </row>
    <row r="164" spans="1:3" x14ac:dyDescent="0.2">
      <c r="A164" s="168">
        <v>48004898</v>
      </c>
      <c r="B164" s="164" t="s">
        <v>132</v>
      </c>
      <c r="C164" s="56">
        <v>5476</v>
      </c>
    </row>
    <row r="165" spans="1:3" x14ac:dyDescent="0.2">
      <c r="A165" s="168">
        <v>47658061</v>
      </c>
      <c r="B165" s="164" t="s">
        <v>131</v>
      </c>
      <c r="C165" s="56">
        <v>2919</v>
      </c>
    </row>
    <row r="166" spans="1:3" x14ac:dyDescent="0.2">
      <c r="A166" s="168">
        <v>47998296</v>
      </c>
      <c r="B166" s="164" t="s">
        <v>130</v>
      </c>
      <c r="C166" s="56">
        <v>2466</v>
      </c>
    </row>
    <row r="167" spans="1:3" x14ac:dyDescent="0.2">
      <c r="A167" s="168">
        <v>47813466</v>
      </c>
      <c r="B167" s="164" t="s">
        <v>129</v>
      </c>
      <c r="C167" s="56">
        <v>3191</v>
      </c>
    </row>
    <row r="168" spans="1:3" x14ac:dyDescent="0.2">
      <c r="A168" s="168">
        <v>47811927</v>
      </c>
      <c r="B168" s="164" t="s">
        <v>128</v>
      </c>
      <c r="C168" s="56">
        <v>4410</v>
      </c>
    </row>
    <row r="169" spans="1:3" x14ac:dyDescent="0.2">
      <c r="A169" s="168" t="s">
        <v>443</v>
      </c>
      <c r="B169" s="164" t="s">
        <v>127</v>
      </c>
      <c r="C169" s="56">
        <v>5172</v>
      </c>
    </row>
    <row r="170" spans="1:3" x14ac:dyDescent="0.2">
      <c r="A170" s="168">
        <v>68334222</v>
      </c>
      <c r="B170" s="164" t="s">
        <v>126</v>
      </c>
      <c r="C170" s="56">
        <v>5861</v>
      </c>
    </row>
    <row r="171" spans="1:3" x14ac:dyDescent="0.2">
      <c r="A171" s="168">
        <v>60043661</v>
      </c>
      <c r="B171" s="164" t="s">
        <v>125</v>
      </c>
      <c r="C171" s="56">
        <v>5291</v>
      </c>
    </row>
    <row r="172" spans="1:3" x14ac:dyDescent="0.2">
      <c r="A172" s="168" t="s">
        <v>124</v>
      </c>
      <c r="B172" s="164" t="s">
        <v>123</v>
      </c>
      <c r="C172" s="56">
        <v>4257</v>
      </c>
    </row>
    <row r="173" spans="1:3" ht="13.5" thickBot="1" x14ac:dyDescent="0.25">
      <c r="A173" s="168" t="s">
        <v>444</v>
      </c>
      <c r="B173" s="164" t="s">
        <v>445</v>
      </c>
      <c r="C173" s="56">
        <v>2489</v>
      </c>
    </row>
    <row r="174" spans="1:3" ht="15" customHeight="1" thickBot="1" x14ac:dyDescent="0.25">
      <c r="A174" s="207" t="s">
        <v>19</v>
      </c>
      <c r="B174" s="209"/>
      <c r="C174" s="69">
        <f t="shared" ref="C174" si="0">SUM(C5:C173)</f>
        <v>768739</v>
      </c>
    </row>
  </sheetData>
  <mergeCells count="4">
    <mergeCell ref="A174:B174"/>
    <mergeCell ref="A1:C1"/>
    <mergeCell ref="A3:A4"/>
    <mergeCell ref="B3:B4"/>
  </mergeCells>
  <pageMargins left="0.78740157480314965" right="0.78740157480314965" top="0.98425196850393704" bottom="0.59055118110236227" header="0.51181102362204722" footer="0.31496062992125984"/>
  <pageSetup paperSize="9" firstPageNumber="62" fitToHeight="0" orientation="landscape" useFirstPageNumber="1" r:id="rId1"/>
  <headerFooter alignWithMargins="0">
    <oddHeader>&amp;L&amp;"Tahoma,Kurzíva"&amp;9Návrh rozpočtu na rok 2019
Příloha č. 7&amp;R&amp;"Tahoma,Kurzíva"&amp;9Tabulka č. 5: Závazné ukazatele pro příspěvkové organizace v odvětví školství</oddHeader>
    <oddFooter>&amp;C&amp;"Tahoma,Obyčejné"&amp;P</oddFooter>
  </headerFooter>
  <rowBreaks count="5" manualBreakCount="5">
    <brk id="33" max="2" man="1"/>
    <brk id="65" max="2" man="1"/>
    <brk id="96" max="2" man="1"/>
    <brk id="127" max="2" man="1"/>
    <brk id="159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4"/>
  <sheetViews>
    <sheetView zoomScaleNormal="100" zoomScaleSheetLayoutView="100" workbookViewId="0">
      <selection activeCell="F4" sqref="F4"/>
    </sheetView>
  </sheetViews>
  <sheetFormatPr defaultRowHeight="12.75" x14ac:dyDescent="0.2"/>
  <cols>
    <col min="1" max="1" width="10.7109375" style="127" customWidth="1"/>
    <col min="2" max="2" width="55.140625" style="127" customWidth="1"/>
    <col min="3" max="3" width="50.7109375" style="127" customWidth="1"/>
    <col min="4" max="4" width="21.140625" style="128" customWidth="1"/>
    <col min="5" max="16384" width="9.140625" style="127"/>
  </cols>
  <sheetData>
    <row r="1" spans="1:4" ht="18" customHeight="1" x14ac:dyDescent="0.2">
      <c r="A1" s="186" t="s">
        <v>361</v>
      </c>
      <c r="B1" s="186"/>
      <c r="C1" s="186"/>
      <c r="D1" s="186"/>
    </row>
    <row r="2" spans="1:4" x14ac:dyDescent="0.2">
      <c r="A2" s="22"/>
      <c r="B2" s="21"/>
      <c r="C2" s="131"/>
      <c r="D2" s="19"/>
    </row>
    <row r="3" spans="1:4" ht="13.5" thickBot="1" x14ac:dyDescent="0.25">
      <c r="A3" s="130" t="s">
        <v>30</v>
      </c>
      <c r="B3" s="21"/>
      <c r="C3" s="21"/>
      <c r="D3" s="129"/>
    </row>
    <row r="4" spans="1:4" ht="17.25" customHeight="1" x14ac:dyDescent="0.2">
      <c r="A4" s="180" t="s">
        <v>402</v>
      </c>
      <c r="B4" s="256" t="s">
        <v>25</v>
      </c>
      <c r="C4" s="259" t="s">
        <v>24</v>
      </c>
      <c r="D4" s="40" t="s">
        <v>23</v>
      </c>
    </row>
    <row r="5" spans="1:4" ht="15" customHeight="1" x14ac:dyDescent="0.2">
      <c r="A5" s="254"/>
      <c r="B5" s="257"/>
      <c r="C5" s="260"/>
      <c r="D5" s="262" t="s">
        <v>363</v>
      </c>
    </row>
    <row r="6" spans="1:4" ht="27" customHeight="1" thickBot="1" x14ac:dyDescent="0.25">
      <c r="A6" s="255"/>
      <c r="B6" s="258"/>
      <c r="C6" s="261"/>
      <c r="D6" s="263"/>
    </row>
    <row r="7" spans="1:4" x14ac:dyDescent="0.2">
      <c r="A7" s="168" t="s">
        <v>292</v>
      </c>
      <c r="B7" s="170" t="s">
        <v>291</v>
      </c>
      <c r="C7" s="165" t="s">
        <v>26</v>
      </c>
      <c r="D7" s="28">
        <v>855</v>
      </c>
    </row>
    <row r="8" spans="1:4" ht="25.5" x14ac:dyDescent="0.2">
      <c r="A8" s="168" t="s">
        <v>326</v>
      </c>
      <c r="B8" s="170" t="s">
        <v>325</v>
      </c>
      <c r="C8" s="165" t="s">
        <v>26</v>
      </c>
      <c r="D8" s="28">
        <v>552</v>
      </c>
    </row>
    <row r="9" spans="1:4" x14ac:dyDescent="0.2">
      <c r="A9" s="168" t="s">
        <v>290</v>
      </c>
      <c r="B9" s="170" t="s">
        <v>289</v>
      </c>
      <c r="C9" s="165" t="s">
        <v>26</v>
      </c>
      <c r="D9" s="28">
        <v>1084</v>
      </c>
    </row>
    <row r="10" spans="1:4" ht="25.5" x14ac:dyDescent="0.2">
      <c r="A10" s="168" t="s">
        <v>324</v>
      </c>
      <c r="B10" s="170" t="s">
        <v>323</v>
      </c>
      <c r="C10" s="165" t="s">
        <v>26</v>
      </c>
      <c r="D10" s="28">
        <v>941</v>
      </c>
    </row>
    <row r="11" spans="1:4" ht="25.5" x14ac:dyDescent="0.2">
      <c r="A11" s="168" t="s">
        <v>322</v>
      </c>
      <c r="B11" s="65" t="s">
        <v>321</v>
      </c>
      <c r="C11" s="165" t="s">
        <v>26</v>
      </c>
      <c r="D11" s="28">
        <v>138</v>
      </c>
    </row>
    <row r="12" spans="1:4" ht="25.5" x14ac:dyDescent="0.2">
      <c r="A12" s="168" t="s">
        <v>320</v>
      </c>
      <c r="B12" s="166" t="s">
        <v>319</v>
      </c>
      <c r="C12" s="118" t="s">
        <v>26</v>
      </c>
      <c r="D12" s="28">
        <v>321</v>
      </c>
    </row>
    <row r="13" spans="1:4" ht="25.5" x14ac:dyDescent="0.2">
      <c r="A13" s="168">
        <v>61989011</v>
      </c>
      <c r="B13" s="164" t="s">
        <v>318</v>
      </c>
      <c r="C13" s="118" t="s">
        <v>26</v>
      </c>
      <c r="D13" s="28">
        <v>403</v>
      </c>
    </row>
    <row r="14" spans="1:4" ht="25.5" x14ac:dyDescent="0.2">
      <c r="A14" s="168" t="s">
        <v>317</v>
      </c>
      <c r="B14" s="164" t="s">
        <v>316</v>
      </c>
      <c r="C14" s="118" t="s">
        <v>26</v>
      </c>
      <c r="D14" s="28">
        <v>1312</v>
      </c>
    </row>
    <row r="15" spans="1:4" ht="25.5" x14ac:dyDescent="0.2">
      <c r="A15" s="168">
        <v>62331205</v>
      </c>
      <c r="B15" s="164" t="s">
        <v>315</v>
      </c>
      <c r="C15" s="118" t="s">
        <v>26</v>
      </c>
      <c r="D15" s="28">
        <v>248</v>
      </c>
    </row>
    <row r="16" spans="1:4" x14ac:dyDescent="0.2">
      <c r="A16" s="251">
        <v>62331639</v>
      </c>
      <c r="B16" s="216" t="s">
        <v>359</v>
      </c>
      <c r="C16" s="26" t="s">
        <v>446</v>
      </c>
      <c r="D16" s="28">
        <v>1450</v>
      </c>
    </row>
    <row r="17" spans="1:4" x14ac:dyDescent="0.2">
      <c r="A17" s="252"/>
      <c r="B17" s="202"/>
      <c r="C17" s="118" t="s">
        <v>26</v>
      </c>
      <c r="D17" s="28">
        <v>900</v>
      </c>
    </row>
    <row r="18" spans="1:4" ht="25.5" x14ac:dyDescent="0.2">
      <c r="A18" s="168">
        <v>62331493</v>
      </c>
      <c r="B18" s="164" t="s">
        <v>358</v>
      </c>
      <c r="C18" s="118" t="s">
        <v>26</v>
      </c>
      <c r="D18" s="28">
        <v>424</v>
      </c>
    </row>
    <row r="19" spans="1:4" ht="25.5" x14ac:dyDescent="0.2">
      <c r="A19" s="168">
        <v>62331558</v>
      </c>
      <c r="B19" s="164" t="s">
        <v>357</v>
      </c>
      <c r="C19" s="118" t="s">
        <v>26</v>
      </c>
      <c r="D19" s="28">
        <v>213</v>
      </c>
    </row>
    <row r="20" spans="1:4" x14ac:dyDescent="0.2">
      <c r="A20" s="168">
        <v>62331582</v>
      </c>
      <c r="B20" s="164" t="s">
        <v>356</v>
      </c>
      <c r="C20" s="118" t="s">
        <v>26</v>
      </c>
      <c r="D20" s="28">
        <v>507</v>
      </c>
    </row>
    <row r="21" spans="1:4" x14ac:dyDescent="0.2">
      <c r="A21" s="168">
        <v>62331795</v>
      </c>
      <c r="B21" s="164" t="s">
        <v>355</v>
      </c>
      <c r="C21" s="118" t="s">
        <v>26</v>
      </c>
      <c r="D21" s="28">
        <v>910</v>
      </c>
    </row>
    <row r="22" spans="1:4" x14ac:dyDescent="0.2">
      <c r="A22" s="251" t="s">
        <v>354</v>
      </c>
      <c r="B22" s="216" t="s">
        <v>353</v>
      </c>
      <c r="C22" s="26" t="s">
        <v>447</v>
      </c>
      <c r="D22" s="28">
        <v>3700</v>
      </c>
    </row>
    <row r="23" spans="1:4" x14ac:dyDescent="0.2">
      <c r="A23" s="252"/>
      <c r="B23" s="202"/>
      <c r="C23" s="118" t="s">
        <v>26</v>
      </c>
      <c r="D23" s="28">
        <v>3577</v>
      </c>
    </row>
    <row r="24" spans="1:4" x14ac:dyDescent="0.2">
      <c r="A24" s="168" t="s">
        <v>314</v>
      </c>
      <c r="B24" s="164" t="s">
        <v>313</v>
      </c>
      <c r="C24" s="118" t="s">
        <v>26</v>
      </c>
      <c r="D24" s="28">
        <v>1000</v>
      </c>
    </row>
    <row r="25" spans="1:4" ht="25.5" x14ac:dyDescent="0.2">
      <c r="A25" s="168" t="s">
        <v>288</v>
      </c>
      <c r="B25" s="164" t="s">
        <v>287</v>
      </c>
      <c r="C25" s="118" t="s">
        <v>26</v>
      </c>
      <c r="D25" s="28">
        <v>777</v>
      </c>
    </row>
    <row r="26" spans="1:4" x14ac:dyDescent="0.2">
      <c r="A26" s="168" t="s">
        <v>312</v>
      </c>
      <c r="B26" s="164" t="s">
        <v>311</v>
      </c>
      <c r="C26" s="118" t="s">
        <v>26</v>
      </c>
      <c r="D26" s="28">
        <v>514</v>
      </c>
    </row>
    <row r="27" spans="1:4" x14ac:dyDescent="0.2">
      <c r="A27" s="168" t="s">
        <v>310</v>
      </c>
      <c r="B27" s="164" t="s">
        <v>309</v>
      </c>
      <c r="C27" s="118" t="s">
        <v>26</v>
      </c>
      <c r="D27" s="28">
        <v>1030</v>
      </c>
    </row>
    <row r="28" spans="1:4" x14ac:dyDescent="0.2">
      <c r="A28" s="168">
        <v>47813091</v>
      </c>
      <c r="B28" s="164" t="s">
        <v>308</v>
      </c>
      <c r="C28" s="118" t="s">
        <v>26</v>
      </c>
      <c r="D28" s="28">
        <v>268</v>
      </c>
    </row>
    <row r="29" spans="1:4" x14ac:dyDescent="0.2">
      <c r="A29" s="168">
        <v>47813113</v>
      </c>
      <c r="B29" s="164" t="s">
        <v>307</v>
      </c>
      <c r="C29" s="118" t="s">
        <v>26</v>
      </c>
      <c r="D29" s="28">
        <v>479</v>
      </c>
    </row>
    <row r="30" spans="1:4" x14ac:dyDescent="0.2">
      <c r="A30" s="168">
        <v>47813075</v>
      </c>
      <c r="B30" s="164" t="s">
        <v>306</v>
      </c>
      <c r="C30" s="118" t="s">
        <v>26</v>
      </c>
      <c r="D30" s="28">
        <v>560</v>
      </c>
    </row>
    <row r="31" spans="1:4" ht="25.5" x14ac:dyDescent="0.2">
      <c r="A31" s="168" t="s">
        <v>352</v>
      </c>
      <c r="B31" s="164" t="s">
        <v>351</v>
      </c>
      <c r="C31" s="118" t="s">
        <v>26</v>
      </c>
      <c r="D31" s="28">
        <v>847</v>
      </c>
    </row>
    <row r="32" spans="1:4" ht="25.5" x14ac:dyDescent="0.2">
      <c r="A32" s="168" t="s">
        <v>350</v>
      </c>
      <c r="B32" s="164" t="s">
        <v>349</v>
      </c>
      <c r="C32" s="118" t="s">
        <v>26</v>
      </c>
      <c r="D32" s="28">
        <v>1014</v>
      </c>
    </row>
    <row r="33" spans="1:4" ht="25.5" x14ac:dyDescent="0.2">
      <c r="A33" s="168" t="s">
        <v>348</v>
      </c>
      <c r="B33" s="164" t="s">
        <v>347</v>
      </c>
      <c r="C33" s="118" t="s">
        <v>26</v>
      </c>
      <c r="D33" s="28">
        <v>599</v>
      </c>
    </row>
    <row r="34" spans="1:4" x14ac:dyDescent="0.2">
      <c r="A34" s="168" t="s">
        <v>346</v>
      </c>
      <c r="B34" s="164" t="s">
        <v>345</v>
      </c>
      <c r="C34" s="118" t="s">
        <v>26</v>
      </c>
      <c r="D34" s="28">
        <v>606</v>
      </c>
    </row>
    <row r="35" spans="1:4" ht="25.5" x14ac:dyDescent="0.2">
      <c r="A35" s="168" t="s">
        <v>305</v>
      </c>
      <c r="B35" s="164" t="s">
        <v>304</v>
      </c>
      <c r="C35" s="118" t="s">
        <v>26</v>
      </c>
      <c r="D35" s="28">
        <v>425</v>
      </c>
    </row>
    <row r="36" spans="1:4" x14ac:dyDescent="0.2">
      <c r="A36" s="168" t="s">
        <v>303</v>
      </c>
      <c r="B36" s="164" t="s">
        <v>302</v>
      </c>
      <c r="C36" s="118" t="s">
        <v>26</v>
      </c>
      <c r="D36" s="28">
        <v>313</v>
      </c>
    </row>
    <row r="37" spans="1:4" x14ac:dyDescent="0.2">
      <c r="A37" s="251" t="s">
        <v>301</v>
      </c>
      <c r="B37" s="216" t="s">
        <v>300</v>
      </c>
      <c r="C37" s="118" t="s">
        <v>26</v>
      </c>
      <c r="D37" s="28">
        <v>1296</v>
      </c>
    </row>
    <row r="38" spans="1:4" ht="25.5" x14ac:dyDescent="0.2">
      <c r="A38" s="252"/>
      <c r="B38" s="202"/>
      <c r="C38" s="65" t="s">
        <v>362</v>
      </c>
      <c r="D38" s="28">
        <v>32</v>
      </c>
    </row>
    <row r="39" spans="1:4" ht="25.5" x14ac:dyDescent="0.2">
      <c r="A39" s="168" t="s">
        <v>226</v>
      </c>
      <c r="B39" s="164" t="s">
        <v>225</v>
      </c>
      <c r="C39" s="118" t="s">
        <v>26</v>
      </c>
      <c r="D39" s="28">
        <v>1400</v>
      </c>
    </row>
    <row r="40" spans="1:4" ht="25.5" x14ac:dyDescent="0.2">
      <c r="A40" s="168" t="s">
        <v>224</v>
      </c>
      <c r="B40" s="164" t="s">
        <v>223</v>
      </c>
      <c r="C40" s="118" t="s">
        <v>26</v>
      </c>
      <c r="D40" s="28">
        <v>1135</v>
      </c>
    </row>
    <row r="41" spans="1:4" ht="25.5" x14ac:dyDescent="0.2">
      <c r="A41" s="168" t="s">
        <v>222</v>
      </c>
      <c r="B41" s="164" t="s">
        <v>221</v>
      </c>
      <c r="C41" s="118" t="s">
        <v>26</v>
      </c>
      <c r="D41" s="28">
        <v>875</v>
      </c>
    </row>
    <row r="42" spans="1:4" x14ac:dyDescent="0.2">
      <c r="A42" s="251" t="s">
        <v>220</v>
      </c>
      <c r="B42" s="216" t="s">
        <v>219</v>
      </c>
      <c r="C42" s="26" t="s">
        <v>448</v>
      </c>
      <c r="D42" s="28">
        <v>31800</v>
      </c>
    </row>
    <row r="43" spans="1:4" x14ac:dyDescent="0.2">
      <c r="A43" s="252"/>
      <c r="B43" s="202"/>
      <c r="C43" s="118" t="s">
        <v>26</v>
      </c>
      <c r="D43" s="28">
        <v>888</v>
      </c>
    </row>
    <row r="44" spans="1:4" ht="25.5" x14ac:dyDescent="0.2">
      <c r="A44" s="168" t="s">
        <v>163</v>
      </c>
      <c r="B44" s="164" t="s">
        <v>162</v>
      </c>
      <c r="C44" s="118" t="s">
        <v>26</v>
      </c>
      <c r="D44" s="28">
        <v>944</v>
      </c>
    </row>
    <row r="45" spans="1:4" x14ac:dyDescent="0.2">
      <c r="A45" s="168" t="s">
        <v>161</v>
      </c>
      <c r="B45" s="164" t="s">
        <v>160</v>
      </c>
      <c r="C45" s="118" t="s">
        <v>26</v>
      </c>
      <c r="D45" s="28">
        <v>449</v>
      </c>
    </row>
    <row r="46" spans="1:4" x14ac:dyDescent="0.2">
      <c r="A46" s="168" t="s">
        <v>261</v>
      </c>
      <c r="B46" s="164" t="s">
        <v>260</v>
      </c>
      <c r="C46" s="118" t="s">
        <v>26</v>
      </c>
      <c r="D46" s="28">
        <v>2500</v>
      </c>
    </row>
    <row r="47" spans="1:4" x14ac:dyDescent="0.2">
      <c r="A47" s="168" t="s">
        <v>259</v>
      </c>
      <c r="B47" s="164" t="s">
        <v>258</v>
      </c>
      <c r="C47" s="118" t="s">
        <v>26</v>
      </c>
      <c r="D47" s="28">
        <v>3550</v>
      </c>
    </row>
    <row r="48" spans="1:4" x14ac:dyDescent="0.2">
      <c r="A48" s="168" t="s">
        <v>257</v>
      </c>
      <c r="B48" s="164" t="s">
        <v>256</v>
      </c>
      <c r="C48" s="118" t="s">
        <v>26</v>
      </c>
      <c r="D48" s="28">
        <v>582</v>
      </c>
    </row>
    <row r="49" spans="1:4" ht="25.5" x14ac:dyDescent="0.2">
      <c r="A49" s="168" t="s">
        <v>255</v>
      </c>
      <c r="B49" s="164" t="s">
        <v>254</v>
      </c>
      <c r="C49" s="118" t="s">
        <v>26</v>
      </c>
      <c r="D49" s="28">
        <v>995</v>
      </c>
    </row>
    <row r="50" spans="1:4" ht="25.5" x14ac:dyDescent="0.2">
      <c r="A50" s="168">
        <v>62331574</v>
      </c>
      <c r="B50" s="164" t="s">
        <v>218</v>
      </c>
      <c r="C50" s="118" t="s">
        <v>26</v>
      </c>
      <c r="D50" s="28">
        <v>566</v>
      </c>
    </row>
    <row r="51" spans="1:4" ht="25.5" x14ac:dyDescent="0.2">
      <c r="A51" s="168">
        <v>62331566</v>
      </c>
      <c r="B51" s="164" t="s">
        <v>217</v>
      </c>
      <c r="C51" s="118" t="s">
        <v>26</v>
      </c>
      <c r="D51" s="28">
        <v>480</v>
      </c>
    </row>
    <row r="52" spans="1:4" x14ac:dyDescent="0.2">
      <c r="A52" s="168">
        <v>62331515</v>
      </c>
      <c r="B52" s="164" t="s">
        <v>253</v>
      </c>
      <c r="C52" s="118" t="s">
        <v>26</v>
      </c>
      <c r="D52" s="28">
        <v>1553</v>
      </c>
    </row>
    <row r="53" spans="1:4" x14ac:dyDescent="0.2">
      <c r="A53" s="168">
        <v>60337320</v>
      </c>
      <c r="B53" s="164" t="s">
        <v>159</v>
      </c>
      <c r="C53" s="118" t="s">
        <v>26</v>
      </c>
      <c r="D53" s="28">
        <v>423</v>
      </c>
    </row>
    <row r="54" spans="1:4" x14ac:dyDescent="0.2">
      <c r="A54" s="168" t="s">
        <v>216</v>
      </c>
      <c r="B54" s="164" t="s">
        <v>215</v>
      </c>
      <c r="C54" s="118" t="s">
        <v>26</v>
      </c>
      <c r="D54" s="28">
        <v>484</v>
      </c>
    </row>
    <row r="55" spans="1:4" ht="25.5" x14ac:dyDescent="0.2">
      <c r="A55" s="168" t="s">
        <v>196</v>
      </c>
      <c r="B55" s="164" t="s">
        <v>195</v>
      </c>
      <c r="C55" s="118" t="s">
        <v>26</v>
      </c>
      <c r="D55" s="28">
        <v>3212</v>
      </c>
    </row>
    <row r="56" spans="1:4" x14ac:dyDescent="0.2">
      <c r="A56" s="168" t="s">
        <v>344</v>
      </c>
      <c r="B56" s="164" t="s">
        <v>343</v>
      </c>
      <c r="C56" s="118" t="s">
        <v>26</v>
      </c>
      <c r="D56" s="28">
        <v>1113</v>
      </c>
    </row>
    <row r="57" spans="1:4" x14ac:dyDescent="0.2">
      <c r="A57" s="168" t="s">
        <v>252</v>
      </c>
      <c r="B57" s="164" t="s">
        <v>251</v>
      </c>
      <c r="C57" s="118" t="s">
        <v>26</v>
      </c>
      <c r="D57" s="28">
        <v>70</v>
      </c>
    </row>
    <row r="58" spans="1:4" x14ac:dyDescent="0.2">
      <c r="A58" s="251">
        <v>47813083</v>
      </c>
      <c r="B58" s="216" t="s">
        <v>158</v>
      </c>
      <c r="C58" s="118" t="s">
        <v>26</v>
      </c>
      <c r="D58" s="28">
        <v>1271</v>
      </c>
    </row>
    <row r="59" spans="1:4" ht="25.5" x14ac:dyDescent="0.2">
      <c r="A59" s="252"/>
      <c r="B59" s="202"/>
      <c r="C59" s="65" t="s">
        <v>362</v>
      </c>
      <c r="D59" s="28">
        <v>195</v>
      </c>
    </row>
    <row r="60" spans="1:4" ht="25.5" x14ac:dyDescent="0.2">
      <c r="A60" s="168">
        <v>47813148</v>
      </c>
      <c r="B60" s="164" t="s">
        <v>250</v>
      </c>
      <c r="C60" s="118" t="s">
        <v>26</v>
      </c>
      <c r="D60" s="28">
        <v>308</v>
      </c>
    </row>
    <row r="61" spans="1:4" ht="25.5" x14ac:dyDescent="0.2">
      <c r="A61" s="168">
        <v>47813121</v>
      </c>
      <c r="B61" s="164" t="s">
        <v>249</v>
      </c>
      <c r="C61" s="118" t="s">
        <v>26</v>
      </c>
      <c r="D61" s="28">
        <v>968</v>
      </c>
    </row>
    <row r="62" spans="1:4" x14ac:dyDescent="0.2">
      <c r="A62" s="251">
        <v>47813130</v>
      </c>
      <c r="B62" s="224" t="s">
        <v>194</v>
      </c>
      <c r="C62" s="118" t="s">
        <v>26</v>
      </c>
      <c r="D62" s="28">
        <v>1410</v>
      </c>
    </row>
    <row r="63" spans="1:4" ht="25.5" x14ac:dyDescent="0.2">
      <c r="A63" s="252"/>
      <c r="B63" s="253"/>
      <c r="C63" s="65" t="s">
        <v>362</v>
      </c>
      <c r="D63" s="28">
        <v>770</v>
      </c>
    </row>
    <row r="64" spans="1:4" ht="38.25" x14ac:dyDescent="0.2">
      <c r="A64" s="168" t="s">
        <v>248</v>
      </c>
      <c r="B64" s="164" t="s">
        <v>247</v>
      </c>
      <c r="C64" s="118" t="s">
        <v>26</v>
      </c>
      <c r="D64" s="28">
        <v>2817</v>
      </c>
    </row>
    <row r="65" spans="1:4" ht="25.5" x14ac:dyDescent="0.2">
      <c r="A65" s="168" t="s">
        <v>246</v>
      </c>
      <c r="B65" s="164" t="s">
        <v>245</v>
      </c>
      <c r="C65" s="118" t="s">
        <v>26</v>
      </c>
      <c r="D65" s="28">
        <v>61</v>
      </c>
    </row>
    <row r="66" spans="1:4" ht="25.5" x14ac:dyDescent="0.2">
      <c r="A66" s="168">
        <v>14450909</v>
      </c>
      <c r="B66" s="164" t="s">
        <v>244</v>
      </c>
      <c r="C66" s="118" t="s">
        <v>26</v>
      </c>
      <c r="D66" s="28">
        <v>190</v>
      </c>
    </row>
    <row r="67" spans="1:4" ht="25.5" x14ac:dyDescent="0.2">
      <c r="A67" s="168" t="s">
        <v>243</v>
      </c>
      <c r="B67" s="164" t="s">
        <v>242</v>
      </c>
      <c r="C67" s="118" t="s">
        <v>26</v>
      </c>
      <c r="D67" s="28">
        <v>564</v>
      </c>
    </row>
    <row r="68" spans="1:4" ht="25.5" x14ac:dyDescent="0.2">
      <c r="A68" s="168" t="s">
        <v>214</v>
      </c>
      <c r="B68" s="164" t="s">
        <v>213</v>
      </c>
      <c r="C68" s="118" t="s">
        <v>26</v>
      </c>
      <c r="D68" s="28">
        <v>1816</v>
      </c>
    </row>
    <row r="69" spans="1:4" ht="25.5" x14ac:dyDescent="0.2">
      <c r="A69" s="168">
        <v>70947911</v>
      </c>
      <c r="B69" s="164" t="s">
        <v>241</v>
      </c>
      <c r="C69" s="118" t="s">
        <v>26</v>
      </c>
      <c r="D69" s="28">
        <v>0</v>
      </c>
    </row>
    <row r="70" spans="1:4" ht="25.5" x14ac:dyDescent="0.2">
      <c r="A70" s="168" t="s">
        <v>157</v>
      </c>
      <c r="B70" s="164" t="s">
        <v>156</v>
      </c>
      <c r="C70" s="118" t="s">
        <v>26</v>
      </c>
      <c r="D70" s="28">
        <v>1596</v>
      </c>
    </row>
    <row r="71" spans="1:4" x14ac:dyDescent="0.2">
      <c r="A71" s="168" t="s">
        <v>286</v>
      </c>
      <c r="B71" s="164" t="s">
        <v>285</v>
      </c>
      <c r="C71" s="118" t="s">
        <v>26</v>
      </c>
      <c r="D71" s="28">
        <v>615</v>
      </c>
    </row>
    <row r="72" spans="1:4" ht="25.5" x14ac:dyDescent="0.2">
      <c r="A72" s="168" t="s">
        <v>155</v>
      </c>
      <c r="B72" s="164" t="s">
        <v>154</v>
      </c>
      <c r="C72" s="118" t="s">
        <v>26</v>
      </c>
      <c r="D72" s="28">
        <v>888</v>
      </c>
    </row>
    <row r="73" spans="1:4" ht="25.5" x14ac:dyDescent="0.2">
      <c r="A73" s="168" t="s">
        <v>284</v>
      </c>
      <c r="B73" s="164" t="s">
        <v>283</v>
      </c>
      <c r="C73" s="118" t="s">
        <v>26</v>
      </c>
      <c r="D73" s="28">
        <v>1703</v>
      </c>
    </row>
    <row r="74" spans="1:4" ht="25.5" x14ac:dyDescent="0.2">
      <c r="A74" s="168">
        <v>14451093</v>
      </c>
      <c r="B74" s="164" t="s">
        <v>240</v>
      </c>
      <c r="C74" s="118" t="s">
        <v>26</v>
      </c>
      <c r="D74" s="28">
        <v>3563</v>
      </c>
    </row>
    <row r="75" spans="1:4" ht="25.5" x14ac:dyDescent="0.2">
      <c r="A75" s="168">
        <v>13644327</v>
      </c>
      <c r="B75" s="164" t="s">
        <v>282</v>
      </c>
      <c r="C75" s="118" t="s">
        <v>26</v>
      </c>
      <c r="D75" s="28">
        <v>314</v>
      </c>
    </row>
    <row r="76" spans="1:4" ht="25.5" x14ac:dyDescent="0.2">
      <c r="A76" s="168" t="s">
        <v>281</v>
      </c>
      <c r="B76" s="164" t="s">
        <v>280</v>
      </c>
      <c r="C76" s="118" t="s">
        <v>26</v>
      </c>
      <c r="D76" s="28">
        <v>689</v>
      </c>
    </row>
    <row r="77" spans="1:4" x14ac:dyDescent="0.2">
      <c r="A77" s="251">
        <v>66932581</v>
      </c>
      <c r="B77" s="216" t="s">
        <v>279</v>
      </c>
      <c r="C77" s="118" t="s">
        <v>26</v>
      </c>
      <c r="D77" s="28">
        <v>1346</v>
      </c>
    </row>
    <row r="78" spans="1:4" ht="25.5" x14ac:dyDescent="0.2">
      <c r="A78" s="252"/>
      <c r="B78" s="202"/>
      <c r="C78" s="65" t="s">
        <v>362</v>
      </c>
      <c r="D78" s="28">
        <v>240</v>
      </c>
    </row>
    <row r="79" spans="1:4" x14ac:dyDescent="0.2">
      <c r="A79" s="251" t="s">
        <v>239</v>
      </c>
      <c r="B79" s="216" t="s">
        <v>238</v>
      </c>
      <c r="C79" s="118" t="s">
        <v>26</v>
      </c>
      <c r="D79" s="28">
        <v>1148</v>
      </c>
    </row>
    <row r="80" spans="1:4" ht="25.5" x14ac:dyDescent="0.2">
      <c r="A80" s="252"/>
      <c r="B80" s="202"/>
      <c r="C80" s="65" t="s">
        <v>362</v>
      </c>
      <c r="D80" s="28">
        <v>1840</v>
      </c>
    </row>
    <row r="81" spans="1:4" x14ac:dyDescent="0.2">
      <c r="A81" s="168" t="s">
        <v>278</v>
      </c>
      <c r="B81" s="164" t="s">
        <v>277</v>
      </c>
      <c r="C81" s="118" t="s">
        <v>26</v>
      </c>
      <c r="D81" s="28">
        <v>837</v>
      </c>
    </row>
    <row r="82" spans="1:4" ht="25.5" x14ac:dyDescent="0.2">
      <c r="A82" s="168" t="s">
        <v>212</v>
      </c>
      <c r="B82" s="164" t="s">
        <v>211</v>
      </c>
      <c r="C82" s="118" t="s">
        <v>26</v>
      </c>
      <c r="D82" s="28">
        <v>821</v>
      </c>
    </row>
    <row r="83" spans="1:4" x14ac:dyDescent="0.2">
      <c r="A83" s="168" t="s">
        <v>193</v>
      </c>
      <c r="B83" s="164" t="s">
        <v>192</v>
      </c>
      <c r="C83" s="118" t="s">
        <v>26</v>
      </c>
      <c r="D83" s="28">
        <v>1259</v>
      </c>
    </row>
    <row r="84" spans="1:4" x14ac:dyDescent="0.2">
      <c r="A84" s="251" t="s">
        <v>276</v>
      </c>
      <c r="B84" s="216" t="s">
        <v>275</v>
      </c>
      <c r="C84" s="118" t="s">
        <v>26</v>
      </c>
      <c r="D84" s="28">
        <v>1219</v>
      </c>
    </row>
    <row r="85" spans="1:4" ht="12.75" customHeight="1" x14ac:dyDescent="0.2">
      <c r="A85" s="252"/>
      <c r="B85" s="202"/>
      <c r="C85" s="65" t="s">
        <v>362</v>
      </c>
      <c r="D85" s="28">
        <v>700</v>
      </c>
    </row>
    <row r="86" spans="1:4" ht="25.5" x14ac:dyDescent="0.2">
      <c r="A86" s="168">
        <v>13644297</v>
      </c>
      <c r="B86" s="164" t="s">
        <v>210</v>
      </c>
      <c r="C86" s="118" t="s">
        <v>26</v>
      </c>
      <c r="D86" s="28">
        <v>1460</v>
      </c>
    </row>
    <row r="87" spans="1:4" ht="25.5" x14ac:dyDescent="0.2">
      <c r="A87" s="168" t="s">
        <v>153</v>
      </c>
      <c r="B87" s="164" t="s">
        <v>152</v>
      </c>
      <c r="C87" s="118" t="s">
        <v>26</v>
      </c>
      <c r="D87" s="28">
        <v>2088</v>
      </c>
    </row>
    <row r="88" spans="1:4" x14ac:dyDescent="0.2">
      <c r="A88" s="251" t="s">
        <v>191</v>
      </c>
      <c r="B88" s="216" t="s">
        <v>190</v>
      </c>
      <c r="C88" s="118" t="s">
        <v>26</v>
      </c>
      <c r="D88" s="28">
        <v>1604</v>
      </c>
    </row>
    <row r="89" spans="1:4" ht="25.5" x14ac:dyDescent="0.2">
      <c r="A89" s="252"/>
      <c r="B89" s="202"/>
      <c r="C89" s="65" t="s">
        <v>362</v>
      </c>
      <c r="D89" s="28">
        <v>240</v>
      </c>
    </row>
    <row r="90" spans="1:4" ht="12.75" customHeight="1" x14ac:dyDescent="0.2">
      <c r="A90" s="168" t="s">
        <v>189</v>
      </c>
      <c r="B90" s="164" t="s">
        <v>188</v>
      </c>
      <c r="C90" s="118" t="s">
        <v>26</v>
      </c>
      <c r="D90" s="28">
        <v>474</v>
      </c>
    </row>
    <row r="91" spans="1:4" ht="25.5" x14ac:dyDescent="0.2">
      <c r="A91" s="168" t="s">
        <v>187</v>
      </c>
      <c r="B91" s="164" t="s">
        <v>186</v>
      </c>
      <c r="C91" s="118" t="s">
        <v>26</v>
      </c>
      <c r="D91" s="28">
        <v>250</v>
      </c>
    </row>
    <row r="92" spans="1:4" ht="25.5" x14ac:dyDescent="0.2">
      <c r="A92" s="168">
        <v>18054455</v>
      </c>
      <c r="B92" s="164" t="s">
        <v>185</v>
      </c>
      <c r="C92" s="118" t="s">
        <v>26</v>
      </c>
      <c r="D92" s="28">
        <v>1317</v>
      </c>
    </row>
    <row r="93" spans="1:4" ht="25.5" x14ac:dyDescent="0.2">
      <c r="A93" s="168" t="s">
        <v>151</v>
      </c>
      <c r="B93" s="164" t="s">
        <v>150</v>
      </c>
      <c r="C93" s="118" t="s">
        <v>26</v>
      </c>
      <c r="D93" s="28">
        <v>1627</v>
      </c>
    </row>
    <row r="94" spans="1:4" ht="12.75" customHeight="1" x14ac:dyDescent="0.2">
      <c r="A94" s="168" t="s">
        <v>184</v>
      </c>
      <c r="B94" s="164" t="s">
        <v>183</v>
      </c>
      <c r="C94" s="118" t="s">
        <v>26</v>
      </c>
      <c r="D94" s="28">
        <v>545</v>
      </c>
    </row>
    <row r="95" spans="1:4" x14ac:dyDescent="0.2">
      <c r="A95" s="168" t="s">
        <v>182</v>
      </c>
      <c r="B95" s="164" t="s">
        <v>181</v>
      </c>
      <c r="C95" s="118" t="s">
        <v>26</v>
      </c>
      <c r="D95" s="28">
        <v>2461</v>
      </c>
    </row>
    <row r="96" spans="1:4" x14ac:dyDescent="0.2">
      <c r="A96" s="168" t="s">
        <v>426</v>
      </c>
      <c r="B96" s="164" t="s">
        <v>237</v>
      </c>
      <c r="C96" s="118" t="s">
        <v>26</v>
      </c>
      <c r="D96" s="28">
        <v>1922</v>
      </c>
    </row>
    <row r="97" spans="1:4" ht="25.5" x14ac:dyDescent="0.2">
      <c r="A97" s="168" t="s">
        <v>274</v>
      </c>
      <c r="B97" s="164" t="s">
        <v>273</v>
      </c>
      <c r="C97" s="118" t="s">
        <v>26</v>
      </c>
      <c r="D97" s="28">
        <v>2210</v>
      </c>
    </row>
    <row r="98" spans="1:4" x14ac:dyDescent="0.2">
      <c r="A98" s="168">
        <v>63731371</v>
      </c>
      <c r="B98" s="164" t="s">
        <v>180</v>
      </c>
      <c r="C98" s="118" t="s">
        <v>26</v>
      </c>
      <c r="D98" s="28">
        <v>997</v>
      </c>
    </row>
    <row r="99" spans="1:4" x14ac:dyDescent="0.2">
      <c r="A99" s="168" t="s">
        <v>209</v>
      </c>
      <c r="B99" s="164" t="s">
        <v>208</v>
      </c>
      <c r="C99" s="118" t="s">
        <v>26</v>
      </c>
      <c r="D99" s="28">
        <v>435</v>
      </c>
    </row>
    <row r="100" spans="1:4" x14ac:dyDescent="0.2">
      <c r="A100" s="168">
        <v>13643479</v>
      </c>
      <c r="B100" s="164" t="s">
        <v>299</v>
      </c>
      <c r="C100" s="118" t="s">
        <v>26</v>
      </c>
      <c r="D100" s="28">
        <v>2141</v>
      </c>
    </row>
    <row r="101" spans="1:4" x14ac:dyDescent="0.2">
      <c r="A101" s="251" t="s">
        <v>179</v>
      </c>
      <c r="B101" s="216" t="s">
        <v>178</v>
      </c>
      <c r="C101" s="118" t="s">
        <v>26</v>
      </c>
      <c r="D101" s="28">
        <v>710</v>
      </c>
    </row>
    <row r="102" spans="1:4" ht="25.5" x14ac:dyDescent="0.2">
      <c r="A102" s="252"/>
      <c r="B102" s="202"/>
      <c r="C102" s="65" t="s">
        <v>362</v>
      </c>
      <c r="D102" s="28">
        <v>480</v>
      </c>
    </row>
    <row r="103" spans="1:4" x14ac:dyDescent="0.2">
      <c r="A103" s="251" t="s">
        <v>177</v>
      </c>
      <c r="B103" s="216" t="s">
        <v>176</v>
      </c>
      <c r="C103" s="118" t="s">
        <v>26</v>
      </c>
      <c r="D103" s="28">
        <v>590</v>
      </c>
    </row>
    <row r="104" spans="1:4" ht="25.5" x14ac:dyDescent="0.2">
      <c r="A104" s="252"/>
      <c r="B104" s="202"/>
      <c r="C104" s="65" t="s">
        <v>362</v>
      </c>
      <c r="D104" s="28">
        <v>55</v>
      </c>
    </row>
    <row r="105" spans="1:4" ht="25.5" x14ac:dyDescent="0.2">
      <c r="A105" s="168">
        <v>64628141</v>
      </c>
      <c r="B105" s="164" t="s">
        <v>175</v>
      </c>
      <c r="C105" s="118" t="s">
        <v>26</v>
      </c>
      <c r="D105" s="28">
        <v>255</v>
      </c>
    </row>
    <row r="106" spans="1:4" ht="25.5" x14ac:dyDescent="0.2">
      <c r="A106" s="168">
        <v>64628124</v>
      </c>
      <c r="B106" s="164" t="s">
        <v>174</v>
      </c>
      <c r="C106" s="118" t="s">
        <v>26</v>
      </c>
      <c r="D106" s="28">
        <v>233</v>
      </c>
    </row>
    <row r="107" spans="1:4" ht="25.5" x14ac:dyDescent="0.2">
      <c r="A107" s="168" t="s">
        <v>342</v>
      </c>
      <c r="B107" s="164" t="s">
        <v>341</v>
      </c>
      <c r="C107" s="118" t="s">
        <v>26</v>
      </c>
      <c r="D107" s="28">
        <v>400</v>
      </c>
    </row>
    <row r="108" spans="1:4" ht="25.5" x14ac:dyDescent="0.2">
      <c r="A108" s="168" t="s">
        <v>340</v>
      </c>
      <c r="B108" s="164" t="s">
        <v>339</v>
      </c>
      <c r="C108" s="118" t="s">
        <v>26</v>
      </c>
      <c r="D108" s="28">
        <v>717</v>
      </c>
    </row>
    <row r="109" spans="1:4" ht="25.5" x14ac:dyDescent="0.2">
      <c r="A109" s="168">
        <v>61989258</v>
      </c>
      <c r="B109" s="164" t="s">
        <v>149</v>
      </c>
      <c r="C109" s="118" t="s">
        <v>26</v>
      </c>
      <c r="D109" s="28">
        <v>900</v>
      </c>
    </row>
    <row r="110" spans="1:4" ht="25.5" x14ac:dyDescent="0.2">
      <c r="A110" s="168">
        <v>13644319</v>
      </c>
      <c r="B110" s="164" t="s">
        <v>173</v>
      </c>
      <c r="C110" s="118" t="s">
        <v>26</v>
      </c>
      <c r="D110" s="28">
        <v>2424</v>
      </c>
    </row>
    <row r="111" spans="1:4" x14ac:dyDescent="0.2">
      <c r="A111" s="168" t="s">
        <v>172</v>
      </c>
      <c r="B111" s="164" t="s">
        <v>171</v>
      </c>
      <c r="C111" s="118" t="s">
        <v>26</v>
      </c>
      <c r="D111" s="28">
        <v>109</v>
      </c>
    </row>
    <row r="112" spans="1:4" ht="25.5" x14ac:dyDescent="0.2">
      <c r="A112" s="168">
        <v>60337346</v>
      </c>
      <c r="B112" s="164" t="s">
        <v>170</v>
      </c>
      <c r="C112" s="118" t="s">
        <v>26</v>
      </c>
      <c r="D112" s="28">
        <v>266</v>
      </c>
    </row>
    <row r="113" spans="1:4" ht="25.5" x14ac:dyDescent="0.2">
      <c r="A113" s="168">
        <v>66741335</v>
      </c>
      <c r="B113" s="164" t="s">
        <v>207</v>
      </c>
      <c r="C113" s="118" t="s">
        <v>26</v>
      </c>
      <c r="D113" s="28">
        <v>1002</v>
      </c>
    </row>
    <row r="114" spans="1:4" ht="12.75" customHeight="1" x14ac:dyDescent="0.2">
      <c r="A114" s="168">
        <v>47813474</v>
      </c>
      <c r="B114" s="164" t="s">
        <v>169</v>
      </c>
      <c r="C114" s="118" t="s">
        <v>26</v>
      </c>
      <c r="D114" s="28">
        <v>147</v>
      </c>
    </row>
    <row r="115" spans="1:4" ht="25.5" x14ac:dyDescent="0.2">
      <c r="A115" s="168">
        <v>64628159</v>
      </c>
      <c r="B115" s="164" t="s">
        <v>236</v>
      </c>
      <c r="C115" s="118" t="s">
        <v>26</v>
      </c>
      <c r="D115" s="28">
        <v>300</v>
      </c>
    </row>
    <row r="116" spans="1:4" ht="25.5" x14ac:dyDescent="0.2">
      <c r="A116" s="168">
        <v>61989274</v>
      </c>
      <c r="B116" s="164" t="s">
        <v>235</v>
      </c>
      <c r="C116" s="118" t="s">
        <v>26</v>
      </c>
      <c r="D116" s="28">
        <v>595</v>
      </c>
    </row>
    <row r="117" spans="1:4" ht="25.5" x14ac:dyDescent="0.2">
      <c r="A117" s="168">
        <v>61989266</v>
      </c>
      <c r="B117" s="164" t="s">
        <v>234</v>
      </c>
      <c r="C117" s="118" t="s">
        <v>26</v>
      </c>
      <c r="D117" s="28">
        <v>923</v>
      </c>
    </row>
    <row r="118" spans="1:4" ht="25.5" x14ac:dyDescent="0.2">
      <c r="A118" s="168">
        <v>64628205</v>
      </c>
      <c r="B118" s="164" t="s">
        <v>338</v>
      </c>
      <c r="C118" s="118" t="s">
        <v>26</v>
      </c>
      <c r="D118" s="28">
        <v>174</v>
      </c>
    </row>
    <row r="119" spans="1:4" ht="25.5" x14ac:dyDescent="0.2">
      <c r="A119" s="168">
        <v>64628183</v>
      </c>
      <c r="B119" s="164" t="s">
        <v>337</v>
      </c>
      <c r="C119" s="118" t="s">
        <v>26</v>
      </c>
      <c r="D119" s="28">
        <v>200</v>
      </c>
    </row>
    <row r="120" spans="1:4" ht="25.5" x14ac:dyDescent="0.2">
      <c r="A120" s="168">
        <v>63024616</v>
      </c>
      <c r="B120" s="164" t="s">
        <v>206</v>
      </c>
      <c r="C120" s="118" t="s">
        <v>26</v>
      </c>
      <c r="D120" s="28">
        <v>323</v>
      </c>
    </row>
    <row r="121" spans="1:4" ht="25.5" x14ac:dyDescent="0.2">
      <c r="A121" s="168">
        <v>70640700</v>
      </c>
      <c r="B121" s="164" t="s">
        <v>205</v>
      </c>
      <c r="C121" s="118" t="s">
        <v>26</v>
      </c>
      <c r="D121" s="28">
        <v>425</v>
      </c>
    </row>
    <row r="122" spans="1:4" ht="25.5" x14ac:dyDescent="0.2">
      <c r="A122" s="168">
        <v>70640696</v>
      </c>
      <c r="B122" s="164" t="s">
        <v>204</v>
      </c>
      <c r="C122" s="118" t="s">
        <v>26</v>
      </c>
      <c r="D122" s="28">
        <v>0</v>
      </c>
    </row>
    <row r="123" spans="1:4" ht="25.5" x14ac:dyDescent="0.2">
      <c r="A123" s="168">
        <v>64125912</v>
      </c>
      <c r="B123" s="164" t="s">
        <v>203</v>
      </c>
      <c r="C123" s="118" t="s">
        <v>26</v>
      </c>
      <c r="D123" s="28">
        <v>173</v>
      </c>
    </row>
    <row r="124" spans="1:4" ht="25.5" x14ac:dyDescent="0.2">
      <c r="A124" s="168">
        <v>70640718</v>
      </c>
      <c r="B124" s="164" t="s">
        <v>202</v>
      </c>
      <c r="C124" s="118" t="s">
        <v>26</v>
      </c>
      <c r="D124" s="28">
        <v>0</v>
      </c>
    </row>
    <row r="125" spans="1:4" ht="25.5" x14ac:dyDescent="0.2">
      <c r="A125" s="168" t="s">
        <v>148</v>
      </c>
      <c r="B125" s="164" t="s">
        <v>147</v>
      </c>
      <c r="C125" s="118" t="s">
        <v>26</v>
      </c>
      <c r="D125" s="28">
        <v>301</v>
      </c>
    </row>
    <row r="126" spans="1:4" ht="25.5" x14ac:dyDescent="0.2">
      <c r="A126" s="168">
        <v>62330390</v>
      </c>
      <c r="B126" s="164" t="s">
        <v>201</v>
      </c>
      <c r="C126" s="118" t="s">
        <v>26</v>
      </c>
      <c r="D126" s="28">
        <v>113</v>
      </c>
    </row>
    <row r="127" spans="1:4" x14ac:dyDescent="0.2">
      <c r="A127" s="168">
        <v>47813482</v>
      </c>
      <c r="B127" s="164" t="s">
        <v>336</v>
      </c>
      <c r="C127" s="118" t="s">
        <v>26</v>
      </c>
      <c r="D127" s="28">
        <v>306</v>
      </c>
    </row>
    <row r="128" spans="1:4" ht="12.75" customHeight="1" x14ac:dyDescent="0.2">
      <c r="A128" s="168">
        <v>47813491</v>
      </c>
      <c r="B128" s="164" t="s">
        <v>335</v>
      </c>
      <c r="C128" s="118" t="s">
        <v>26</v>
      </c>
      <c r="D128" s="28">
        <v>43</v>
      </c>
    </row>
    <row r="129" spans="1:4" x14ac:dyDescent="0.2">
      <c r="A129" s="168">
        <v>47813199</v>
      </c>
      <c r="B129" s="164" t="s">
        <v>334</v>
      </c>
      <c r="C129" s="118" t="s">
        <v>26</v>
      </c>
      <c r="D129" s="28">
        <v>162</v>
      </c>
    </row>
    <row r="130" spans="1:4" ht="12.75" customHeight="1" x14ac:dyDescent="0.2">
      <c r="A130" s="168">
        <v>47813211</v>
      </c>
      <c r="B130" s="164" t="s">
        <v>200</v>
      </c>
      <c r="C130" s="118" t="s">
        <v>26</v>
      </c>
      <c r="D130" s="28">
        <v>125</v>
      </c>
    </row>
    <row r="131" spans="1:4" ht="25.5" x14ac:dyDescent="0.2">
      <c r="A131" s="168">
        <v>47813563</v>
      </c>
      <c r="B131" s="164" t="s">
        <v>146</v>
      </c>
      <c r="C131" s="118" t="s">
        <v>26</v>
      </c>
      <c r="D131" s="28">
        <v>176</v>
      </c>
    </row>
    <row r="132" spans="1:4" ht="25.5" x14ac:dyDescent="0.2">
      <c r="A132" s="168">
        <v>47813571</v>
      </c>
      <c r="B132" s="164" t="s">
        <v>145</v>
      </c>
      <c r="C132" s="118" t="s">
        <v>26</v>
      </c>
      <c r="D132" s="28">
        <v>462</v>
      </c>
    </row>
    <row r="133" spans="1:4" ht="12.75" customHeight="1" x14ac:dyDescent="0.2">
      <c r="A133" s="168">
        <v>47813172</v>
      </c>
      <c r="B133" s="164" t="s">
        <v>199</v>
      </c>
      <c r="C133" s="118" t="s">
        <v>26</v>
      </c>
      <c r="D133" s="28">
        <v>110</v>
      </c>
    </row>
    <row r="134" spans="1:4" ht="25.5" x14ac:dyDescent="0.2">
      <c r="A134" s="168">
        <v>69610134</v>
      </c>
      <c r="B134" s="164" t="s">
        <v>144</v>
      </c>
      <c r="C134" s="118" t="s">
        <v>26</v>
      </c>
      <c r="D134" s="28">
        <v>500</v>
      </c>
    </row>
    <row r="135" spans="1:4" ht="25.5" x14ac:dyDescent="0.2">
      <c r="A135" s="168">
        <v>70632090</v>
      </c>
      <c r="B135" s="164" t="s">
        <v>298</v>
      </c>
      <c r="C135" s="118" t="s">
        <v>26</v>
      </c>
      <c r="D135" s="28">
        <v>3</v>
      </c>
    </row>
    <row r="136" spans="1:4" ht="25.5" x14ac:dyDescent="0.2">
      <c r="A136" s="168">
        <v>69610126</v>
      </c>
      <c r="B136" s="164" t="s">
        <v>297</v>
      </c>
      <c r="C136" s="118" t="s">
        <v>26</v>
      </c>
      <c r="D136" s="28">
        <v>149</v>
      </c>
    </row>
    <row r="137" spans="1:4" ht="38.25" x14ac:dyDescent="0.2">
      <c r="A137" s="168" t="s">
        <v>143</v>
      </c>
      <c r="B137" s="164" t="s">
        <v>142</v>
      </c>
      <c r="C137" s="118" t="s">
        <v>26</v>
      </c>
      <c r="D137" s="28">
        <v>342</v>
      </c>
    </row>
    <row r="138" spans="1:4" x14ac:dyDescent="0.2">
      <c r="A138" s="168">
        <v>60802669</v>
      </c>
      <c r="B138" s="164" t="s">
        <v>233</v>
      </c>
      <c r="C138" s="118" t="s">
        <v>26</v>
      </c>
      <c r="D138" s="28">
        <v>250</v>
      </c>
    </row>
    <row r="139" spans="1:4" ht="25.5" x14ac:dyDescent="0.2">
      <c r="A139" s="168">
        <v>60802561</v>
      </c>
      <c r="B139" s="164" t="s">
        <v>232</v>
      </c>
      <c r="C139" s="118" t="s">
        <v>26</v>
      </c>
      <c r="D139" s="28">
        <v>21</v>
      </c>
    </row>
    <row r="140" spans="1:4" ht="25.5" x14ac:dyDescent="0.2">
      <c r="A140" s="168">
        <v>71172050</v>
      </c>
      <c r="B140" s="164" t="s">
        <v>333</v>
      </c>
      <c r="C140" s="118" t="s">
        <v>26</v>
      </c>
      <c r="D140" s="28">
        <v>7</v>
      </c>
    </row>
    <row r="141" spans="1:4" ht="12.75" customHeight="1" x14ac:dyDescent="0.2">
      <c r="A141" s="168">
        <v>61989207</v>
      </c>
      <c r="B141" s="164" t="s">
        <v>272</v>
      </c>
      <c r="C141" s="118" t="s">
        <v>26</v>
      </c>
      <c r="D141" s="28">
        <v>147</v>
      </c>
    </row>
    <row r="142" spans="1:4" ht="25.5" x14ac:dyDescent="0.2">
      <c r="A142" s="168">
        <v>61989185</v>
      </c>
      <c r="B142" s="164" t="s">
        <v>271</v>
      </c>
      <c r="C142" s="118" t="s">
        <v>26</v>
      </c>
      <c r="D142" s="28">
        <v>137</v>
      </c>
    </row>
    <row r="143" spans="1:4" ht="12.75" customHeight="1" x14ac:dyDescent="0.2">
      <c r="A143" s="168">
        <v>61989177</v>
      </c>
      <c r="B143" s="164" t="s">
        <v>427</v>
      </c>
      <c r="C143" s="118" t="s">
        <v>26</v>
      </c>
      <c r="D143" s="28">
        <v>0</v>
      </c>
    </row>
    <row r="144" spans="1:4" ht="25.5" x14ac:dyDescent="0.2">
      <c r="A144" s="168">
        <v>61989193</v>
      </c>
      <c r="B144" s="164" t="s">
        <v>332</v>
      </c>
      <c r="C144" s="118" t="s">
        <v>26</v>
      </c>
      <c r="D144" s="28">
        <v>53</v>
      </c>
    </row>
    <row r="145" spans="1:4" ht="25.5" x14ac:dyDescent="0.2">
      <c r="A145" s="168">
        <v>61989223</v>
      </c>
      <c r="B145" s="164" t="s">
        <v>331</v>
      </c>
      <c r="C145" s="118" t="s">
        <v>26</v>
      </c>
      <c r="D145" s="28">
        <v>125</v>
      </c>
    </row>
    <row r="146" spans="1:4" ht="25.5" x14ac:dyDescent="0.2">
      <c r="A146" s="168">
        <v>63731983</v>
      </c>
      <c r="B146" s="164" t="s">
        <v>231</v>
      </c>
      <c r="C146" s="118" t="s">
        <v>26</v>
      </c>
      <c r="D146" s="28">
        <v>53</v>
      </c>
    </row>
    <row r="147" spans="1:4" ht="25.5" x14ac:dyDescent="0.2">
      <c r="A147" s="168">
        <v>64628116</v>
      </c>
      <c r="B147" s="164" t="s">
        <v>230</v>
      </c>
      <c r="C147" s="118" t="s">
        <v>26</v>
      </c>
      <c r="D147" s="28">
        <v>12</v>
      </c>
    </row>
    <row r="148" spans="1:4" ht="25.5" x14ac:dyDescent="0.2">
      <c r="A148" s="168">
        <v>64628221</v>
      </c>
      <c r="B148" s="164" t="s">
        <v>229</v>
      </c>
      <c r="C148" s="118" t="s">
        <v>26</v>
      </c>
      <c r="D148" s="28">
        <v>369</v>
      </c>
    </row>
    <row r="149" spans="1:4" ht="25.5" x14ac:dyDescent="0.2">
      <c r="A149" s="168">
        <v>61989231</v>
      </c>
      <c r="B149" s="164" t="s">
        <v>428</v>
      </c>
      <c r="C149" s="118" t="s">
        <v>26</v>
      </c>
      <c r="D149" s="28">
        <v>0</v>
      </c>
    </row>
    <row r="150" spans="1:4" ht="25.5" x14ac:dyDescent="0.2">
      <c r="A150" s="168">
        <v>62331701</v>
      </c>
      <c r="B150" s="164" t="s">
        <v>228</v>
      </c>
      <c r="C150" s="118" t="s">
        <v>26</v>
      </c>
      <c r="D150" s="28">
        <v>26</v>
      </c>
    </row>
    <row r="151" spans="1:4" ht="12.75" customHeight="1" x14ac:dyDescent="0.2">
      <c r="A151" s="168">
        <v>68899106</v>
      </c>
      <c r="B151" s="164" t="s">
        <v>227</v>
      </c>
      <c r="C151" s="118" t="s">
        <v>26</v>
      </c>
      <c r="D151" s="28">
        <v>27</v>
      </c>
    </row>
    <row r="152" spans="1:4" ht="25.5" x14ac:dyDescent="0.2">
      <c r="A152" s="168">
        <v>62331663</v>
      </c>
      <c r="B152" s="164" t="s">
        <v>296</v>
      </c>
      <c r="C152" s="118" t="s">
        <v>26</v>
      </c>
      <c r="D152" s="28">
        <v>29</v>
      </c>
    </row>
    <row r="153" spans="1:4" ht="25.5" x14ac:dyDescent="0.2">
      <c r="A153" s="168">
        <v>62331647</v>
      </c>
      <c r="B153" s="164" t="s">
        <v>295</v>
      </c>
      <c r="C153" s="118" t="s">
        <v>26</v>
      </c>
      <c r="D153" s="28">
        <v>474</v>
      </c>
    </row>
    <row r="154" spans="1:4" ht="25.5" x14ac:dyDescent="0.2">
      <c r="A154" s="168">
        <v>68899092</v>
      </c>
      <c r="B154" s="164" t="s">
        <v>141</v>
      </c>
      <c r="C154" s="118" t="s">
        <v>26</v>
      </c>
      <c r="D154" s="28">
        <v>39</v>
      </c>
    </row>
    <row r="155" spans="1:4" ht="12.75" customHeight="1" x14ac:dyDescent="0.2">
      <c r="A155" s="168">
        <v>62331680</v>
      </c>
      <c r="B155" s="164" t="s">
        <v>140</v>
      </c>
      <c r="C155" s="118" t="s">
        <v>26</v>
      </c>
      <c r="D155" s="28">
        <v>236</v>
      </c>
    </row>
    <row r="156" spans="1:4" x14ac:dyDescent="0.2">
      <c r="A156" s="251">
        <v>62331698</v>
      </c>
      <c r="B156" s="216" t="s">
        <v>139</v>
      </c>
      <c r="C156" s="26" t="s">
        <v>449</v>
      </c>
      <c r="D156" s="28">
        <v>630</v>
      </c>
    </row>
    <row r="157" spans="1:4" x14ac:dyDescent="0.2">
      <c r="A157" s="252"/>
      <c r="B157" s="202"/>
      <c r="C157" s="118" t="s">
        <v>26</v>
      </c>
      <c r="D157" s="28">
        <v>43</v>
      </c>
    </row>
    <row r="158" spans="1:4" ht="25.5" x14ac:dyDescent="0.2">
      <c r="A158" s="168">
        <v>62330276</v>
      </c>
      <c r="B158" s="164" t="s">
        <v>429</v>
      </c>
      <c r="C158" s="118" t="s">
        <v>26</v>
      </c>
      <c r="D158" s="28">
        <v>0</v>
      </c>
    </row>
    <row r="159" spans="1:4" ht="25.5" x14ac:dyDescent="0.2">
      <c r="A159" s="168">
        <v>62330357</v>
      </c>
      <c r="B159" s="164" t="s">
        <v>430</v>
      </c>
      <c r="C159" s="118" t="s">
        <v>26</v>
      </c>
      <c r="D159" s="28">
        <v>0</v>
      </c>
    </row>
    <row r="160" spans="1:4" ht="25.5" x14ac:dyDescent="0.2">
      <c r="A160" s="168">
        <v>62330420</v>
      </c>
      <c r="B160" s="164" t="s">
        <v>198</v>
      </c>
      <c r="C160" s="118" t="s">
        <v>26</v>
      </c>
      <c r="D160" s="28">
        <v>54</v>
      </c>
    </row>
    <row r="161" spans="1:4" ht="12.75" customHeight="1" x14ac:dyDescent="0.2">
      <c r="A161" s="168">
        <v>62330322</v>
      </c>
      <c r="B161" s="164" t="s">
        <v>431</v>
      </c>
      <c r="C161" s="118" t="s">
        <v>26</v>
      </c>
      <c r="D161" s="28">
        <v>0</v>
      </c>
    </row>
    <row r="162" spans="1:4" ht="25.5" x14ac:dyDescent="0.2">
      <c r="A162" s="168">
        <v>62330292</v>
      </c>
      <c r="B162" s="164" t="s">
        <v>197</v>
      </c>
      <c r="C162" s="118" t="s">
        <v>26</v>
      </c>
      <c r="D162" s="28">
        <v>96</v>
      </c>
    </row>
    <row r="163" spans="1:4" x14ac:dyDescent="0.2">
      <c r="A163" s="168">
        <v>62330373</v>
      </c>
      <c r="B163" s="164" t="s">
        <v>432</v>
      </c>
      <c r="C163" s="118" t="s">
        <v>26</v>
      </c>
      <c r="D163" s="28">
        <v>0</v>
      </c>
    </row>
    <row r="164" spans="1:4" ht="25.5" x14ac:dyDescent="0.2">
      <c r="A164" s="168">
        <v>49590928</v>
      </c>
      <c r="B164" s="164" t="s">
        <v>433</v>
      </c>
      <c r="C164" s="118" t="s">
        <v>26</v>
      </c>
      <c r="D164" s="28">
        <v>0</v>
      </c>
    </row>
    <row r="165" spans="1:4" ht="25.5" x14ac:dyDescent="0.2">
      <c r="A165" s="168">
        <v>62330349</v>
      </c>
      <c r="B165" s="164" t="s">
        <v>168</v>
      </c>
      <c r="C165" s="118" t="s">
        <v>26</v>
      </c>
      <c r="D165" s="28">
        <v>149</v>
      </c>
    </row>
    <row r="166" spans="1:4" ht="25.5" x14ac:dyDescent="0.2">
      <c r="A166" s="168">
        <v>47813539</v>
      </c>
      <c r="B166" s="164" t="s">
        <v>167</v>
      </c>
      <c r="C166" s="118" t="s">
        <v>26</v>
      </c>
      <c r="D166" s="28">
        <v>64</v>
      </c>
    </row>
    <row r="167" spans="1:4" ht="25.5" x14ac:dyDescent="0.2">
      <c r="A167" s="168" t="s">
        <v>434</v>
      </c>
      <c r="B167" s="164" t="s">
        <v>435</v>
      </c>
      <c r="C167" s="118" t="s">
        <v>26</v>
      </c>
      <c r="D167" s="28">
        <v>52</v>
      </c>
    </row>
    <row r="168" spans="1:4" ht="25.5" x14ac:dyDescent="0.2">
      <c r="A168" s="168">
        <v>47813504</v>
      </c>
      <c r="B168" s="164" t="s">
        <v>436</v>
      </c>
      <c r="C168" s="118" t="s">
        <v>26</v>
      </c>
      <c r="D168" s="28">
        <v>0</v>
      </c>
    </row>
    <row r="169" spans="1:4" x14ac:dyDescent="0.2">
      <c r="A169" s="168">
        <v>47813512</v>
      </c>
      <c r="B169" s="164" t="s">
        <v>330</v>
      </c>
      <c r="C169" s="118" t="s">
        <v>26</v>
      </c>
      <c r="D169" s="28">
        <v>68</v>
      </c>
    </row>
    <row r="170" spans="1:4" x14ac:dyDescent="0.2">
      <c r="A170" s="251">
        <v>47813598</v>
      </c>
      <c r="B170" s="216" t="s">
        <v>166</v>
      </c>
      <c r="C170" s="26" t="s">
        <v>450</v>
      </c>
      <c r="D170" s="28">
        <v>500</v>
      </c>
    </row>
    <row r="171" spans="1:4" x14ac:dyDescent="0.2">
      <c r="A171" s="252"/>
      <c r="B171" s="202"/>
      <c r="C171" s="118" t="s">
        <v>26</v>
      </c>
      <c r="D171" s="28">
        <v>48</v>
      </c>
    </row>
    <row r="172" spans="1:4" ht="25.5" x14ac:dyDescent="0.2">
      <c r="A172" s="168">
        <v>64120384</v>
      </c>
      <c r="B172" s="164" t="s">
        <v>294</v>
      </c>
      <c r="C172" s="118" t="s">
        <v>26</v>
      </c>
      <c r="D172" s="28">
        <v>185</v>
      </c>
    </row>
    <row r="173" spans="1:4" x14ac:dyDescent="0.2">
      <c r="A173" s="168">
        <v>64120392</v>
      </c>
      <c r="B173" s="164" t="s">
        <v>437</v>
      </c>
      <c r="C173" s="118" t="s">
        <v>26</v>
      </c>
      <c r="D173" s="28">
        <v>0</v>
      </c>
    </row>
    <row r="174" spans="1:4" ht="25.5" x14ac:dyDescent="0.2">
      <c r="A174" s="168">
        <v>61955574</v>
      </c>
      <c r="B174" s="164" t="s">
        <v>438</v>
      </c>
      <c r="C174" s="118" t="s">
        <v>26</v>
      </c>
      <c r="D174" s="28">
        <v>0</v>
      </c>
    </row>
    <row r="175" spans="1:4" ht="25.5" x14ac:dyDescent="0.2">
      <c r="A175" s="168">
        <v>60780568</v>
      </c>
      <c r="B175" s="164" t="s">
        <v>439</v>
      </c>
      <c r="C175" s="118" t="s">
        <v>26</v>
      </c>
      <c r="D175" s="28">
        <v>0</v>
      </c>
    </row>
    <row r="176" spans="1:4" ht="25.5" x14ac:dyDescent="0.2">
      <c r="A176" s="168">
        <v>60780541</v>
      </c>
      <c r="B176" s="164" t="s">
        <v>440</v>
      </c>
      <c r="C176" s="118" t="s">
        <v>26</v>
      </c>
      <c r="D176" s="28">
        <v>0</v>
      </c>
    </row>
    <row r="177" spans="1:4" ht="25.5" x14ac:dyDescent="0.2">
      <c r="A177" s="168">
        <v>60780487</v>
      </c>
      <c r="B177" s="164" t="s">
        <v>293</v>
      </c>
      <c r="C177" s="118" t="s">
        <v>26</v>
      </c>
      <c r="D177" s="28">
        <v>30</v>
      </c>
    </row>
    <row r="178" spans="1:4" ht="25.5" x14ac:dyDescent="0.2">
      <c r="A178" s="168" t="s">
        <v>441</v>
      </c>
      <c r="B178" s="164" t="s">
        <v>442</v>
      </c>
      <c r="C178" s="118" t="s">
        <v>26</v>
      </c>
      <c r="D178" s="28">
        <v>0</v>
      </c>
    </row>
    <row r="179" spans="1:4" ht="25.5" x14ac:dyDescent="0.2">
      <c r="A179" s="168" t="s">
        <v>329</v>
      </c>
      <c r="B179" s="164" t="s">
        <v>328</v>
      </c>
      <c r="C179" s="118" t="s">
        <v>26</v>
      </c>
      <c r="D179" s="28">
        <v>363</v>
      </c>
    </row>
    <row r="180" spans="1:4" x14ac:dyDescent="0.2">
      <c r="A180" s="168" t="s">
        <v>444</v>
      </c>
      <c r="B180" s="164" t="s">
        <v>445</v>
      </c>
      <c r="C180" s="118" t="s">
        <v>26</v>
      </c>
      <c r="D180" s="28">
        <v>489</v>
      </c>
    </row>
    <row r="181" spans="1:4" ht="25.5" x14ac:dyDescent="0.2">
      <c r="A181" s="168">
        <v>45234370</v>
      </c>
      <c r="B181" s="164" t="s">
        <v>270</v>
      </c>
      <c r="C181" s="118" t="s">
        <v>26</v>
      </c>
      <c r="D181" s="28">
        <v>31</v>
      </c>
    </row>
    <row r="182" spans="1:4" ht="25.5" x14ac:dyDescent="0.2">
      <c r="A182" s="168" t="s">
        <v>269</v>
      </c>
      <c r="B182" s="164" t="s">
        <v>268</v>
      </c>
      <c r="C182" s="118" t="s">
        <v>26</v>
      </c>
      <c r="D182" s="28">
        <v>117</v>
      </c>
    </row>
    <row r="183" spans="1:4" ht="25.5" x14ac:dyDescent="0.2">
      <c r="A183" s="168">
        <v>62331752</v>
      </c>
      <c r="B183" s="164" t="s">
        <v>267</v>
      </c>
      <c r="C183" s="118" t="s">
        <v>26</v>
      </c>
      <c r="D183" s="28">
        <v>46</v>
      </c>
    </row>
    <row r="184" spans="1:4" ht="25.5" x14ac:dyDescent="0.2">
      <c r="A184" s="168">
        <v>62330381</v>
      </c>
      <c r="B184" s="164" t="s">
        <v>266</v>
      </c>
      <c r="C184" s="118" t="s">
        <v>26</v>
      </c>
      <c r="D184" s="28">
        <v>45</v>
      </c>
    </row>
    <row r="185" spans="1:4" x14ac:dyDescent="0.2">
      <c r="A185" s="251" t="s">
        <v>165</v>
      </c>
      <c r="B185" s="216" t="s">
        <v>164</v>
      </c>
      <c r="C185" s="118" t="s">
        <v>26</v>
      </c>
      <c r="D185" s="28">
        <v>457</v>
      </c>
    </row>
    <row r="186" spans="1:4" ht="38.25" x14ac:dyDescent="0.2">
      <c r="A186" s="252"/>
      <c r="B186" s="202"/>
      <c r="C186" s="65" t="s">
        <v>451</v>
      </c>
      <c r="D186" s="167">
        <v>331</v>
      </c>
    </row>
    <row r="187" spans="1:4" x14ac:dyDescent="0.2">
      <c r="A187" s="168" t="s">
        <v>138</v>
      </c>
      <c r="B187" s="164" t="s">
        <v>137</v>
      </c>
      <c r="C187" s="118" t="s">
        <v>26</v>
      </c>
      <c r="D187" s="28">
        <v>240</v>
      </c>
    </row>
    <row r="188" spans="1:4" ht="25.5" x14ac:dyDescent="0.2">
      <c r="A188" s="168" t="s">
        <v>265</v>
      </c>
      <c r="B188" s="164" t="s">
        <v>264</v>
      </c>
      <c r="C188" s="118" t="s">
        <v>26</v>
      </c>
      <c r="D188" s="28">
        <v>53</v>
      </c>
    </row>
    <row r="189" spans="1:4" ht="25.5" x14ac:dyDescent="0.2">
      <c r="A189" s="168">
        <v>47813369</v>
      </c>
      <c r="B189" s="164" t="s">
        <v>327</v>
      </c>
      <c r="C189" s="118" t="s">
        <v>26</v>
      </c>
      <c r="D189" s="28">
        <v>143</v>
      </c>
    </row>
    <row r="190" spans="1:4" ht="25.5" x14ac:dyDescent="0.2">
      <c r="A190" s="168">
        <v>60045922</v>
      </c>
      <c r="B190" s="164" t="s">
        <v>263</v>
      </c>
      <c r="C190" s="118" t="s">
        <v>26</v>
      </c>
      <c r="D190" s="28">
        <v>40</v>
      </c>
    </row>
    <row r="191" spans="1:4" ht="25.5" x14ac:dyDescent="0.2">
      <c r="A191" s="168">
        <v>60802774</v>
      </c>
      <c r="B191" s="164" t="s">
        <v>262</v>
      </c>
      <c r="C191" s="118" t="s">
        <v>26</v>
      </c>
      <c r="D191" s="28">
        <v>59</v>
      </c>
    </row>
    <row r="192" spans="1:4" ht="25.5" x14ac:dyDescent="0.2">
      <c r="A192" s="168" t="s">
        <v>136</v>
      </c>
      <c r="B192" s="164" t="s">
        <v>135</v>
      </c>
      <c r="C192" s="118" t="s">
        <v>26</v>
      </c>
      <c r="D192" s="28">
        <v>75</v>
      </c>
    </row>
    <row r="193" spans="1:4" ht="25.5" x14ac:dyDescent="0.2">
      <c r="A193" s="168">
        <v>61989339</v>
      </c>
      <c r="B193" s="164" t="s">
        <v>134</v>
      </c>
      <c r="C193" s="118" t="s">
        <v>26</v>
      </c>
      <c r="D193" s="28">
        <v>629</v>
      </c>
    </row>
    <row r="194" spans="1:4" ht="25.5" x14ac:dyDescent="0.2">
      <c r="A194" s="168">
        <v>48004774</v>
      </c>
      <c r="B194" s="166" t="s">
        <v>133</v>
      </c>
      <c r="C194" s="165" t="s">
        <v>26</v>
      </c>
      <c r="D194" s="28">
        <v>122</v>
      </c>
    </row>
    <row r="195" spans="1:4" ht="25.5" x14ac:dyDescent="0.2">
      <c r="A195" s="168">
        <v>48004898</v>
      </c>
      <c r="B195" s="164" t="s">
        <v>132</v>
      </c>
      <c r="C195" s="165" t="s">
        <v>26</v>
      </c>
      <c r="D195" s="28">
        <v>468</v>
      </c>
    </row>
    <row r="196" spans="1:4" ht="25.5" x14ac:dyDescent="0.2">
      <c r="A196" s="168">
        <v>47658061</v>
      </c>
      <c r="B196" s="164" t="s">
        <v>131</v>
      </c>
      <c r="C196" s="165" t="s">
        <v>26</v>
      </c>
      <c r="D196" s="28">
        <v>231</v>
      </c>
    </row>
    <row r="197" spans="1:4" ht="25.5" x14ac:dyDescent="0.2">
      <c r="A197" s="168">
        <v>47998296</v>
      </c>
      <c r="B197" s="164" t="s">
        <v>130</v>
      </c>
      <c r="C197" s="165" t="s">
        <v>26</v>
      </c>
      <c r="D197" s="28">
        <v>288</v>
      </c>
    </row>
    <row r="198" spans="1:4" ht="25.5" x14ac:dyDescent="0.2">
      <c r="A198" s="168">
        <v>47813466</v>
      </c>
      <c r="B198" s="164" t="s">
        <v>129</v>
      </c>
      <c r="C198" s="165" t="s">
        <v>26</v>
      </c>
      <c r="D198" s="28">
        <v>461</v>
      </c>
    </row>
    <row r="199" spans="1:4" x14ac:dyDescent="0.2">
      <c r="A199" s="168">
        <v>47811927</v>
      </c>
      <c r="B199" s="164" t="s">
        <v>128</v>
      </c>
      <c r="C199" s="165" t="s">
        <v>26</v>
      </c>
      <c r="D199" s="28">
        <v>340</v>
      </c>
    </row>
    <row r="200" spans="1:4" ht="25.5" x14ac:dyDescent="0.2">
      <c r="A200" s="168" t="s">
        <v>443</v>
      </c>
      <c r="B200" s="164" t="s">
        <v>127</v>
      </c>
      <c r="C200" s="165" t="s">
        <v>26</v>
      </c>
      <c r="D200" s="28">
        <v>250</v>
      </c>
    </row>
    <row r="201" spans="1:4" ht="25.5" x14ac:dyDescent="0.2">
      <c r="A201" s="168">
        <v>68334222</v>
      </c>
      <c r="B201" s="164" t="s">
        <v>126</v>
      </c>
      <c r="C201" s="165" t="s">
        <v>26</v>
      </c>
      <c r="D201" s="28">
        <v>505</v>
      </c>
    </row>
    <row r="202" spans="1:4" ht="25.5" x14ac:dyDescent="0.2">
      <c r="A202" s="168">
        <v>60043661</v>
      </c>
      <c r="B202" s="164" t="s">
        <v>125</v>
      </c>
      <c r="C202" s="165" t="s">
        <v>26</v>
      </c>
      <c r="D202" s="28">
        <v>548</v>
      </c>
    </row>
    <row r="203" spans="1:4" ht="26.25" thickBot="1" x14ac:dyDescent="0.25">
      <c r="A203" s="168" t="s">
        <v>124</v>
      </c>
      <c r="B203" s="164" t="s">
        <v>123</v>
      </c>
      <c r="C203" s="117" t="s">
        <v>26</v>
      </c>
      <c r="D203" s="28">
        <v>287</v>
      </c>
    </row>
    <row r="204" spans="1:4" ht="15" customHeight="1" thickBot="1" x14ac:dyDescent="0.25">
      <c r="A204" s="207" t="s">
        <v>19</v>
      </c>
      <c r="B204" s="208"/>
      <c r="C204" s="209"/>
      <c r="D204" s="63">
        <f>SUM(D7:D203)</f>
        <v>153968</v>
      </c>
    </row>
  </sheetData>
  <mergeCells count="36">
    <mergeCell ref="A101:A102"/>
    <mergeCell ref="B101:B102"/>
    <mergeCell ref="A103:A104"/>
    <mergeCell ref="B103:B104"/>
    <mergeCell ref="A88:A89"/>
    <mergeCell ref="B88:B89"/>
    <mergeCell ref="A204:C204"/>
    <mergeCell ref="A156:A157"/>
    <mergeCell ref="B156:B157"/>
    <mergeCell ref="A170:A171"/>
    <mergeCell ref="B170:B171"/>
    <mergeCell ref="A185:A186"/>
    <mergeCell ref="B185:B186"/>
    <mergeCell ref="A16:A17"/>
    <mergeCell ref="B16:B17"/>
    <mergeCell ref="A22:A23"/>
    <mergeCell ref="B22:B23"/>
    <mergeCell ref="A37:A38"/>
    <mergeCell ref="B37:B38"/>
    <mergeCell ref="A1:D1"/>
    <mergeCell ref="A4:A6"/>
    <mergeCell ref="B4:B6"/>
    <mergeCell ref="C4:C6"/>
    <mergeCell ref="D5:D6"/>
    <mergeCell ref="A42:A43"/>
    <mergeCell ref="B42:B43"/>
    <mergeCell ref="A79:A80"/>
    <mergeCell ref="B79:B80"/>
    <mergeCell ref="A84:A85"/>
    <mergeCell ref="B84:B85"/>
    <mergeCell ref="A58:A59"/>
    <mergeCell ref="B58:B59"/>
    <mergeCell ref="A62:A63"/>
    <mergeCell ref="B62:B63"/>
    <mergeCell ref="A77:A78"/>
    <mergeCell ref="B77:B78"/>
  </mergeCells>
  <pageMargins left="0.78740157480314965" right="0.78740157480314965" top="0.98425196850393704" bottom="0.59055118110236227" header="0.51181102362204722" footer="0.31496062992125984"/>
  <pageSetup paperSize="9" scale="95" firstPageNumber="68" fitToHeight="0" orientation="landscape" useFirstPageNumber="1" r:id="rId1"/>
  <headerFooter alignWithMargins="0">
    <oddHeader>&amp;L&amp;"Tahoma,Kurzíva"&amp;9Návrh rozpočtu na rok 2019
Příloha č. 7&amp;R&amp;"Tahoma,Kurzíva"&amp;9Tabulka č. 5: Závazné ukazatele pro příspěvkové organizace v odvětví školství</oddHeader>
    <oddFooter>&amp;C&amp;"Tahoma,Obyčejné"&amp;P</oddFooter>
  </headerFooter>
  <rowBreaks count="9" manualBreakCount="9">
    <brk id="27" max="3" man="1"/>
    <brk id="50" max="3" man="1"/>
    <brk id="70" max="3" man="1"/>
    <brk id="91" max="3" man="1"/>
    <brk id="113" max="3" man="1"/>
    <brk id="133" max="3" man="1"/>
    <brk id="151" max="3" man="1"/>
    <brk id="172" max="3" man="1"/>
    <brk id="19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26"/>
  <sheetViews>
    <sheetView zoomScaleNormal="100" zoomScaleSheetLayoutView="100" workbookViewId="0">
      <selection activeCell="F4" sqref="F4"/>
    </sheetView>
  </sheetViews>
  <sheetFormatPr defaultRowHeight="12.75" x14ac:dyDescent="0.2"/>
  <cols>
    <col min="1" max="1" width="10.7109375" style="127" customWidth="1"/>
    <col min="2" max="2" width="53.5703125" style="127" customWidth="1"/>
    <col min="3" max="3" width="46.7109375" style="127" customWidth="1"/>
    <col min="4" max="4" width="23.140625" style="127" customWidth="1"/>
    <col min="5" max="16384" width="9.140625" style="127"/>
  </cols>
  <sheetData>
    <row r="1" spans="1:4" ht="18" customHeight="1" x14ac:dyDescent="0.2">
      <c r="A1" s="186" t="s">
        <v>361</v>
      </c>
      <c r="B1" s="186"/>
      <c r="C1" s="186"/>
      <c r="D1" s="186"/>
    </row>
    <row r="2" spans="1:4" ht="15" customHeight="1" thickBot="1" x14ac:dyDescent="0.25">
      <c r="A2" s="133"/>
      <c r="B2" s="133"/>
      <c r="C2" s="133"/>
      <c r="D2" s="133"/>
    </row>
    <row r="3" spans="1:4" ht="17.25" customHeight="1" x14ac:dyDescent="0.2">
      <c r="A3" s="264" t="s">
        <v>402</v>
      </c>
      <c r="B3" s="227" t="s">
        <v>25</v>
      </c>
      <c r="C3" s="187" t="s">
        <v>24</v>
      </c>
      <c r="D3" s="32" t="s">
        <v>23</v>
      </c>
    </row>
    <row r="4" spans="1:4" ht="57" customHeight="1" thickBot="1" x14ac:dyDescent="0.25">
      <c r="A4" s="265"/>
      <c r="B4" s="228"/>
      <c r="C4" s="210"/>
      <c r="D4" s="31" t="s">
        <v>364</v>
      </c>
    </row>
    <row r="5" spans="1:4" s="54" customFormat="1" ht="25.5" x14ac:dyDescent="0.2">
      <c r="A5" s="173">
        <v>62331639</v>
      </c>
      <c r="B5" s="174" t="s">
        <v>359</v>
      </c>
      <c r="C5" s="57" t="s">
        <v>446</v>
      </c>
      <c r="D5" s="56">
        <v>1150</v>
      </c>
    </row>
    <row r="6" spans="1:4" s="54" customFormat="1" ht="25.5" x14ac:dyDescent="0.2">
      <c r="A6" s="173" t="s">
        <v>281</v>
      </c>
      <c r="B6" s="174" t="s">
        <v>280</v>
      </c>
      <c r="C6" s="57" t="s">
        <v>452</v>
      </c>
      <c r="D6" s="56">
        <v>6500</v>
      </c>
    </row>
    <row r="7" spans="1:4" s="54" customFormat="1" x14ac:dyDescent="0.2">
      <c r="A7" s="173" t="s">
        <v>346</v>
      </c>
      <c r="B7" s="174" t="s">
        <v>345</v>
      </c>
      <c r="C7" s="57" t="s">
        <v>453</v>
      </c>
      <c r="D7" s="56">
        <v>3850</v>
      </c>
    </row>
    <row r="8" spans="1:4" s="54" customFormat="1" ht="25.5" x14ac:dyDescent="0.2">
      <c r="A8" s="173" t="s">
        <v>317</v>
      </c>
      <c r="B8" s="174" t="s">
        <v>316</v>
      </c>
      <c r="C8" s="57" t="s">
        <v>454</v>
      </c>
      <c r="D8" s="56">
        <v>3700</v>
      </c>
    </row>
    <row r="9" spans="1:4" s="132" customFormat="1" ht="25.5" x14ac:dyDescent="0.2">
      <c r="A9" s="173">
        <v>47998296</v>
      </c>
      <c r="B9" s="174" t="s">
        <v>130</v>
      </c>
      <c r="C9" s="57" t="s">
        <v>455</v>
      </c>
      <c r="D9" s="56">
        <v>200</v>
      </c>
    </row>
    <row r="10" spans="1:4" s="132" customFormat="1" x14ac:dyDescent="0.2">
      <c r="A10" s="173" t="s">
        <v>216</v>
      </c>
      <c r="B10" s="174" t="s">
        <v>215</v>
      </c>
      <c r="C10" s="57" t="s">
        <v>456</v>
      </c>
      <c r="D10" s="56">
        <v>3800</v>
      </c>
    </row>
    <row r="11" spans="1:4" ht="25.5" x14ac:dyDescent="0.2">
      <c r="A11" s="173">
        <v>47813121</v>
      </c>
      <c r="B11" s="174" t="s">
        <v>249</v>
      </c>
      <c r="C11" s="57" t="s">
        <v>457</v>
      </c>
      <c r="D11" s="56">
        <v>5800</v>
      </c>
    </row>
    <row r="12" spans="1:4" ht="25.5" x14ac:dyDescent="0.2">
      <c r="A12" s="173" t="s">
        <v>352</v>
      </c>
      <c r="B12" s="174" t="s">
        <v>351</v>
      </c>
      <c r="C12" s="57" t="s">
        <v>458</v>
      </c>
      <c r="D12" s="56">
        <v>6540</v>
      </c>
    </row>
    <row r="13" spans="1:4" ht="25.5" x14ac:dyDescent="0.2">
      <c r="A13" s="173" t="s">
        <v>239</v>
      </c>
      <c r="B13" s="174" t="s">
        <v>238</v>
      </c>
      <c r="C13" s="57" t="s">
        <v>383</v>
      </c>
      <c r="D13" s="56">
        <v>3200</v>
      </c>
    </row>
    <row r="14" spans="1:4" ht="25.5" x14ac:dyDescent="0.2">
      <c r="A14" s="173" t="s">
        <v>278</v>
      </c>
      <c r="B14" s="174" t="s">
        <v>277</v>
      </c>
      <c r="C14" s="57" t="s">
        <v>459</v>
      </c>
      <c r="D14" s="56">
        <v>1300</v>
      </c>
    </row>
    <row r="15" spans="1:4" ht="25.5" x14ac:dyDescent="0.2">
      <c r="A15" s="173" t="s">
        <v>151</v>
      </c>
      <c r="B15" s="174" t="s">
        <v>150</v>
      </c>
      <c r="C15" s="57" t="s">
        <v>460</v>
      </c>
      <c r="D15" s="56">
        <v>2500</v>
      </c>
    </row>
    <row r="16" spans="1:4" ht="25.5" x14ac:dyDescent="0.2">
      <c r="A16" s="173" t="s">
        <v>157</v>
      </c>
      <c r="B16" s="174" t="s">
        <v>156</v>
      </c>
      <c r="C16" s="57" t="s">
        <v>461</v>
      </c>
      <c r="D16" s="56">
        <v>5000</v>
      </c>
    </row>
    <row r="17" spans="1:4" ht="25.5" x14ac:dyDescent="0.2">
      <c r="A17" s="175">
        <v>62331493</v>
      </c>
      <c r="B17" s="156" t="s">
        <v>358</v>
      </c>
      <c r="C17" s="57" t="s">
        <v>462</v>
      </c>
      <c r="D17" s="56">
        <v>1543</v>
      </c>
    </row>
    <row r="18" spans="1:4" ht="25.5" x14ac:dyDescent="0.2">
      <c r="A18" s="173" t="s">
        <v>136</v>
      </c>
      <c r="B18" s="174" t="s">
        <v>135</v>
      </c>
      <c r="C18" s="57" t="s">
        <v>463</v>
      </c>
      <c r="D18" s="56">
        <v>2000</v>
      </c>
    </row>
    <row r="19" spans="1:4" ht="25.5" x14ac:dyDescent="0.2">
      <c r="A19" s="173">
        <v>48004898</v>
      </c>
      <c r="B19" s="174" t="s">
        <v>132</v>
      </c>
      <c r="C19" s="57" t="s">
        <v>464</v>
      </c>
      <c r="D19" s="56">
        <v>4000</v>
      </c>
    </row>
    <row r="20" spans="1:4" ht="25.5" x14ac:dyDescent="0.2">
      <c r="A20" s="173">
        <v>13644319</v>
      </c>
      <c r="B20" s="174" t="s">
        <v>173</v>
      </c>
      <c r="C20" s="57" t="s">
        <v>465</v>
      </c>
      <c r="D20" s="56">
        <v>1100</v>
      </c>
    </row>
    <row r="21" spans="1:4" ht="25.5" x14ac:dyDescent="0.2">
      <c r="A21" s="173">
        <v>63024616</v>
      </c>
      <c r="B21" s="174" t="s">
        <v>206</v>
      </c>
      <c r="C21" s="57" t="s">
        <v>466</v>
      </c>
      <c r="D21" s="56">
        <v>4700</v>
      </c>
    </row>
    <row r="22" spans="1:4" x14ac:dyDescent="0.2">
      <c r="A22" s="173" t="s">
        <v>426</v>
      </c>
      <c r="B22" s="174" t="s">
        <v>237</v>
      </c>
      <c r="C22" s="57" t="s">
        <v>467</v>
      </c>
      <c r="D22" s="56">
        <v>500</v>
      </c>
    </row>
    <row r="23" spans="1:4" x14ac:dyDescent="0.2">
      <c r="A23" s="173" t="s">
        <v>259</v>
      </c>
      <c r="B23" s="174" t="s">
        <v>258</v>
      </c>
      <c r="C23" s="57" t="s">
        <v>468</v>
      </c>
      <c r="D23" s="56">
        <v>2000</v>
      </c>
    </row>
    <row r="24" spans="1:4" ht="25.5" x14ac:dyDescent="0.2">
      <c r="A24" s="173">
        <v>61989274</v>
      </c>
      <c r="B24" s="174" t="s">
        <v>235</v>
      </c>
      <c r="C24" s="57" t="s">
        <v>469</v>
      </c>
      <c r="D24" s="56">
        <v>2100</v>
      </c>
    </row>
    <row r="25" spans="1:4" ht="26.25" thickBot="1" x14ac:dyDescent="0.25">
      <c r="A25" s="173">
        <v>62331698</v>
      </c>
      <c r="B25" s="174" t="s">
        <v>139</v>
      </c>
      <c r="C25" s="57" t="s">
        <v>470</v>
      </c>
      <c r="D25" s="56">
        <v>5940</v>
      </c>
    </row>
    <row r="26" spans="1:4" ht="15" customHeight="1" thickBot="1" x14ac:dyDescent="0.25">
      <c r="A26" s="193" t="s">
        <v>19</v>
      </c>
      <c r="B26" s="194"/>
      <c r="C26" s="194"/>
      <c r="D26" s="55">
        <f>SUM(D5:D25)</f>
        <v>67423</v>
      </c>
    </row>
  </sheetData>
  <mergeCells count="5">
    <mergeCell ref="A26:C26"/>
    <mergeCell ref="A1:D1"/>
    <mergeCell ref="A3:A4"/>
    <mergeCell ref="B3:B4"/>
    <mergeCell ref="C3:C4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8" firstPageNumber="78" fitToHeight="0" orientation="landscape" useFirstPageNumber="1" r:id="rId1"/>
  <headerFooter alignWithMargins="0">
    <oddHeader>&amp;L&amp;"Tahoma,Kurzíva"&amp;9Návrh rozpočtu na rok 2019
Příloha č. 7&amp;R&amp;"Tahoma,Kurzíva"&amp;9Tabulka č. 6: Závazné ukazatele pro příspěvkové organizace v odvětví školství</oddHeader>
    <oddFooter>&amp;C&amp;"Tahoma,Obyčejné"&amp;P</oddFooter>
  </headerFooter>
  <rowBreaks count="1" manualBreakCount="1">
    <brk id="19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Normal="100" zoomScaleSheetLayoutView="100" workbookViewId="0">
      <selection activeCell="C33" sqref="C33"/>
    </sheetView>
  </sheetViews>
  <sheetFormatPr defaultRowHeight="12.75" x14ac:dyDescent="0.2"/>
  <cols>
    <col min="1" max="1" width="10.7109375" style="134" customWidth="1"/>
    <col min="2" max="2" width="53.5703125" style="134" customWidth="1"/>
    <col min="3" max="3" width="49.28515625" style="134" customWidth="1"/>
    <col min="4" max="4" width="23.140625" style="134" customWidth="1"/>
    <col min="5" max="16384" width="9.140625" style="134"/>
  </cols>
  <sheetData>
    <row r="1" spans="1:6" ht="18" customHeight="1" x14ac:dyDescent="0.2">
      <c r="A1" s="186" t="s">
        <v>378</v>
      </c>
      <c r="B1" s="186"/>
      <c r="C1" s="186"/>
      <c r="D1" s="186"/>
      <c r="E1" s="87"/>
      <c r="F1" s="87"/>
    </row>
    <row r="2" spans="1:6" ht="15" customHeight="1" thickBot="1" x14ac:dyDescent="0.25">
      <c r="A2" s="141"/>
      <c r="B2" s="266"/>
      <c r="C2" s="266"/>
      <c r="D2" s="266"/>
      <c r="E2" s="87"/>
      <c r="F2" s="87"/>
    </row>
    <row r="3" spans="1:6" s="135" customFormat="1" ht="17.25" customHeight="1" x14ac:dyDescent="0.2">
      <c r="A3" s="264" t="s">
        <v>402</v>
      </c>
      <c r="B3" s="187" t="s">
        <v>25</v>
      </c>
      <c r="C3" s="267"/>
      <c r="D3" s="49" t="s">
        <v>23</v>
      </c>
      <c r="E3" s="48"/>
      <c r="F3" s="48"/>
    </row>
    <row r="4" spans="1:6" s="135" customFormat="1" ht="42" customHeight="1" thickBot="1" x14ac:dyDescent="0.25">
      <c r="A4" s="265"/>
      <c r="B4" s="268"/>
      <c r="C4" s="269"/>
      <c r="D4" s="31" t="s">
        <v>31</v>
      </c>
      <c r="E4" s="47"/>
      <c r="F4" s="47"/>
    </row>
    <row r="5" spans="1:6" s="136" customFormat="1" ht="15" customHeight="1" x14ac:dyDescent="0.2">
      <c r="A5" s="139" t="s">
        <v>374</v>
      </c>
      <c r="B5" s="270" t="s">
        <v>373</v>
      </c>
      <c r="C5" s="270"/>
      <c r="D5" s="56">
        <f>9033+183+1322.725</f>
        <v>10538.725</v>
      </c>
      <c r="E5" s="38"/>
      <c r="F5" s="38"/>
    </row>
    <row r="6" spans="1:6" s="136" customFormat="1" ht="15" customHeight="1" x14ac:dyDescent="0.2">
      <c r="A6" s="138" t="s">
        <v>371</v>
      </c>
      <c r="B6" s="271" t="s">
        <v>370</v>
      </c>
      <c r="C6" s="271"/>
      <c r="D6" s="56">
        <f>486000+10500+12756+528+6000+490+2000+25000</f>
        <v>543274</v>
      </c>
      <c r="E6" s="38"/>
      <c r="F6" s="38"/>
    </row>
    <row r="7" spans="1:6" s="136" customFormat="1" ht="15.75" customHeight="1" thickBot="1" x14ac:dyDescent="0.25">
      <c r="A7" s="138" t="s">
        <v>366</v>
      </c>
      <c r="B7" s="271" t="s">
        <v>365</v>
      </c>
      <c r="C7" s="271"/>
      <c r="D7" s="56">
        <f>6000</f>
        <v>6000</v>
      </c>
      <c r="E7" s="38"/>
      <c r="F7" s="38"/>
    </row>
    <row r="8" spans="1:6" s="136" customFormat="1" ht="16.5" customHeight="1" thickBot="1" x14ac:dyDescent="0.25">
      <c r="A8" s="193" t="s">
        <v>19</v>
      </c>
      <c r="B8" s="194"/>
      <c r="C8" s="194"/>
      <c r="D8" s="69">
        <f>SUM(D5:D7)</f>
        <v>559812.72499999998</v>
      </c>
      <c r="E8" s="38"/>
      <c r="F8" s="38"/>
    </row>
    <row r="9" spans="1:6" s="135" customFormat="1" ht="16.5" customHeight="1" thickBot="1" x14ac:dyDescent="0.25">
      <c r="A9" s="44" t="s">
        <v>30</v>
      </c>
      <c r="B9" s="43"/>
      <c r="C9" s="42"/>
      <c r="D9" s="41"/>
      <c r="E9" s="18"/>
      <c r="F9" s="68"/>
    </row>
    <row r="10" spans="1:6" s="135" customFormat="1" ht="17.25" customHeight="1" x14ac:dyDescent="0.2">
      <c r="A10" s="264" t="s">
        <v>402</v>
      </c>
      <c r="B10" s="182" t="s">
        <v>25</v>
      </c>
      <c r="C10" s="184" t="s">
        <v>24</v>
      </c>
      <c r="D10" s="40" t="s">
        <v>23</v>
      </c>
      <c r="E10" s="18"/>
      <c r="F10" s="68"/>
    </row>
    <row r="11" spans="1:6" s="135" customFormat="1" ht="42" customHeight="1" thickBot="1" x14ac:dyDescent="0.25">
      <c r="A11" s="265"/>
      <c r="B11" s="183"/>
      <c r="C11" s="185"/>
      <c r="D11" s="39" t="s">
        <v>29</v>
      </c>
      <c r="E11" s="18"/>
      <c r="F11" s="68"/>
    </row>
    <row r="12" spans="1:6" s="59" customFormat="1" ht="15" customHeight="1" x14ac:dyDescent="0.2">
      <c r="A12" s="199" t="s">
        <v>374</v>
      </c>
      <c r="B12" s="273" t="s">
        <v>373</v>
      </c>
      <c r="C12" s="29" t="s">
        <v>372</v>
      </c>
      <c r="D12" s="28">
        <v>183</v>
      </c>
      <c r="E12" s="18"/>
      <c r="F12" s="68"/>
    </row>
    <row r="13" spans="1:6" s="59" customFormat="1" ht="15" customHeight="1" x14ac:dyDescent="0.2">
      <c r="A13" s="272"/>
      <c r="B13" s="274"/>
      <c r="C13" s="29" t="s">
        <v>471</v>
      </c>
      <c r="D13" s="28">
        <v>1322.7249999999999</v>
      </c>
      <c r="E13" s="18"/>
      <c r="F13" s="68"/>
    </row>
    <row r="14" spans="1:6" s="59" customFormat="1" ht="15" customHeight="1" x14ac:dyDescent="0.2">
      <c r="A14" s="215" t="s">
        <v>371</v>
      </c>
      <c r="B14" s="216" t="s">
        <v>370</v>
      </c>
      <c r="C14" s="29" t="s">
        <v>2</v>
      </c>
      <c r="D14" s="28">
        <v>10500</v>
      </c>
      <c r="E14" s="18"/>
      <c r="F14" s="68"/>
    </row>
    <row r="15" spans="1:6" s="59" customFormat="1" ht="27.75" customHeight="1" x14ac:dyDescent="0.2">
      <c r="A15" s="214"/>
      <c r="B15" s="206"/>
      <c r="C15" s="29" t="s">
        <v>472</v>
      </c>
      <c r="D15" s="28">
        <v>12756</v>
      </c>
      <c r="E15" s="18"/>
      <c r="F15" s="68"/>
    </row>
    <row r="16" spans="1:6" s="59" customFormat="1" ht="15" customHeight="1" x14ac:dyDescent="0.2">
      <c r="A16" s="214"/>
      <c r="B16" s="206"/>
      <c r="C16" s="29" t="s">
        <v>369</v>
      </c>
      <c r="D16" s="28">
        <v>528</v>
      </c>
      <c r="E16" s="18"/>
      <c r="F16" s="68"/>
    </row>
    <row r="17" spans="1:6" s="59" customFormat="1" ht="15" customHeight="1" x14ac:dyDescent="0.2">
      <c r="A17" s="214"/>
      <c r="B17" s="206"/>
      <c r="C17" s="29" t="s">
        <v>368</v>
      </c>
      <c r="D17" s="28">
        <v>6000</v>
      </c>
      <c r="E17" s="18"/>
      <c r="F17" s="68"/>
    </row>
    <row r="18" spans="1:6" s="59" customFormat="1" ht="15.75" customHeight="1" x14ac:dyDescent="0.2">
      <c r="A18" s="214"/>
      <c r="B18" s="206"/>
      <c r="C18" s="29" t="s">
        <v>367</v>
      </c>
      <c r="D18" s="28">
        <v>490</v>
      </c>
      <c r="E18" s="18"/>
      <c r="F18" s="68"/>
    </row>
    <row r="19" spans="1:6" s="59" customFormat="1" ht="15.75" customHeight="1" x14ac:dyDescent="0.2">
      <c r="A19" s="214"/>
      <c r="B19" s="206"/>
      <c r="C19" s="29" t="s">
        <v>473</v>
      </c>
      <c r="D19" s="28">
        <v>2000</v>
      </c>
      <c r="E19" s="18"/>
      <c r="F19" s="68"/>
    </row>
    <row r="20" spans="1:6" s="59" customFormat="1" ht="15.75" customHeight="1" x14ac:dyDescent="0.2">
      <c r="A20" s="200"/>
      <c r="B20" s="202"/>
      <c r="C20" s="29" t="s">
        <v>474</v>
      </c>
      <c r="D20" s="28">
        <v>25000</v>
      </c>
      <c r="E20" s="18"/>
      <c r="F20" s="68"/>
    </row>
    <row r="21" spans="1:6" s="136" customFormat="1" ht="15.75" customHeight="1" thickBot="1" x14ac:dyDescent="0.25">
      <c r="A21" s="138" t="s">
        <v>366</v>
      </c>
      <c r="B21" s="137" t="s">
        <v>365</v>
      </c>
      <c r="C21" s="29" t="s">
        <v>2</v>
      </c>
      <c r="D21" s="28">
        <v>6000</v>
      </c>
      <c r="E21" s="38"/>
      <c r="F21" s="38"/>
    </row>
    <row r="22" spans="1:6" s="136" customFormat="1" ht="16.5" customHeight="1" thickBot="1" x14ac:dyDescent="0.25">
      <c r="A22" s="207" t="s">
        <v>19</v>
      </c>
      <c r="B22" s="208"/>
      <c r="C22" s="209"/>
      <c r="D22" s="63">
        <f>SUM(D12:D21)</f>
        <v>64779.724999999999</v>
      </c>
      <c r="E22" s="38"/>
      <c r="F22" s="37"/>
    </row>
    <row r="23" spans="1:6" s="135" customFormat="1" x14ac:dyDescent="0.2">
      <c r="A23" s="22"/>
      <c r="B23" s="21"/>
      <c r="C23" s="21"/>
      <c r="D23" s="78"/>
      <c r="E23" s="21"/>
      <c r="F23" s="21"/>
    </row>
  </sheetData>
  <mergeCells count="16">
    <mergeCell ref="A12:A13"/>
    <mergeCell ref="B12:B13"/>
    <mergeCell ref="A22:C22"/>
    <mergeCell ref="A14:A20"/>
    <mergeCell ref="B14:B20"/>
    <mergeCell ref="B6:C6"/>
    <mergeCell ref="B7:C7"/>
    <mergeCell ref="A8:C8"/>
    <mergeCell ref="A10:A11"/>
    <mergeCell ref="B10:B11"/>
    <mergeCell ref="C10:C11"/>
    <mergeCell ref="A1:D1"/>
    <mergeCell ref="B2:D2"/>
    <mergeCell ref="A3:A4"/>
    <mergeCell ref="B3:C4"/>
    <mergeCell ref="B5:C5"/>
  </mergeCells>
  <pageMargins left="0.78740157480314965" right="0.78740157480314965" top="0.98425196850393704" bottom="0.59055118110236227" header="0.51181102362204722" footer="0.31496062992125984"/>
  <pageSetup paperSize="9" scale="96" firstPageNumber="80" fitToHeight="0" orientation="landscape" useFirstPageNumber="1" r:id="rId1"/>
  <headerFooter alignWithMargins="0">
    <oddHeader>&amp;L&amp;"Tahoma,Kurzíva"&amp;9Návrh rozpočtu na rok 2019
Příloha č. 7&amp;R&amp;"Tahoma,Kurzíva"&amp;9Tabulka č. 7: Závazné ukazatele pro příspěvkové organizace v odvětví zdravotnictví</oddHeader>
    <oddFooter>&amp;C&amp;"Tahoma,Obyčejné"&amp;P</oddFooter>
  </headerFooter>
  <ignoredErrors>
    <ignoredError sqref="A8:D9 A22:D22 B10:D11 A5:C7 A12:B18 A20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16</vt:i4>
      </vt:variant>
    </vt:vector>
  </HeadingPairs>
  <TitlesOfParts>
    <vt:vector size="26" baseType="lpstr">
      <vt:lpstr>E.zav.ukaz.</vt:lpstr>
      <vt:lpstr>TAB-1</vt:lpstr>
      <vt:lpstr>TAB-2</vt:lpstr>
      <vt:lpstr>TAB-3</vt:lpstr>
      <vt:lpstr>TAB-4</vt:lpstr>
      <vt:lpstr>TAB-5</vt:lpstr>
      <vt:lpstr>TAB-5 účel</vt:lpstr>
      <vt:lpstr>TAB-6</vt:lpstr>
      <vt:lpstr>TAB-7</vt:lpstr>
      <vt:lpstr>TAB-8</vt:lpstr>
      <vt:lpstr>'TAB-1'!Názvy_tisku</vt:lpstr>
      <vt:lpstr>'TAB-2'!Názvy_tisku</vt:lpstr>
      <vt:lpstr>'TAB-4'!Názvy_tisku</vt:lpstr>
      <vt:lpstr>'TAB-5'!Názvy_tisku</vt:lpstr>
      <vt:lpstr>'TAB-5 účel'!Názvy_tisku</vt:lpstr>
      <vt:lpstr>'TAB-6'!Názvy_tisku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'TAB-5 účel'!Oblast_tisku</vt:lpstr>
      <vt:lpstr>'TAB-6'!Oblast_tisku</vt:lpstr>
      <vt:lpstr>'TAB-7'!Oblast_tisku</vt:lpstr>
      <vt:lpstr>'TAB-8'!Oblast_tisku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Bártová Daniela</cp:lastModifiedBy>
  <cp:lastPrinted>2018-11-23T13:07:00Z</cp:lastPrinted>
  <dcterms:created xsi:type="dcterms:W3CDTF">2011-05-20T06:41:55Z</dcterms:created>
  <dcterms:modified xsi:type="dcterms:W3CDTF">2018-11-28T14:08:49Z</dcterms:modified>
</cp:coreProperties>
</file>