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sk_metelka3040\Documents\FINANCE - ROZPOČET\ROZPOČET 2019\11-Mat. do ZK\MAT do ZK-prac\"/>
    </mc:Choice>
  </mc:AlternateContent>
  <bookViews>
    <workbookView xWindow="0" yWindow="0" windowWidth="20490" windowHeight="7755" firstSheet="1" activeTab="1"/>
  </bookViews>
  <sheets>
    <sheet name="Účelové převody do uprav. rozp" sheetId="5" state="hidden" r:id="rId1"/>
    <sheet name="1. Akce EU" sheetId="11" r:id="rId2"/>
    <sheet name="2. Akce RMK" sheetId="10" r:id="rId3"/>
    <sheet name="3. Ostatní akce" sheetId="9" r:id="rId4"/>
  </sheets>
  <definedNames>
    <definedName name="_xlnm._FilterDatabase" localSheetId="1" hidden="1">'1. Akce EU'!$A$5:$E$5</definedName>
    <definedName name="_xlnm._FilterDatabase" localSheetId="2" hidden="1">'2. Akce RMK'!$A$4:$E$58</definedName>
    <definedName name="_xlnm._FilterDatabase" localSheetId="3" hidden="1">'3. Ostatní akce'!#REF!</definedName>
    <definedName name="_xlnm._FilterDatabase" localSheetId="0" hidden="1">'Účelové převody do uprav. rozp'!$A$67:$K$131</definedName>
    <definedName name="_xlnm.Print_Titles" localSheetId="1">'1. Akce EU'!$5:$5</definedName>
    <definedName name="_xlnm.Print_Titles" localSheetId="2">'2. Akce RMK'!$4:$4</definedName>
    <definedName name="_xlnm.Print_Titles" localSheetId="3">'3. Ostatní akce'!$4:$4</definedName>
    <definedName name="_xlnm.Print_Titles" localSheetId="0">'Účelové převody do uprav. rozp'!$12:$12</definedName>
    <definedName name="_xlnm.Print_Area" localSheetId="1">'1. Akce EU'!$A$1:$E$141</definedName>
    <definedName name="_xlnm.Print_Area" localSheetId="2">'2. Akce RMK'!$A$1:$E$58</definedName>
    <definedName name="_xlnm.Print_Area" localSheetId="3">'3. Ostatní akce'!$A$1:$E$118</definedName>
    <definedName name="_xlnm.Print_Area" localSheetId="0">'Účelové převody do uprav. rozp'!$A$1:$J$241</definedName>
  </definedNames>
  <calcPr calcId="152511"/>
</workbook>
</file>

<file path=xl/calcChain.xml><?xml version="1.0" encoding="utf-8"?>
<calcChain xmlns="http://schemas.openxmlformats.org/spreadsheetml/2006/main">
  <c r="D117" i="9" l="1"/>
  <c r="D58" i="10"/>
  <c r="D141" i="11"/>
  <c r="D98" i="9" l="1"/>
  <c r="D57" i="9"/>
  <c r="D10" i="10" l="1"/>
  <c r="D127" i="9" l="1"/>
  <c r="D147" i="11"/>
  <c r="D152" i="11" l="1"/>
  <c r="H237" i="5" l="1"/>
  <c r="H62" i="5" l="1"/>
  <c r="H131" i="5"/>
  <c r="C6" i="5" l="1"/>
  <c r="C8" i="5" l="1"/>
  <c r="C7" i="5"/>
  <c r="H9" i="5" l="1"/>
</calcChain>
</file>

<file path=xl/comments1.xml><?xml version="1.0" encoding="utf-8"?>
<comments xmlns="http://schemas.openxmlformats.org/spreadsheetml/2006/main">
  <authors>
    <author>valova2304</author>
  </authors>
  <commentList>
    <comment ref="K12" authorId="0" shapeId="0">
      <text>
        <r>
          <rPr>
            <sz val="9"/>
            <color indexed="81"/>
            <rFont val="Tahoma"/>
            <family val="2"/>
            <charset val="238"/>
          </rPr>
          <t>1 - závazek existuje - je např. uzavřená smlouva,  vystavená objednávka, schválena VZ, schválena dotace
2 - závazek ještě neexistuje, předpokládá se do konce roku zazávazkovat</t>
        </r>
      </text>
    </comment>
  </commentList>
</comments>
</file>

<file path=xl/sharedStrings.xml><?xml version="1.0" encoding="utf-8"?>
<sst xmlns="http://schemas.openxmlformats.org/spreadsheetml/2006/main" count="879" uniqueCount="589">
  <si>
    <t>Název akce</t>
  </si>
  <si>
    <t>Celkový součet</t>
  </si>
  <si>
    <t>ÚZ</t>
  </si>
  <si>
    <r>
      <t xml:space="preserve">1) </t>
    </r>
    <r>
      <rPr>
        <sz val="10"/>
        <rFont val="Tahoma"/>
        <family val="2"/>
        <charset val="238"/>
      </rPr>
      <t>tj. maximální suma, kterou byste v tuto chvíli na danou akci převáděli</t>
    </r>
  </si>
  <si>
    <t>Číslo akce</t>
  </si>
  <si>
    <t>§</t>
  </si>
  <si>
    <t>Pol.</t>
  </si>
  <si>
    <r>
      <t xml:space="preserve">Maximální částka </t>
    </r>
    <r>
      <rPr>
        <b/>
        <vertAlign val="superscript"/>
        <sz val="10"/>
        <rFont val="Tahoma"/>
        <family val="2"/>
        <charset val="238"/>
      </rPr>
      <t>1)</t>
    </r>
    <r>
      <rPr>
        <b/>
        <sz val="10"/>
        <rFont val="Tahoma"/>
        <family val="2"/>
        <charset val="238"/>
      </rPr>
      <t xml:space="preserve">            (v tis. Kč) </t>
    </r>
  </si>
  <si>
    <r>
      <t xml:space="preserve">Zdůvodnění </t>
    </r>
    <r>
      <rPr>
        <b/>
        <vertAlign val="superscript"/>
        <sz val="10"/>
        <rFont val="Tahoma"/>
        <family val="2"/>
        <charset val="238"/>
      </rPr>
      <t>2)</t>
    </r>
  </si>
  <si>
    <t>Termín čerpání          v roce 2018 (měsíc)</t>
  </si>
  <si>
    <r>
      <t xml:space="preserve">2) </t>
    </r>
    <r>
      <rPr>
        <sz val="10"/>
        <rFont val="Tahoma"/>
        <family val="2"/>
        <charset val="238"/>
      </rPr>
      <t>ve zdůvodnění uveďte na prvním místě usnesení, na základě kterého byla daná akce zařazena do rozpočtu MSK; dále popište důvod nedočerpání prostředků v roce 2017, např. zpoždění procesem realizace veřejné zakázky, posunutí termínů realizace apod.</t>
    </r>
  </si>
  <si>
    <t>Odvětví</t>
  </si>
  <si>
    <t>ORJ</t>
  </si>
  <si>
    <t>1. Akce spolufinancované z evropských finančních zdrojů</t>
  </si>
  <si>
    <t>3. Ostatní akce</t>
  </si>
  <si>
    <t>2. Akce reprodukce majetku kraje</t>
  </si>
  <si>
    <t>Kód</t>
  </si>
  <si>
    <t>CELKEM</t>
  </si>
  <si>
    <t>zálohové projekty</t>
  </si>
  <si>
    <t xml:space="preserve">ÚČELOVÉ PŘEVODY </t>
  </si>
  <si>
    <r>
      <t xml:space="preserve">Max.částka </t>
    </r>
    <r>
      <rPr>
        <b/>
        <sz val="10"/>
        <rFont val="Tahoma"/>
        <family val="2"/>
        <charset val="238"/>
      </rPr>
      <t xml:space="preserve">        (v tis. Kč) </t>
    </r>
  </si>
  <si>
    <t>REKAPITULACE - oblast</t>
  </si>
  <si>
    <t>2. Akce reprodukce majetku kraje vyjma akcí spolufinancovaných z evropských finančních zdrojů</t>
  </si>
  <si>
    <t xml:space="preserve">finančních prostředků z rozpočtu 2018 do upraveného rozpočtu 2019 </t>
  </si>
  <si>
    <t>Podpora individuálních akcí na obnovu kulturních památek a památek místního významu</t>
  </si>
  <si>
    <t>Zastupitelstvo kraje usnesením č. 8/819 ze 14.6.2018 rozhodlo poskytnout dotaci subjektu Dolní oblast VÍTKOVICE, z. s. na realizaci projektu "Zpřístupnění NKP Vítkovice – Oprava koksárenské baterie" ve výši 7.190 tis. Kč s časovou použitelnosti do 31.12.2019. První splátka ve výši 2.157 tis. Kč, bude příjemci převedena do 30 dnů od nabytí účinnosti smlouvy, zbývající finanční prostředky budou příjemci poskytnuty ve splátkách, a to vždy do 30 kalendářních dnů ode dne doručení kompletní písemné výzvy a od provedení kontrolní prohlídky zrealizovaných prací. V návaznosti na výše uvedené je navrhováno převést finanční prostředky do rozpočtu kraje na rok 2019.</t>
  </si>
  <si>
    <t>Kultura</t>
  </si>
  <si>
    <t>Finance a správa majetku</t>
  </si>
  <si>
    <t>Rekonstrukce ubytovací části a přístavba budovy D (Nový domov, příspěvková organizace, Karviná)</t>
  </si>
  <si>
    <t>Realizace energetických úspor metodou EPC ve vybraných objektech Moravskoslezského kraje</t>
  </si>
  <si>
    <t>Sociální věci</t>
  </si>
  <si>
    <t>Zdravotnictví</t>
  </si>
  <si>
    <t>Regionální rozvoj</t>
  </si>
  <si>
    <t>Průmyslová zóna Nad Barborou</t>
  </si>
  <si>
    <t>1108</t>
  </si>
  <si>
    <t>Financování akce "Průmyslová zóna Nad Barborou" bylo schváleno usnesením zastupitelstva kraje č. 9/727 ze dne 24.4.2014. Na základě usnesení zastupitelstva kraje č. 14/1253 ze dne 7.5.2015 uzavřel Moravskoslezský kraj smlouvu o budoucí kupní smlouvě (01807/2015/RRC vč. dodatku) se společností Veolia Energie ČR, a.s. na koupi nemovitostí. S ohledem na dosavadní vývoj průmyslové zóny nedošlo k uzavření kupní smlouvy na nákup pozemků. Dále jsou uzavřené smlouvy na realizaci tohoto projektu. Jedná se zejména o měření prostorových deformací (00390/2016/KŘ), posouzení zaměření deformací z hlediska přesnosti (0505/2016/RRC/O), měření hladiny podzemní vody (05689/2016/RRC) a úhrada nákladů za rezervovaný el.příkon (03248/2014/RRC), právní služby (01059/2016/RRC/O). V návaznosti na výše uvedené je navrhováno převést finanční prostředky do rozpočtu kraje na rok 2019.</t>
  </si>
  <si>
    <t>Nemocnice s poliklinikou v Novém Jičíně - reinvestiční část nájemného a opravy</t>
  </si>
  <si>
    <t>Krajský úřad</t>
  </si>
  <si>
    <t>Ostatní běžné výdaje - činnost krajského úřadu</t>
  </si>
  <si>
    <t>Smart region</t>
  </si>
  <si>
    <t>Ostatní individuální dotace v odvětví dopravy a chytrého regionu</t>
  </si>
  <si>
    <t>Zastupitelstvo kraje usnesením č. 7/688 ze dne 14.3.2018 schválilo účelovou dotaci spolku Hub for Change na realizaci projektu Chytrá myšlenka Moravskoslezského kraje. Vzhledem k tomu, že část finančních prostředků bude dle smluvního ujednání poskytnuta až po předložení závěrečného vyúčtování, nebude v roce 2018 vyčerpaná plná výše finančních prostředků. Předmětná dotace má stanoven termín předložení závěrečného vyúčtování v únoru 2019. V návaznosti na výše uvedené je navrhováno převést nevyčerpané finanční prostředky do rozpočtu roku 2019.</t>
  </si>
  <si>
    <t>Doprava a chytrý region</t>
  </si>
  <si>
    <t>Ostatní kapitálové výdaje-činnost krajského úřadu</t>
  </si>
  <si>
    <t>Kapitálové výdaje-činnost zastupitelstva kraje</t>
  </si>
  <si>
    <t>Integrované bezpečnostní centrum Moravskoslezského kraje - dovybavení</t>
  </si>
  <si>
    <t>Revitalizace budovy Domova Příbor (Domov Příbor, příspěvková organizace)</t>
  </si>
  <si>
    <t>Výstavba nadzemních koridorů (Slezská nemocnice v Opavě, příspěvková organizace)</t>
  </si>
  <si>
    <t>Oprava střechy hlavní budovy (Všeobecné a sportovní gymnázium, Bruntál, příspěvková organizace)</t>
  </si>
  <si>
    <t>Pavilon H - stavební úpravy a přístavba -projektová dokumentace (Slezská nemocnice v Opavě, příspěvková organizace)</t>
  </si>
  <si>
    <t>Výměna oken a zateplení budovy školy (Základní umělecká škola, Ostrava - Moravská Ostrava, Sokolská třída 15, příspěvková organizace)</t>
  </si>
  <si>
    <t>Celková rekonstrukce střechy školy (Masarykova střední škola zemědělská a Vyšší odborná škola, Opava, příspěvková organizace)</t>
  </si>
  <si>
    <t>Protipožární ucpávky (Nemocnice ve Frýdku-Místku, příspěvková organizace, Frýdek-Místek)</t>
  </si>
  <si>
    <t>Rekonstrukce budovy následné péče -přemístění oddělení rehabilitace (Nemocnice s poliklinikou Karviná-Ráj, příspěvková organizace)</t>
  </si>
  <si>
    <t>Zámek Nová Horka - restaurování výmaleb kaple (Muzeum Novojičínska, příspěvková organizace)</t>
  </si>
  <si>
    <t>Zámek Nová Horka - restaurování výmaleb sálu (Muzeum Novojičínska, příspěvková organizace)</t>
  </si>
  <si>
    <t>Rekonstrukce objektů Polského gymnázia (Polské gymnázium - Polskie Gimnazjum im. Juliusza Słowackiego, Český Těšín, příspěvková organizace)</t>
  </si>
  <si>
    <t>Modernizace Školního statku v Opavě –   bourací práce, vybudování inženýrských sítí a revitalizace skleníkového areálu (Školní statek, Opava, příspěvková organizace)</t>
  </si>
  <si>
    <t>Instalace zdrojů z důvodu energetických úspor v objektu Hřbitovní 1128 (Domov Duha, příspěvková organizace)</t>
  </si>
  <si>
    <t>Bezbariérová úprava areálu domova (Fontána, příspěvková organizace, Hlučín)</t>
  </si>
  <si>
    <t>Nemocnice Havířov - ČOV (Nemocnice s poliklinikou Havířov, příspěvková organizace)</t>
  </si>
  <si>
    <t>Pavilon A, stavební úpravy a přístavba  (Sdružené zdravotnické zařízení Krnov, příspěvková organizace)</t>
  </si>
  <si>
    <t>Oprava fasády historické budovy školy (Gymnázium Mikuláše Koperníka, Bílovec, příspěvková organizace)</t>
  </si>
  <si>
    <t>Výměna oken na školní  a dílenské budově a rekonstrukce vstupu (Střední průmyslová škola, Ostrava - Vítkovice, příspěvková organizace)</t>
  </si>
  <si>
    <t>Výměna termostatických ventilů na radiátorech (Gymnázium, Krnov, příspěvková organizace)</t>
  </si>
  <si>
    <t>Výstavba oplocení v areálu nemocnice v Novém Jičíně</t>
  </si>
  <si>
    <t>Stavební úpravy budovy školy (Základní umělecká škola, Rychvald, Orlovská 495, příspěvková organizace)</t>
  </si>
  <si>
    <t>Výměna břidlicové krytiny a oprava krovu (Dětský domov a Školní jídelna, Melč 4, příspěvková organizace)</t>
  </si>
  <si>
    <t>Krizové řízení</t>
  </si>
  <si>
    <t>Školství</t>
  </si>
  <si>
    <t>Sanace svahu a oprava chodníku (Dětský domov a Školní jídelna, Nový Jičín, Revoluční 56, příspěvková organizace)</t>
  </si>
  <si>
    <t>Odběr podzemní vody</t>
  </si>
  <si>
    <t>Životní prostředí</t>
  </si>
  <si>
    <t>Situační zpráva o kvalitě ovzduší</t>
  </si>
  <si>
    <t>Odstraňování následků havárií dle zákona o vodách</t>
  </si>
  <si>
    <t>Podpora prevence před povodněmi a extrémními jevy</t>
  </si>
  <si>
    <t>Drobné vodohospodářské akce</t>
  </si>
  <si>
    <t>Prevence závažných havárií</t>
  </si>
  <si>
    <t>Akce rozpočtu "Prevence závažných havárií" je součástí schváleného rozpočtu kraje na rok 2018 dle usnesení zastupitelstva kraje č. 6/520 ze dne 14.12.2017. Jedná se o finanční prostředky, které jsou smluvně vázány v objednávkách ke konkrétnímu zpracování posudku k aktualizaci bezpečnostního programu či bezpečnostní zprávy dle zákona č. 224/2015 Sb., o prevenci závažných havárií, vyplácí se průběžně. Z tohoto důvodu je navrhováno převést nevyčerpané finanční prostředky ve výši 710 tis. Kč do rozpočtu roku 2019.</t>
  </si>
  <si>
    <t>Expertní studie, průzkumy</t>
  </si>
  <si>
    <t>Podpora činností v oblasti ochrany životního prostředí</t>
  </si>
  <si>
    <t>Podpora tříděného sběru</t>
  </si>
  <si>
    <t>Kolektivní systémy zpětného odběru elektrozařízení</t>
  </si>
  <si>
    <t>Propagace v oblasti životního prostředí</t>
  </si>
  <si>
    <t>Odstranění materiálů ze sanace lagun Ostramo uložených v lokalitě Vratimov</t>
  </si>
  <si>
    <t>Zajištění ohledání těl zemřelých</t>
  </si>
  <si>
    <t>Zajištění lékařské pohotovostní služby</t>
  </si>
  <si>
    <t>Akce byla schválena usnesením zastupitelstva kraje č. 2/28 ze dne 22.12.2016, rada kraje usnesením č. 15/724 ze dne 12.6.2017 souhlasila s uzavřením smlouvy na zajištění lékařské pohotovostní služby č. 02428/2017/ZDR a usnesením č. 16/1363 ze dne 27.6.2017 s uzavřením dodatku č. 1 ke smlouvě s Městskou nemocnicí Ostrava, příspěvková organizace. Finanční prostředky určené na lékařskou pohotovostní službu za měsíc prosinec 2018 budou na základě faktury proplaceny v lednu 2019. Z tohoto důvodu je navrhováno převést nevyčerpané finanční prostředky ve výši 750 tis. Kč do rozpočtu roku 2019.</t>
  </si>
  <si>
    <t>Optimalizace a řízení zdravotnických zařízení</t>
  </si>
  <si>
    <t>Návratná finanční výpomoc příspěvkovým organizacím v odvětví zdravotnictví</t>
  </si>
  <si>
    <t xml:space="preserve">Územní energetická koncepce </t>
  </si>
  <si>
    <t>Dotační program - Podpora návrhu řešení nakládání s vodami na území, příp. části území, obce</t>
  </si>
  <si>
    <t>Kapitálové výdaje - ICT - činnost krajského úřadu</t>
  </si>
  <si>
    <t>Toulky údolím Olše (Muzeum Těšínska, příspěvková organizace)</t>
  </si>
  <si>
    <t>Letiště Leoše Janáčka Ostrava, ostatní reprodukce majetku kraje</t>
  </si>
  <si>
    <t>Výdaje související se sdílenými službami - neinvestiční</t>
  </si>
  <si>
    <t>Podpora akcí celokrajského významu</t>
  </si>
  <si>
    <t>Prezentace kraje a ediční plán</t>
  </si>
  <si>
    <t>Propagace kraje a prezentační předměty</t>
  </si>
  <si>
    <t>Realizace komunikační strategie</t>
  </si>
  <si>
    <t>Rekonstrukce silnice II/477 Frýdek - Místek - Lískovec</t>
  </si>
  <si>
    <t>Silnice III/4787 Ostrava ul. Výškovická – rekonstrukce mostů ev. č. 4787-3.3 a 4787-4.3</t>
  </si>
  <si>
    <t>Rekonstrukce a modernizace silnice II/479 Ostrava, ul. Opavská</t>
  </si>
  <si>
    <t xml:space="preserve">Rekonstrukce a modernizace silnice II/445 Heřmanovice – hr. Olomouckého kraje </t>
  </si>
  <si>
    <t>Rekonstrukce a modernizace silnice II/470 ul. Orlovská</t>
  </si>
  <si>
    <t xml:space="preserve">Rekonstrukce a modernizace silnice II/457 Sádek – Osoblaha – hr. Polsko </t>
  </si>
  <si>
    <t xml:space="preserve">Rekonstrukce a modernizace silnice II/478 Klimkovice – Polanka nad Odrou – Stará Bělá </t>
  </si>
  <si>
    <t xml:space="preserve">Památník J. A. Komenského ve Fulneku - živé muzeum </t>
  </si>
  <si>
    <t>Revitalizace zámku ve Frýdku včetně obnovy expozice</t>
  </si>
  <si>
    <t>Rekonstrukce výstavní budovy a nová expozice Muzea Těšínska</t>
  </si>
  <si>
    <t>Muzeum automobilů TATRA</t>
  </si>
  <si>
    <t>Zámek Nová Horka - muzeum pro veřejnost</t>
  </si>
  <si>
    <t>Zámek Nová Horka - Muzeum pro veřejnost II.</t>
  </si>
  <si>
    <t>Vybudování expozice muzea Těšínska v Jablunkově "Muzeum Trojmezí"</t>
  </si>
  <si>
    <t>Domov pro osoby se zdravotním postižením organizace Sagapo v Bruntále</t>
  </si>
  <si>
    <t>Chráněné bydlení organizace Sagapo v Bruntále</t>
  </si>
  <si>
    <t>Sociálně terapeutické dílny a zázemí pro vedení organizace Sagapo v Bruntále</t>
  </si>
  <si>
    <t>Sociální služby pro osoby s duševním onemocněním v Suchdolu nad Odrou</t>
  </si>
  <si>
    <t>Domov pro osoby se zdravotním postižením Harmonie, p. o.</t>
  </si>
  <si>
    <t>Rekonstrukce a výstavba Domova Březiny</t>
  </si>
  <si>
    <t>Budova dílen pro obor Opravář zemědělských strojů ve Střední odborné škole Bruntál</t>
  </si>
  <si>
    <t>Dílny pro Střední školu stavební a dřevozpracující, Ostrava, příspěvková organizace</t>
  </si>
  <si>
    <t>Energetické úspory v Obchodní akademii a SOŠ logistické v Opavě</t>
  </si>
  <si>
    <t>Energetické úspory ve SŠ průmyslové a umělecké v Opavě</t>
  </si>
  <si>
    <t>Energetické úspory ve SŠ technické v Opavě</t>
  </si>
  <si>
    <t>Energetické úspory v Gymnáziu Petra Bezruče ve Frýdku-Místku</t>
  </si>
  <si>
    <t>Energetické úspory v  Dětském domově v Lichnově</t>
  </si>
  <si>
    <t>Energetické úspory ve Střední pedagogické škole a Střední zdravotnické škole v Krnově</t>
  </si>
  <si>
    <t>Energetické úspory v Gymnáziu v Krnově</t>
  </si>
  <si>
    <t>Energetické úspory v ZUŠ v Ostravě-Porubě</t>
  </si>
  <si>
    <t>Energetické úspory ve SŠ technické a dopravní v Ostravě-Vítkovicích</t>
  </si>
  <si>
    <t>Energetické úspory ve SŠ teleinformatiky v Ostravě</t>
  </si>
  <si>
    <t xml:space="preserve">Energetické úspory v areálu  Dětského domova SRDCE a SŠ, ZŠ a MŠ v Karviné </t>
  </si>
  <si>
    <t>Energetické úspory ve Střední škole v Bohumíně</t>
  </si>
  <si>
    <t>Vybudování dílen pro praktické vyučování, Střední odborná škola, Frýdek-Místek, příspěvková organizace</t>
  </si>
  <si>
    <t>Zateplení ZZS Moravskoslezského kraje, Výjezdové stanoviště Havířov</t>
  </si>
  <si>
    <t>Zateplení ZZS Moravskoslezského kraje, Výjezdové stanoviště Opava</t>
  </si>
  <si>
    <t>Zateplení vybraných objektů Slezské nemocnice v Opavě - II etapa, památkové objekty</t>
  </si>
  <si>
    <t>Výstavba výjezdového stanoviště v Novém Jičíně</t>
  </si>
  <si>
    <t>Odmazáno EPC od radky václavíkové; bylo dvakrát i u Rumpové</t>
  </si>
  <si>
    <t>přesunuto do RMK Rekonstrukce ubytovací části a přístavba budovy D</t>
  </si>
  <si>
    <t>Vybavení oborových center - dřevoobráběcí CNC stroje</t>
  </si>
  <si>
    <t>Vybudování pavilonu interních oborů v Opavě</t>
  </si>
  <si>
    <t>Podpora a rozvoj náhradní rodinné péče v Moravskoslezském kraji</t>
  </si>
  <si>
    <t>Vybudování komunikační platformy krizového řízení</t>
  </si>
  <si>
    <t>Rozvoj ICT a služeb v prostředí IZS</t>
  </si>
  <si>
    <t>Podpora služeb sociální prevence 1</t>
  </si>
  <si>
    <t>Efektivní naplňování střednědobého plánu v podmínkách MSK</t>
  </si>
  <si>
    <t>Podpora komunitní práce na území MSK</t>
  </si>
  <si>
    <t>Podpora transformace v MSK III</t>
  </si>
  <si>
    <t>Modernizace výuky svařování</t>
  </si>
  <si>
    <t>Elektrolaboratoře</t>
  </si>
  <si>
    <t>Cooperation in vocational training for European labour market</t>
  </si>
  <si>
    <t>Krajský akční plán rozvoje vzdělávání Moravskoslezského kraje</t>
  </si>
  <si>
    <t>Revitalizace přírodní památky Stará řeka</t>
  </si>
  <si>
    <t>Rozvoj architektury ICT Moravskoslezského kraje</t>
  </si>
  <si>
    <t>Smart akcelerátor RIS 3 strategie</t>
  </si>
  <si>
    <t>Podporujeme hrdinství, které není vidět</t>
  </si>
  <si>
    <t>Podpora rozvoje rodičovských kompetencí</t>
  </si>
  <si>
    <t>Jednotný personální a mzdový systém pro Moravskoslezský kraj</t>
  </si>
  <si>
    <t>Na bicykli k susedom</t>
  </si>
  <si>
    <t>Regionální poradenské centrum SK-CZ</t>
  </si>
  <si>
    <t>Podpora služeb sociální prevence 2</t>
  </si>
  <si>
    <t>Podpora inkluze v Moravskoslezském kraji</t>
  </si>
  <si>
    <t>Laboratoře virtuální reality</t>
  </si>
  <si>
    <t>Aditivní technologie a 3D tisk do škol v Moravskoslezském kraji</t>
  </si>
  <si>
    <t>Implementace soustavy Natura 2000 v Moravskoslezském kraji, 2. vlna</t>
  </si>
  <si>
    <t>EVL Paskov, tvorba biotopu páchníka hnědého</t>
  </si>
  <si>
    <t>i-AIR REGION</t>
  </si>
  <si>
    <t>Realizace bezpečnostních opatření podle zákona o kybernetické bezpečnosti</t>
  </si>
  <si>
    <t>Vzdělávání a rozvoj kompetencí zaměstnanců KÚ MSK</t>
  </si>
  <si>
    <t>Zvyšování akceschopnosti vyhledávacích a záchranných modulů USAR a WASAR</t>
  </si>
  <si>
    <t>Zvyšování připravenosti obyvatel a příslušníků HZS na mimořádné události</t>
  </si>
  <si>
    <t>Speciální výcvik jednotek hasičů pro připravenost zdolávání mimořádných událostí v oblasti chemie</t>
  </si>
  <si>
    <t>Silnice II/478 prodloužená Mostní I. etapa</t>
  </si>
  <si>
    <t>Každá história si zaslúži svoj priestor</t>
  </si>
  <si>
    <t>Revitalizace EVL Děhylovský potok - Štěpán</t>
  </si>
  <si>
    <t>Nákup bytů pro chráněné bydlení</t>
  </si>
  <si>
    <t>Interdisciplinární spolupráce v soudním regionu Nový Jičín</t>
  </si>
  <si>
    <t>Genderově korektní Moravskoslezský kraj</t>
  </si>
  <si>
    <t>EVL Šilheřovice, tvorba biotopu páchníka hnědého</t>
  </si>
  <si>
    <t>EVL Hukvaldy, tvorba biotopu páchníka hnědého</t>
  </si>
  <si>
    <t>EVL Niva Olše-Věřňovice, tvorba biotopu páchníka hnědého</t>
  </si>
  <si>
    <t>Jednotný ekonomický informační systém Moravskoslezského kraje</t>
  </si>
  <si>
    <t>Jednotný evidenční systém sbírek a publikační portál</t>
  </si>
  <si>
    <t>Geoportál MSK - část dopravní infrastruktura - založení digitální technické mapy MSK</t>
  </si>
  <si>
    <t>Kvalita a odborné vzdělávání zaměstnanců KÚ MSK</t>
  </si>
  <si>
    <t>Podpora služeb sociální prevence 4</t>
  </si>
  <si>
    <t>Podporujeme hrdinství, které není vidět II</t>
  </si>
  <si>
    <t>Iniciativa na podporu zaměstnanosti mládeže v MSK</t>
  </si>
  <si>
    <t>Climate adaptation and clean air in Ostrava</t>
  </si>
  <si>
    <t>Dopravní dispečink</t>
  </si>
  <si>
    <t>Přírodní vědy v technických oborech</t>
  </si>
  <si>
    <t>Specializované laboratoře na SPŠ chemické akademika Heyrovského v Ostravě</t>
  </si>
  <si>
    <t>Chráněné bydlení organizace Sagapo II.</t>
  </si>
  <si>
    <t>Komplexní lokální výstražný a varovný systém před přívalovými povodněmi v Moravskoslezském kraji</t>
  </si>
  <si>
    <t>Cestovní ruch</t>
  </si>
  <si>
    <t>Ivona - podklady</t>
  </si>
  <si>
    <t>Radka Václavíková - podklady</t>
  </si>
  <si>
    <t>KPP - poklady</t>
  </si>
  <si>
    <t>ZDR - podklady</t>
  </si>
  <si>
    <t>RRC - poklady</t>
  </si>
  <si>
    <t>Technická pomoc - Podpora aktivit v rámci Programu Interreg V-A ČR - PR II</t>
  </si>
  <si>
    <t>Kotlíkové dotace v Moravskoslezském kraji - 1. grantové schéma</t>
  </si>
  <si>
    <t xml:space="preserve">Dotační program Kotlíkové dotace v Moravskoslezském kraji byl schválen usnesení rady kraje č. 86/6932 ze dne 17.12.2015. Jedná se o víceletý dotační program. Realizace dílčích projektů včetně předložení vyúčtování kotlíkové dotace byla nastavena do 31.12.2016. Všechna předložená vyúčtování musí být proplacena nejpozději do konce roku 2018. Nevyčerpané finanční prostředky (podíl EU) se bude vracet MŽP. Proto je třeba převést finanční prostředky z roku 2018 do roku 2019. </t>
  </si>
  <si>
    <t xml:space="preserve">Dotační program Kotlíkové dotace v Moravskoslezském kraji II - kotle na biomasu a tepelná čerpadla byl schválen usnesení rady kraje č. 6/389 ze dne 24.1.2017. Jedná se o víceletý dotační program. Realizace dílčích projektů včetně předložení vyúčtování kotlíkové dotace je nastavena do 30.6.2018. Všechna předložená vyúčtování musí být proplacena nejpozději do konce roku 2018. Nevyčerpané prostředky musí být vráceny MŽP a proto je třeba převést nevyčerpané finanční prostředky z roku 2018 do roku 2019. </t>
  </si>
  <si>
    <t>Kotlíkové dotace v Moravskoslezském kraji - individuální</t>
  </si>
  <si>
    <t>ORJ 11 podklad</t>
  </si>
  <si>
    <t xml:space="preserve"> - kotlíky</t>
  </si>
  <si>
    <t xml:space="preserve"> - technická pomoc a reg.stálá konference</t>
  </si>
  <si>
    <t>Dopravní obslužnost - linková doprava</t>
  </si>
  <si>
    <t>Moravskoslezský kraj uzavřel smlouvy o poskytování veřejných služeb v přepravě cestujících veřejnou linkovou osobní dopravou k zajištění dopravní obslužnosti Moravskoslezského kraje s příslušnými dopravci pro jednotlivé oblasti. Objem závazku je stanoven vysoutěženou cenou (tzn. objem prokazatelné ztráty), která je snížena o dopravcem vybrané jízdné. S ohledem na uzavřené smluvní vztahy stanovují platební podmínky postupnou úhradu dle poskytnutých služeb, přičemž za služby poskytnuté v měsíci prosinec bude úhrada provedena počátkem následujícího roku. 
sml. 02071/2015/DSH - ČSAD Vsetín - Třinecko/Jablunkovsko, 
sml. 00865/2016/DSH - ČSAD Havířov - Českotěšínsko,
sml. 03415/2017/DSH - ČSAD Karviná - Karvinsko, 
sml. 03411/2017/DSH - ČSAD Karviná - Orlovsko,
sml. 06279/2018/DSH - Transdev ČR - Rýmařovsko,
sml. 06334/2018/DSH - Transdev ČR - Bruntálsko,
sml. 06335/2018/DSH - Trandesv ČR - NJ, západ, 
sml. 06336/2018/DSH - ČSAD F-M - Frýdlantsko,
sml. 06337/2018/DSH - ČSAD Vsetín - NJ, východ,
sml. 06626/2018/DSH - Transdev ČR - Krnovsko.
V návaznosti na výše uvedené je navrhováno převést nevyčerpané finanční prostředky do rozpočtu roku 2019.</t>
  </si>
  <si>
    <t>Konference Transport</t>
  </si>
  <si>
    <t>Činnosti zajišťované obchodní společností Koordinátor ODIS, s.r.o.</t>
  </si>
  <si>
    <t>Zvýšení základního kapitálu obchodní společnosti Letiště Ostrava, a.s.</t>
  </si>
  <si>
    <t>Podpora aktivit obcí</t>
  </si>
  <si>
    <t>Ostatní výdaje v odvětví dopravy a chytrého regionu</t>
  </si>
  <si>
    <t>Moravskoslezský kraj vyhlásil veřejnou zakázku na zpracování "Analýzy současného stavu a návrh technického a technologického doplnění vybraných bezpečnostních systémů na letišti Ostrava-Mošnov" (0124/2018/DSH/V). Předpokládá se, že do konce roku 2018 dojde k uzavření smluvního vztahu. S ohledem na obecně stanovené platební podmínky je navrhováno převést nevyčerpané finanční prostředky do rozpočtu roku 2019.</t>
  </si>
  <si>
    <t>Pravidelná letecká doprava</t>
  </si>
  <si>
    <t>Dotační program – Podpora cestovního ruchu v Moravskoslezském kraji</t>
  </si>
  <si>
    <t>Zastupitelstvo kraje usnesením č. 11/983 ze dne 11.9.2014 rozhodlo poskytnout dotace z rozpočtu kraje na rok 2014 v rámci dotačního programu "Podpora turistických oblastí v Moravskoslezském kraji pro rok 2014". Příjemce dotace se odvolal proti vystaveným platebním výměrům. V současné době probíhá řízení na ministerstvu. V případě zrušení platebního výměru ze strany ministerstva je nutné vyplatit druhou splátku dotace příjemci. V návaznosti na výše uvedené je navrhováno převést finanční prostředky ve výši 175 tis. Kč do rozpočtu kraje na rok 2019.</t>
  </si>
  <si>
    <t>Rozvojové aktivity v cestovním ruchu</t>
  </si>
  <si>
    <t>Finanční prostředky převáděné v rámci této akce do roku 2019 jsou určeny na úhradu závazků vyplývajících z vyhlášených veřejných zakázek, uzavřených smluv a objednávek, a to zejména na inzerci, tisky publikací, brožur a průvodců, na zhotovení propagačních předmětů, účasti kraje na veletrzích a aktivity vyplývající ze společné nadregionální spolupráce 4 moravských krajů. V návaznosti na výše uvedené je navrhováno převést finanční prostředky ve výši 3,5 mil. Kč do rozpočtu kraje na rok 2019.</t>
  </si>
  <si>
    <t>Podpora významných akcí cestovního ruchu</t>
  </si>
  <si>
    <t>Rada kraje usnesením č. 45/4012 ze dne 28.8.2018 rozhodla o poskytnutí dotace subjektu CSK Beskydy s.r.o. na realizaci projektu  „Úprava lyžařských běžeckých tras Ostrý 2018/2019“ ve výši 143,1 tis. Kč. Dle podmínek uzavřené smlouvy č. 07478/2018/RRC byla první splátka dotace vyplacena v roce 2018. Druhá splátka dotace bude vyplacena po předložení závěrečného vyúčtování v roce 2019. V návaznosti na výše uvedené je navrhováno převést finanční prostředky ve výši 71,6 tis. Kč do rozpočtu kraje na rok 2019.</t>
  </si>
  <si>
    <t>Rada kraje usnesením č. 42/3763 ze dne 17.7.2018 rozhodla o poskytnutí neinvestiční dotace ve výši 200 tis. Kč subjektu Horské lázně Karlova Studánka, státní podnik, na realizaci projektu "Propagace Horských lázní Karlova Studánka, státní podnik". Dle podmínek uzavřené smlouvy č. 07140/2018/RRC byla v roce 2018 vyplacena první splátka dotace. Druhá splátka dotace bude vyplacena po předložení závěrečného vyúčtování v roce 2019. V návaznosti na výše uvedené je navrhováno převést finanční prostředky ve výši 100 tis. Kč do rozpočtu kraje na rok 2019.</t>
  </si>
  <si>
    <t xml:space="preserve">Rada kraje usnesením č. 44/3875 ze dne 7.8.2018 rozhodla o poskytnutí investiční dotace p. Hradilové ve výši 200 tis. Kč na realizaci projektu „Kryté posezení a zázemí pro návštěvníky Ekofarmy Karlovice“. Dle  podmínek uzavřené smlouvy č. 07430/2018/RRC byla první splátka dotace vyplacena v roce 2018. Druhá splátka dotace bude vyplacena po předložení závěrečného vyúčtování v roce 2019. V návaznosti na výše uvedené je navrhováno převést finanční prostředky ve výši 100 tis. Kč do rozpočtu kraje na rok 2019. </t>
  </si>
  <si>
    <t xml:space="preserve">Zastupitelstvo kraje usnesením č. 5/446  ze dne 14.9.2017 rozhodlo poskytnout investiční dotaci subjektu TATRA TRUCKS a.s. na realizaci projektu „Drobná výstavba k rozvoji rekreačního potenciálu a podpoře cestovního ruchu u vodního díla Větřkovice“ ve výši 2.200 tis. Kč. Usnesením zastupitelstva kraje č. 8/882 ze dne 14.6.2018 bylo rozhodnuto o uzavření Dohody o narovnání a dotace má být dle podmínek dohody vyplacena po předložení závěrečného vyúčtování v roce 2019. V návaznosti na výše uvedené je navrhováno převést finanční prostředky ve výši 2.200 tis. Kč do rozpočtu kraje na rok 2019. </t>
  </si>
  <si>
    <t>Podpora rozvojových aktivit v oblasti regionálního rozvoje</t>
  </si>
  <si>
    <t xml:space="preserve">Zastupitelstvo kraje usnesením č. 21/2236 ze dne 22.9.2016 rozhodlo o poskytnutí investiční dotace obci Hrčava na realizaci projektu „Zlepšení dopravní dostupnosti v oblasti přírodních a kulturních aktivit „Trojmezí“ – 2. etapa“ ve výši 5.000 tis. Kč. Následně byla uzavřena smlouva č. 06188/2016/RRC. Dále zastupitelstvo kraje usnesením č. 5/475 ze dne 14.9.2017 rozhodlo o uzavření dodatku k této smlouvě. První splátka ve výši 2.376 tis. Kč byla vyplacena po nabytí účinnosti dodatku. Druhá splátka dotace bude vyplacena nejpozději v roce 2020. V návaznosti na výše uvedené je navrhováno převést finanční prostředky ve výši 2.624 tis. Kč do rozpočtu kraje na rok 2019. </t>
  </si>
  <si>
    <t>Aktivity zajišťované MSID na základě rámcové smlouvy</t>
  </si>
  <si>
    <t>Akce byla přeschválena usnesením zastupitelstva kraje č. 6/520 dne 14. 12. 2017. Vzhledem k situace na trhu zhotovitelé na poptávky nereagují. Opakováním výběrových řízení dochází k časové prodlevě k původnímu harmonogramu prací. Zakázky prováděné v listopadu a prosinci 2018 budou dle smluvních vztahů hrazeny v roce 2019. V návaznosti na výše uvedené je navrhováno převést zbývající finanční prostředky ve výši 250,5 tis. Kč do rozpočtu kraje na rok 2019.</t>
  </si>
  <si>
    <t>Pronájem Nemocnice s poliklinikou v Novém Jičíně byl schválen usnesením rady kraje č. 93/5859 ze dne 21.9.2011 a usnesením zastupitelstva kraje č. 21/1723 ze dne 21.9.2011. V souladu s rozhodnutím orgánů kraje byla dne 26.9.2011 uzavřena s nájemcem Radioterapie a.s. (později Nemocnice Nový Jičín a.s.) smlouva o nájmu podniku. Na základě této smlouvy se pronajímatel zavazuje prostředky ve výši 95% z reinvestiční části nájemného investovat zpět do pronajatého nemovitého majetku, přičemž nevyčerpaná částka, která je určená v daném roce na reinvestice a opravy se dle smlouvy o nájmu podniku z jednoho kalendářního roku převádí do následujícího kalendářního roku.  Proto je navrhováno převést nevyčerpané finanční prostředky ve výši 32.600 tis. Kč do rozpočtu roku 2019.</t>
  </si>
  <si>
    <t>Akce byla schválena usnesením rady kraje č. 4/241 dne 22.12.2016, sestává se z pěti rozdílných stavebních prací, z nichž jsou čtyři již ukončené. K zajištění páté části realizace se dosud nikdo nepřihlásil, veřejná zakázka byla vyhlášena již opakovaně. Nová zakázka byla zahájena v září 2018. Z výše uvedených důvodů je navrhováno převést finanční prostředky ve výši 310,2 tis. Kč do rozpočtu roku 2019.</t>
  </si>
  <si>
    <t>Oprava fasády (Gymnázium, Krnov, příspěvková organizace)</t>
  </si>
  <si>
    <t>Zámek Nová Horka - rekonstrukce kotelny (Muzeum Novojičínska, příspěvková organizace)</t>
  </si>
  <si>
    <t>Sanace suterénu budovy na ul. Masarykovy sady 103/19 (Muzeum Těšínska, příspěvková organizace)</t>
  </si>
  <si>
    <t>Oprava fasády objektu domova mládeže (Obchodní akademie a Střední odborná škola logistická, Opava, příspěvková organizace)</t>
  </si>
  <si>
    <t>Přístavba šaten a parkoviště včetně demolice poloviny unimobuňky (Střední zdravotnická škola a Vyšší odborná škola zdravotnická, Ostrava, příspěvková organizace)</t>
  </si>
  <si>
    <t>Rekonstrukce odvodu splaškových vod (Dětský domov a Školní jídelna, Příbor, Masarykova 607, příspěvková organizace)</t>
  </si>
  <si>
    <t>Chráněné bydlení Fontána</t>
  </si>
  <si>
    <t>Zastupitelstvo kraje rozhodlo profinancovat a kofinancovat projekt  usnesením č. 8/852 ze dne 14.6.2018. V současné době je uzavřena smlouva na zpracování studie proveditelnosti. V závislosti na termínu předání zpracované studie a v souladu s lhůtou splatnosti faktur dojde pravděpodobně k úhradě těchto výdajů nebo jejich části na počátku roku 2019, a proto je nutno finanční prostředky ve výši 150 tis. Kč převést do roku 2019.</t>
  </si>
  <si>
    <t>Zastupitelstvo kraje rozhodlo profinancovat a kofinancovat projekt usnesením č. 4/266 ze dne 15.6.2017. Veřejná zakázka na stavbu bude vyhlášena v říjnu 2018, její ukončení je plánováno na počátek roku 2019. Z toho důvodu budou výdaje za organizaci VZ realizovány na počátku roku 2019.  Na základě výše uvedeného je navrhováno převést nevyčerpané finanční prostředky ve výši 60 tis. Kč do rozpočtu roku 2019.</t>
  </si>
  <si>
    <t>Zastupitelstvo kraje rozhodlo profinancovat a kofinancovat projekt usnesením č. 4/266 ze dne 15.6.2017. V 4. čtvrtletí roku 2018 dojde k vyhlášení veřejné zakázky na zhotovitele stavby, termín ukončení VZ je plánován v roce 2019, proto k úhradě výdajů za organizaci VZ dojde v průběhu roku 2019. Na základě výše uvedeného je nutné zajistit převod finančních prostředků na úhradu těchto výdajů ve výši 60 tis. Kč do roku 2019.</t>
  </si>
  <si>
    <t>Modernizace technicko-výcvikové základny Hranečník</t>
  </si>
  <si>
    <t>Zajištění hasičské záchranné služby, bezpečnosti a ostrahy letiště</t>
  </si>
  <si>
    <t>Usnesením rady kraje č. 46/4068 ze dne 11.9.2018 bylo rozhodnuto o uzavření smlouvy se subjektem MOTÝL MEDIA s.r.o. na výrobu veletržního stánku a služeb na 3 veletrzích v roce 2019. V souladu s uzavřenou smlouvou č. 07552/2018/KŘ proběhne fakturace za výrobu stánku až v roce 2019. V návaznosti na výše uvedené je navrhováno převést finanční prostředky ve výši 665,5 tis. Kč do rozpočtu kraje na rok 2019.</t>
  </si>
  <si>
    <t>Podpora aktivit k rozvoji vzdělanosti</t>
  </si>
  <si>
    <t>Rekonstrukce budovy krajského úřadu</t>
  </si>
  <si>
    <t>Novostavba Moravskoslezské vědecké knihovny (Moravskoslezská vědecká knihovna v Ostravě, příspěvková organizace)</t>
  </si>
  <si>
    <t>Přístavba Domu umění - Galerie 21. století (Galerie výtvarného umění v Ostravě, příspěvková organizace)</t>
  </si>
  <si>
    <t>Sportovní komplex Volgogradská (Sportovní gymnázium Dany a Emila Zátopkových, Ostrava, příspěvková organizace)</t>
  </si>
  <si>
    <t>Dotační program – Podpora obnovy a rozvoje venkova Moravskoslezského kraje</t>
  </si>
  <si>
    <t>Rada kraje usnesením č. 46/4106 ze dne 11.9.2018 rozhodla o účasti kraje na veletrhu MIPIM ve Francii. V návaznosti na tuto skutečnost budou do konce roku uzavřeny související smluvní dokumenty. Fakturace proběhne až po konání veletrhu. V návaznosti na tuto skutečnost je navrhováno převést finanční prostředky ve výši 2.100 tis. Kč do rozpočtu kraje na rok 2019.</t>
  </si>
  <si>
    <t>Akce rozpočtu "Podpora prevence před povodněmi a extrémními jevy" je součástí schváleného rozpočtu kraje na rok 2018 dle usnesení zastupitelstva kraje č. 6/520 ze dne 14.12.2017. Finanční prostředky ve výši 3.000 tis. Kč jsou smluvně vázány (sml. č. 07098/2018/ŽPZ) na financování projektu "Mohelnice, protipovodňová a revitalizační opatření, odstranění migračních překážek stupeň č. 10 - 12, řkm 1,166; řkm 1,267; řkm 1,416". Na základě výše uvedeného je navrhováno převést finanční prostředky ve výši 3.000 tis. Kč do rozpočtu roku 2019.</t>
  </si>
  <si>
    <t>Zastupitelstvo kraje usnesením č. 8/888 ze dne 14.6.2018 rozhodlo poskytnout účelové dotace v rámci dotačního programu „Podpora cestovního ruchu v Moravskoslezském kraji pro rok 2018“ v celkovém objemu 4.715,5 tis. Kč, a to ve třech dotačních titulech: Podpora agroturistiky (3.965,5 tis. Kč), Podpora vodácké turistiky (150 tis. Kč) a Podpora lázeňství (600 tis. Kč). První splátky dotací byly vyplaceny v roce 2018. Druhé splátky dotací budou vyplaceny dle podmínek uzavřených smluv v roce 2019. V návaznosti na výše uvedené je navrhováno převést finanční prostředky ve výši 2.357,8 tis. Kč do rozpočtu kraje na rok 2019.</t>
  </si>
  <si>
    <t>Rada kraje usnesením č. 47/4180 ze dne 25.9.2018 rozhodla poskytnout neinvestiční dotaci z rozpočtu kraje ve výši 78,8 Kč subjektu Ostravice Sport a.s., na realizaci projektu „Úprava tří běžeckých okruhů ve sportovně-rekreačním areálu Ostravice 2018/2019“. Dle podmínek uzavřené smlouvy byla první splátka dotace vyplacena v roce 2018. Druhá splátka dotace bude vyplacena po předložení závěrečného vyúčtování v roce 2019. V návaznosti na výše uvedené je navrhováno převést finanční prostředky ve výši 39,5 tis. Kč do rozpočtu kraje na rok 2019.</t>
  </si>
  <si>
    <t>Rada kraje usnesením č. 47/4180 ze dne 25.9.2018 rozhodla poskytnout neinvestiční dotaci z rozpočtu kraje ve výši 136,3 Kč subjektu Ski klub RD Rýmařov, z.s., na realizaci projektu „Úprava lyžařských běžeckých tras v Moravskoslezském kraji v zimní sezóně 2018/2019“. Dle podmínek uzavřené smlouvy byla první splátka dotace vyplacena v roce 2018. Druhá splátka dotace bude vyplacena po předložení závěrečného vyúčtování v roce 2019. V návaznosti na výše uvedené je navrhováno převést finanční prostředky ve výši 68,2 tis. Kč do rozpočtu kraje na rok 2019.</t>
  </si>
  <si>
    <t xml:space="preserve">Rada kraje usnesením č. 30/2623 ze dne 23.1.2018 rozhodla poskytnout neinvestiční dotaci ve výši 125 tis. Kč subjektu Lázně Darkov, a.s., na realizaci projektu Marketingová kampaň lázní MSK na zahraničních trzích. Dle podmínek uzavřené smlouvy č. 02156/2018/RRC bude dotace vyplacena po předložení závěrečného vyúčtování, což je počátkem roku 2019. V návaznosti na výše uvedené je navrhováno převést finanční prostředky ve výši 125 tis. Kč do rozpočtu kraje na rok 2019. </t>
  </si>
  <si>
    <t>Realizace cyklostezek v rámci  Moravskoslezského kraje</t>
  </si>
  <si>
    <t>Rada kraje usnesením č. 26/2377 ze dne 5.12.2017 rozhodla o poskytnutí neinvestiční dotace ve výši 200 tis. Kč subjektu Spolek FDF team Olomouc na realizaci projektu „Vytvoření projektu – Traily pod Pradědem“. V souladu s uzavřenou smlouvou a dohodou o narovnání proběhne výplata dotace až v roce 2019. V návaznosti na výše uvedené je navrhováno převést finanční prostředky ve výši 200 tis. Kč do rozpočtu kraje na rok 2019.</t>
  </si>
  <si>
    <t>Podpora činností a celokrajských aktivit v rámci prorodinné politiky</t>
  </si>
  <si>
    <t>Zastupitelstvo kraje rozhodlo o profinancování a kofinancování projektu dne 25.9.2015 usnesením č. 16/1633. Nevyčerpané finanční prostředky ve výši   1.486,4 tis. Kč je nutné převést do rozpočtu následujícího roku z důvodu vrácení dotace v rámci závěrečného vyúčtování projektu.</t>
  </si>
  <si>
    <t xml:space="preserve">Zastupitelstvo kraje rozhodlo o profinancování a kofinancování projektu dne 23.6.2016 usnesením č. 20/2086. Následně bylo Zastupitelstvem kraje rozhodnuto o navýšení profinancování a kofinancování dne 22.12.2016 usnesením č. 2/61 a dále dne 16.3.2017 bylo zastupitelstvem kraje rozhodnuto o navýšení profinancování a kofinancování v době udržitelnosti usnesením č. 3/165. V roce 2018 byly realizovány nižší výdaje oproti plánovanému harmonogramu. V roce 2019 je plánována úhrada veřejné zakázky na informační systémy pro elektronizaci zdravotnických procesů. Proto je navrhováno převést nevyčerpané prostředky ve výši 157,6 tis. Kč do rozpočtu roku 2019. </t>
  </si>
  <si>
    <t>Zastupitelstvo kraje rozhodlo o profinancování a kofinancování projektu dne 19.9.2013 usnesením 6/453. Realizace projektu byla ukončena. V listopadu 2016 byl doručen kontrolní protokol auditu MF, kde byla vyměřena 5% korekce veřejné zakázky na stavební práce. Kraj obdržel rozhodnutí o porušení rozpočtové kázně,  proti kterému bylo podáno odvolání. Je pravděpodobné, že se celý proces prodlouží do roku 2019, proto je navrhováno prostředky rozpočtované na vratku dotace převést do rozpočtu roku 2019.</t>
  </si>
  <si>
    <t>Optimalizace odborného sociálního poradenství a poskytování dluhového poradenství v Moravskoslezském kraji</t>
  </si>
  <si>
    <t>Modernizace vybavení pro obory návazné péče ve Slezské nemocnici v Opavě, p. o.</t>
  </si>
  <si>
    <t>Akce byla schválena usnesením zastupitelstva kraje č. 6/520 ze dne 14.12.2017. O kofinancování projektu (10% podíl žadatele) rozhodlo zastupitelstvo kraje usnesením č. 20/2050 ze dne 23.6.2016. 90 % způsobilých výdajů projektu bude spolufinancováno z Integrovaného regionálního operačního programu. Z důvodu prodloužení doby realizace projektu je navrhováno převést nevyčerpané finanční prostředky ve výši 4.693,7 tis. Kč do rozpočtu roku 2019.</t>
  </si>
  <si>
    <t>Akce byla schválena usnesením zastupitelstva kraje č. 17/1686 ze dne 17.12.2015 a č. 2/28 ze dne 22.12.2016. Rada kraje usnesením č. 3/64 ze dne 6.12.2016 souhlasila s uzavřením smlouvy na zajištění ohledání těl zemřelých č. 07147/2016/ZDR se subjektem 1. KORONERSKÁ s.r.o. Cena za 1 prohlídku byla dle smlouvy stanovena na výši 1.695 Kč. Platby jsou prováděny měsíčně na základě předložených faktur. V měsíci prosinci 2018 se předpokládá cca 360 prohlídek. Finanční prostředky určené na zajištění ohledání za měsíc prosinec 2018 budou na základě faktury proplaceny v lednu 2019. Součástí jsou finanční prostředky ve výši 56.870 Kč určené na zajištění veřejné zakázky. V návaznosti na výše uvedené je navrhováno převést finanční prostředky ve výši 700 tis. Kč do rozpočtu roku 2019.</t>
  </si>
  <si>
    <t>Akce byla schválena usnesením zastupitelstva kraje č. 2/28 ze dne 22.12.2016. Finanční prostředky jsou určeny k profinancování podílů ze státního rozpočtu a evropské unie u akcí spolufinancovaných z Integrovaného regionálního operačního programu, ze kterého budou hrazeny po ukončení projektu celkové způsobilé výdaje do výše 90 %. Zastupitelstvo kraje usnesením č. 4/280 ze dne 15.6.2017 rozhodlo poskytnout návratnou finanční výpomoc příspěvkovým organizacím kraje na realizaci projektů Modernizace vybavení pro obory návazné péče. Z důvodu prodloužení doby realizace projektu nemocnic v Krnově, Opavě a Karviné je navrhováno převést nevyčerpané finanční prostředky ve výši 65.917 tis. Kč do rozpočtu kraje na rok 2019.</t>
  </si>
  <si>
    <t>Osvětová činnost</t>
  </si>
  <si>
    <t>Návratná finanční výpomoc příspěvkovým organizacím  v odvětví škosltví</t>
  </si>
  <si>
    <t>Akce rozpočtu "Odběr podzemní vody" byla zařazena do rozpočtu kraje na rok 2018 usnesením rady kraje č. 30/2602 ze dne 23.1.2018. Jedná se o nevyčerpané finanční prostředky ve výši 7.983,5 tis. Kč připsané v minulých letech na zvláštní účet, který byl zřízen za účelem příjmu části (50%) poplatků za odběr podzemní vody ve smyslu ustanovení § 88 odst. 15 zákona č. 254/2001 Sb., o vodách, podle kterého mohou být použity pouze na vrácení přeplatků záloh z odvedených poplatků za odběr podzemní vody vybraných v minulém roce, na podporu výstavby a obnovy vodohospodářské infrastruktury a na zřízení a doplňování zvláštního účtu, tzv. havarijní účet. Z tohoto důvodu je navrhováno převést nevyčerpané finanční prostředky do rozpočtu kraje na rok 2019.</t>
  </si>
  <si>
    <t>Akce rozpočtu "Územní energetická koncepce MSK" je součástí schváleného rozpočtu kraje na rok 2018 dle usnesení zastupitelstva kraje č. 6/520 ze dne 14.12.2017.  Projekt "Územní energetické koncepce MSK" byl vysoutěžen za 1.178.540 Kč (smlouva č. 04139/2018/KŘ) a je hrazen z 50 %  z dotace z Ministerstva průmyslu a obchodu  a z 50 % hrazen KÚ MSK. Vzhledem k tomu, že územní energetická koncepce je rozdělena na 3 části a platby budou probíhat postupně dle jednotlivých částí, a to od 12/2018 do 04/2020 je požadováno převést finanční prostředky ve výši 452,6 tis. Kč do rozpočtu roku 2019.</t>
  </si>
  <si>
    <t>Akce rozpočtu "Drobné vodohospodářské akce"  je součástí schváleného rozpočtu kraje na základě usnesení zastupitelstva kraje č. 6/520 ze dne 14.12.2017. Jedná se o dotační program, který je vždy dvouletý (DVA 2017/2018 a DVA 2018/2019). Vzhledem k tomu, že vyplácení těchto dotací je smluvně stanoveno na základě předkládaných výzev spolu s předložením průběžného vyúčtování, je navrhováno smluvně vázané prostředky ve výši 22.937,7 tis. Kč převést do rozpočtu roku 2019.</t>
  </si>
  <si>
    <t xml:space="preserve">Elektronizace procesů jako podpora sdílení dat a komunikace ve zdravotnictví a zároveň zvýšení bezpečí a kvality poskytované péče v nemocnicích MSK </t>
  </si>
  <si>
    <t>Modernizace vybavení pro obory návazné péče ve Sdruženém zdravotnickém zařízení Krnov, p. o.</t>
  </si>
  <si>
    <t>Akce rozpočtu "Situační zpráva o kvalitě ovzduší" je součástí schváleného rozpočtu kraje na rok 2018 dle usnesení zastupitelstva kraje č. 6/520 ze dne 14.12.2017. Jedná se o finanční prostředky, které jsou smluvně vázány v objednávce ke zpracování zprávy o kvalitě ovzduší na území Moravskoslezského kraje za kalendářní rok 2017. Po odevzdání díla v lednu 2019 (kvůli sběru dat za celý rok 2018) bude vystavena faktura.  Na základě výše uvedeného je navrhováno převést finanční prostředky ve výši 112,6 tis. Kč do rozpočtu roku 2019.</t>
  </si>
  <si>
    <t>Akce rozpočtu "Podpora návrhu řešení nakládání s vodami na území, příp. části území, obce" je součástí schváleného rozpočtu kraje na rok 2018 dle usnesení zastupitelstva kraje č. 6/520 ze dne 14.12.2017. Finanční prostředky jsou určeny na poskytování dotací v rámci dotačního programu. Vyplácení těchto dotací je smluvně stanoveno na 50 % do 30 dnů od nabytí účinnosti smlouvy a zbylých 50 % po ZV (březen - listopad 2019).  Na základě výše uvedeného je navrhováno převést nevyčerpané finanční prostředky ve výši 1.267,9 tis. Kč do rozpočtu roku 2019.</t>
  </si>
  <si>
    <t>Příspěvek obcím na financování potřeb jednotek sborů dobrovolných hasičů obcí</t>
  </si>
  <si>
    <t>Návratná finanční výpomoc příspěvkovým organizacím v odvětví kultury</t>
  </si>
  <si>
    <t>Rada kraje usnesením č. 48/4223 ze dne 9.10.2018 rozhodla vybrat k uzavření smlouvy v zadávacím řízení k veřejné zakázce č. VZ 44/2018 s názvem „Nákup automobilů 2018“ dodavatele 1 ks mikrobusu pro 7 osob. S ohledem na termín plnění 150 dní od nabytí účinnosti smlouvy bude dodání i úhrada provedena v roce 2019. Na základě výše uvedeného je navrhováno převést prostředky ve výši 1.619,3 tis. Kč do rozpočtu kraje roku 2019.</t>
  </si>
  <si>
    <t>Rada kraje usnesením č. 48/4223 ze dne 9.10.2018 rozhodla vybrat k uzavření smlouvy v zadávacím řízení k veřejné zakázce č. VZ 44/2018 s názvem „Nákup automobilů 2018“ dodavatele 1 ks automobilu vyšší střední třídy. S ohledem na termín plnění 150 dní od nabytí účinnosti smlouvy bude dodání i úhrada provedena v roce 2019. Na základě výše uvedeného je navrhováno převést prostředky ve výši 992,2 tis. Kč do rozpočtu kraje roku 2019.</t>
  </si>
  <si>
    <t xml:space="preserve">Oddělení veřejných zakázek krajského úřadu byl předložen požadavek na uskutečnění veřejné zakázky na obnovu infrastruktury Technologického centra kraje, a to  na nákup 2 ks diskových polí (č. VZ 194/2018) a 6 ks serverů včetně technické podpory. Dále byl předložen požadavek na nákup 2 ks rozšiřujících 16 portových modulů pro přepínače řady Cisco Nexus 5500. Předpokládané náklady na nákup techniky činí 5.896 tis. Kč a na nákup přepínačů činí 300 tis. Kč, přičemž dodání a úhrada proběhnou v roce 2019. Na základě výše uvedeného je navrhováno převést prostředky ve výši 6.196 tis. Kč do rozpočtu kraje roku 2019. </t>
  </si>
  <si>
    <t>Rada kraje usnesením č. 32/2766 ze dne 27.2.2018 rozhodla vybrat dodavatele a uzavřít smlouvu k VZ č. 30/2018 s názvem "Zajištění služeb souvisejících s nákupním portálem včetně zajištění elektronických aukcí a importu na Nákupní portál Moravskoslezského kraje" s eCENTRE a.s. Vzhledem k posunutí termínů realizace elektronických výběrových řízení a s tím souvisejících služeb je navrhováno nevyčerpané prostředky ve výši 1.000 tis. Kč převést do rozpočtu kraje roku 2019.</t>
  </si>
  <si>
    <t>Oddělení veřejných zakázek krajského úřadu byl předložen požadavek na uskutečnění veřejné zakázky na užívání elektronického aukčního nástroje, poskytnutí hostingu a služeb s tím spojených pro vybrané příspěvkové organizace kraje a krajský úřad. S ohledem na postup při výběru dodavatele nebudou vyčleněné prostředky ve výši 1.800 tis. Kč na této akci v roce 2018 čerpány. Z tohoto důvodu je navrhováno prostředky ve výši 1.800 tis. Kč převést do rozpočtu kraje roku 2019.</t>
  </si>
  <si>
    <t>Na základě objednávky č. 1077/2017/POR/O je poskytováno právní poradenství spočívající v zastupování kraje u odvolacího soudu a následných jednání při řešení pohledávek vůči společnosti VOKD, a.s. Jelikož se předpokládá poskytování poradenství až do konce platnosti objednávky, tj. do 31.12.2018, je navrhováno převést nevyčerpané prostředky ve výši 8,7 tis. Kč do rozpočtu kraje roku 2019.</t>
  </si>
  <si>
    <t>Na základě objednávky č. 1219/2018/POR/O je poskytováno komplexní zajištění realizace zadávacího řízení na zajištění výkonu funkce pověřence pro ochranu osobních údajů pro vybrané příspěvkové organizace kraje v roce 2019. Fakturace proběhne po ukončení zadávacího řízení, tj. v lednu 2019. Z tohoto důvodu je navrhováno převést nevyčerpané prostředky ve výši 52,1 tis. Kč do rozpočtu kraje roku 2019.</t>
  </si>
  <si>
    <t>Na základě objednávky č. 1363/2018/POR/O je poskytováno právní poradenství spočívající v zastupování kraje u Krajského soudu v Ostravě ve věci žalobce BDSTAV MORAVA s.r.o. Jelikož se předpokládá poskytování poradenství až do konce platnosti objednávky, tj. do 31.12.2018, je navrhováno převést nevyčerpané prostředky ve výši 38,8 tis. Kč do rozpočtu kraje roku 2019.</t>
  </si>
  <si>
    <t xml:space="preserve">Oddělení veřejných zakázek krajského úřadu byl předložen požadavek na uskutečnění veřejné zakázky na obnovu infrastruktury Technologického centra kraje, a to  na nákup 2 ks diskových polí (č. VZ 194/2018) a 6 ks serverů včetně technické podpory. Předpokládané náklady na zajištění technické podpory pořízení techniky činí 1.102 tis. Kč, přičemž úhrada proběhne v roce 2019. Na základě výše uvedeného je navrhováno převést nevyčerpané prostředky ve výši 1.102 tis. Kč do rozpočtu kraje roku 2019. </t>
  </si>
  <si>
    <t xml:space="preserve">Zastupitelstvo kraje usnesením č. 8/804 ze dne 14.6.2018 rozhodlo poskytnout městu Český Těšín investiční dotaci v maximální výši 450 tis. Kč na nákup dopravního automobilu pro jednotku sboru dobrovolných hasičů Horní Žukov s termínem realizace do 30.6.2019. Investiční dotace bude poskytnuta po obdržení písemné výzvy příjemce po převzetí dopravního automobilu. Na základě výše uvedeného je navrhováno převést nevyčerpané prostředky ve výši 450 tis. Kč do rozpočtu kraje roku 2019.  </t>
  </si>
  <si>
    <t xml:space="preserve">Zastupitelstvo kraje usnesením č. 8/812 ze dne 14.6.2018 rozhodlo poskytnout vybraným obcím Moravskoslezského kraje investiční dotace na pořízení dopravních automobilů, na výstavbu a rekonstrukci požárních zbrojnic pro jednotky požární ochrany sborů dobrovolných hasičů obcí s termínem realizace do 30.6.2019. Dotace bude příjemcům poskytnuta po obdržení výzev příjemců včetně fotokopií faktur. Na základě výše uvedeného je navrhováno převést nevyčerpané prostředky ve výši 17.500 tis. Kč do rozpočtu kraje roku 2019. </t>
  </si>
  <si>
    <t>Rada kraje usnesením č. 47/4143 ze dne 25.9.2018 rozhodla o uzavření smlouvy s Klimafil Praha s.r.o. na dodání 176 ks protipožárních únikových masek pro jednotky sborů dobrovolných hasičů obcí. Termín dodání zboží byl stanoven do 12 týdnů od nabytí účinnosti smlouvy, tj. do  26.1.2019. S ohledem na platební podmínky smlouvy je navrhováno nevyčerpané prostředky ve výši 775,2 tis. Kč přesunout do rozpočtu kraje roku 2019.</t>
  </si>
  <si>
    <t>Rada kraje usnesením č. 46/4075 ze dne 11.9.2018 rozhodla uzavřít Dohodu o spolupráci se statutárním městem Ostrava v souvislosti s uspořádáním společného reprezentačního plesu Moravskoslezského kraje a statutárního města Ostrava dne 22.2.2019 v hotelu Clarion v Ostravě. Na základě uzavřené dohody byla vystavena objednávka na Agenturu API s.r.o. na zajištění pořadatelských a organizačních činností souvisejících s pořádáním plesu. Po skončení akce bude vystavena faktura, předpoklad úhrady faktury je březen 2019. Z tohoto důvodu je navrhováno převést nevyčerpané prostředky ve výši 96,6 tis. Kč do rozpočtu kraje roku 2019.</t>
  </si>
  <si>
    <t>Rada kraje usneseními č. 29/2539 ze dne 9.1.2018 a č. 31/2679 ze dne 6.2.2018 rozhodla o uzavření smluv se subjekty Radio Čas s.r.o., MEDIA BOHEMIA a.s., POLAR televize Ostrava, s.r.o., TP Pohoda s.r.o. a FABEX MEDIA s.r.o. na nákup vysílacího času, dodání programů a poskytnutí licence v roce 2018. V souladu s platebními podmínkami budou faktury za měsíc prosinec 2018 hrazeny v lednu 2019. Na základě výše uvedeného je navrhováno nevyčerpané prostředky ve výši 948,9 tis. Kč převést do rozpočtu kraje roku 2019.</t>
  </si>
  <si>
    <t>Rada kraje usnesením č. 45/3930 ze dne 28.8.2018 rozhodla o uzavření smluv s RADIOHOUSE s.r.o. a s Rádiem Čas, s.r.o. na nákup vysílacího času, dodání programů a poskytnutí licence do 30.9.2019. Jedná se o vysílání "Dopravního magazínu Moravskoslezského kraje" a "Dopravního okénka Moravsloslezského kraje". S ohledem na termín realizace a platební podmínky stanovené smlouvami je navrhováno převést nevyčerpané prostředky ve výši 1.000 tis. Kč do rozpočtu kraje roku 2019.</t>
  </si>
  <si>
    <t>Rada kraje usnesením č. 39/3377 ze dne 29.5.2018 rozhodla o uzavření smlouvy s BeePartner a.s. na úhradu nákladů souvisejících s realizací komunikační strategie "Chytřejší Moravskoslezský kraj" s úmyslem posílit vnímání Moravskoslezského kraje jako moderního evropského regionu a zajištění systematické komunikace. S ohledem na stanovený termín realizace do 30.6.2019 a s tím související termíny úhrad faktur v průběhu roku 2019 je navrhováno přesunout nevyčerpané prostředky ve výši 1.394 tis. Kč do rozpočtu kraje roku 2019.</t>
  </si>
  <si>
    <t>Na jednání rady kraje 11.12.2018 bude předložen materiál, na základě kterého by měla rada kraje rozhodnout o uzavření smlouvy na nákup vysílacího času, dodání programů a nákup licence na pořad "Proměny kraje" na období od 1.1.2019 do 31.12.2019. Cílem pořadu bude zlepšení image kraje a sounáležitosti obvyvatel s Moravskoslezským krajem, podávat informace o tom, co se v kraji děje, jak se zlepšuje prostředí, o možnostech využití volného času, prostředí pro podnikatele, apod. Proto je navrhováno nevyužité finanční prostředky ve výši 1.000 tis. Kč přesunout do rozpočtu roku 2019.</t>
  </si>
  <si>
    <t>Na jednání rady kraje 11.12.2018 bude předložen materiál, na základě kterého by měla rada kraje rozhodnout o uzavření smlouvy s panem Jaroslavem Baďurou na zajištění mediální spolupráce pro rok 2019. Požadavek na uskutečnění veřejné zakázky bude předložen odboru kancelář ředitele krajského úřadu v průběhu měsíce listopadu 2018. Mediální spolupráce bude spočívat v zajištění PR článků v 6ti vydáních tištěného magazínu Patriot a v provozování záložky "Proměny kraje" na www.patriotmagazin.cz, která obsahuje rozhovory s vedením kraje, PR články o kultuře, architektuře, apod. Z uvedeného důvodu je navrhováno přesunout nevyčerpané prostředky do rozpočtu roku 2019.</t>
  </si>
  <si>
    <t>Na jednání rady kraje 11.12.2018 bude předložen materiál, na základě kterého by měla rada kraje rozhodnout o uzavření smlouvy se společností MediaRey na mediální spolupráci pro rok 2019. Požadavek na uskutečnění veřejné zakázky bude odboru kancelář ředitele krajského úřadu předložen v listopadu 2018. Mediální spolupráce bude spočívat v zajištění PR článků v 6ti vydáních tištěného magazínu Forbes, v 6ti vydáních PR článku na webových stránkách www.Forbes.cz. Je navrhováno přesunout proto nevyčerpané prostředky ve výši 1.500 tis. Kč do rozpočtu 2019.</t>
  </si>
  <si>
    <t xml:space="preserve">„RESOLVE – Sustainable mobility and the transition to a low-carbon retailing economy“ </t>
  </si>
  <si>
    <t xml:space="preserve">Zastupitelstvo kraje schválilo zahájení přípravy projektu, rozhodlo o profinancování a kofinancování a zahájení realizace projektu dne 25.9.2015 usnesením č. 16/1620. Vzhledem k nižším výdajům za uskutečněné aktivity 2018 (zahraniční pracovní cesty) oproti původnímu harmonogramu a možnosti realizovat dané aktivity opětovně i v následujícím roce je navrhováno převést nevyčerpané finanční prostředky ve výši 383,6 tis. Kč do rozpočtu roku 2019.    </t>
  </si>
  <si>
    <t>DORA - Demand responsive transport for the development and valorization of internal areas of Central - „DORA - Požadovaná plynulá přeprava pro rozvoj a zhodnocení oblastí Střední Evropy“</t>
  </si>
  <si>
    <t>Zastupitelstvo kraje rozhodlo o profinancování a kofinancování projektu dne 14.9.2017 usnesením č. 5/455. Vzhledem k větší časové náročnosti přípravy veřejné zakázky došlo k posunu harmonogramu projektu a nevyčerpané prostředky ve výši 900,9 tis. Kč je navrhováno převést do rozpočtu roku 2019.</t>
  </si>
  <si>
    <t xml:space="preserve">Zastupitelstvo kraje rozhodlo o profinancování a kofinancování projektu dne 15.6.2017 usnesením č. 4/309. Vzhledem k větší časové náročnosti přípravy projektu je navrhováno nevyčerpané prostředky ve výši 18,2 tis. Kč převést do rozpočtu roku 2019. </t>
  </si>
  <si>
    <t>Zastupitelstvo kraje rozhodlo o profinancování a kofinancování projektu dne 14.9.2017 usnesením č. 5/450.  V roce 2018 obdržel kraj 1. zálohovou platbu a ke konci roku se očekává proplacení 2. zálohové platby. Jedná se o prostředky určené k financování projektu i v roce 2019, proto je nutné nevyčerpané finanční prostředky ve výši 41.621 tis. Kč převést do roku 2019.</t>
  </si>
  <si>
    <t>Odborné, kariérové a polytechnické vzdělávání v MSK</t>
  </si>
  <si>
    <t>Podpora technických a řemeslných oborů v MSK</t>
  </si>
  <si>
    <t>Poskytování bezplatné stravy dětem ohroženým chudobou ve školách z prostředků OP PMP v Moravskoslezském kraji</t>
  </si>
  <si>
    <t>Poskytování bezplatné stravy dětem ohroženým chudobou ve školách z prostředků OP PMP v Moravskoslezském kraji II</t>
  </si>
  <si>
    <t>Moravskoslezský kraj obdržel od Úřadu regionální rady výzvu na vrácení části proplacené dotace v rámci projektu, a to na základě zjištění následné kontroly ze strany PAS. Vzhledem k tomu, že Moravskoslezský kraj s výsledky auditu nesouhlasí, požádal o prodloužení lhůty pro vrácení části dotace  a zároveň podal návrh na sporné řízení z veřejnoprávní smlouvy podle § 141 Správního řádu. Po ukončení sporného řízení kraj obdržel rozhodnutí o porušení rozpočtové kázně. Rada kraje rozhodla usnesením č. 4/262 ze dne 22.12.2016 o podání odvolání proti rozhodnutí o porušení rozpočtové kázně. Splatnost odvodu začíná běžet od právní moci uvedeného rozhodnutí. Záležitost se s velkou pravděpodobností prodlouží do roku 2019, proto je navrhováno převést nevyčerpané prostředky na vratku dotace.</t>
  </si>
  <si>
    <t>Modernizace výuky přírodovědných předmětů I</t>
  </si>
  <si>
    <t xml:space="preserve">Zastupitelstvo kraje rozhodlo o profinancování a kofinancování projektu dne 22.9.2016 usnesením č. 21/2237. Z důvodu opakování veřejné zakázky na didaktické pomůcky a následné uzavření smlouvy v závěru roku 2018 bude plnění smlouvy realizováno až v roce 2019. Z uvedeného důvodu je nutno převést nevyčerpané prostředky ve výši 1.069,1 tis. Kč do rozpočtu roku 2019. </t>
  </si>
  <si>
    <t>Modernizace výuky přírodovědných předmětů II (SVL)</t>
  </si>
  <si>
    <t xml:space="preserve">Zastupitelstvo kraje rozhodlo o profinancování a kofinancování projektu dne 14.3.2018 usnesením č. 7/753. Vzhledem k větší časové náročnosti přípravy projektu je navrhováno nevyčerpané prostředky ve výši 6.500,1 tis. Kč  převést do rozpočtu roku 2019. </t>
  </si>
  <si>
    <t xml:space="preserve">Zastupitelstvo kraje rozhodlo o profinancování a kofinancování projektu dne 22.9.2016 usnesením č. 21/2247. Vzhledem k větší časové náročnosti přípravy projektu je navrhováno nevyčerpané prostředky ve výši 50,9 tis. Kč převést do rozpočtu roku 2019. </t>
  </si>
  <si>
    <t xml:space="preserve">Zastupitelstvo kraje rozhodlo o profinancování a kofinancování projektu dne 22.9.2016 usnesením č. 21/2247. Vzhledem k větší časové náročnosti přípravy projektu je navrhováno  nevyčerpané prostředky ve výši 100 tis. Kč převést do rozpočtu roku 2019. </t>
  </si>
  <si>
    <t>Zastupitelstvo kraje rozhodlo o profinancování a kofinancování projektu dne 16.3.2017 usnesením č. 3/156. V projektu došlo k přesunutí některých aktivit z roku 2018 do roku následujícího. Z tohoto důvodu je nutné nevyčerpané finanční prostředky převést do rozpočtu na rok 2019.</t>
  </si>
  <si>
    <t>Eliminace nadměrného šíření jmelí bílého na vybraných úsecích v Moravskoslezském kraji</t>
  </si>
  <si>
    <t>Modernizace, rekonstrukce a výstavba sportovišť vzdělávacích zařízení V</t>
  </si>
  <si>
    <t>Jedná se o prostředky vyplývající ze závazku vzniklého na základě nároku požadovaného společností Ridera a.s. Termín a výše úhrady závisí na  rozhodnutí soudu. Nepředpokládá se ukončení sporu během tohoto roku. Na základě výše uvedeného je navrhováno převést nevyčerpané finanční prostředky ve výši 3.486,6 tis. Kč do rozpočtu roku 2018.</t>
  </si>
  <si>
    <t>Zastupitelstvo kraje rozhodlo o profinancování a kofinancování projektu dne 22.9.2016 usnesením č. 21/2233. V rámci projektu právě probíhá veřejná zakázka na výběr zhotovitele stavby. Po jejím ukončení je plánována aktualizace studie proveditelnosti a předložení žádosti o dotaci. Vzhledem k administrativním průtahům v rámci veřejné zakázky lze očekávat, že dojde k posunu výdajů za studii proveditelnosti a zajištění zadávacího řízení.   Na základě výše uvedeného je navrhováno převést nevyčerpané finanční prostředky ve výši 104,6 tis. Kč do rozpočtu roku 2019.</t>
  </si>
  <si>
    <t>Zastupitelstvo kraje rozhodlo o profinancování a kofinancování projektu usnesením č. 3/145 ze dne 16.3.2017. V důsledku administrativních průtahů v rámci veřejné zakázky na výběr zhotovitele stavby došlo k zahájení výstavby až v červenci. Rovněž potíže způsobené zhotovitelem při přebírání staveniště a pomalejší průběh stavebních prací jsou důvodem pro celkově nižší stavební výdaje, než se původně předpokládalo.  Na základě výše uvedeného je navrhováno převést nevyčerpané finanční prostředky ve výši 57.720,6 tis. Kč do rozpočtu roku 2019.</t>
  </si>
  <si>
    <t>Profinancování a kofinancování projektu a náklady na udržitelnost byly schváleny zastupitelstvem kraje dne 22.9.2016 usnesením č. 21/2254. Projekt dosud nebyl předložen do výzvy, protože zatím žádná podporující jeho cíle nebyla vyhlášena. Projektová dokumentace bude dokončena ke konci roku, z uzavřené smlouvy na zpracování projektové dokumentace vyplývají závazky z titulu pozastávky a výkonu autorského dozoru, které budou hrazeny v následujících letech. Na základě výše uvedeného je navrhováno převést nevyčerpané finanční prostředky ve výši 224,4 tis. Kč do rozpočtu roku 2019.</t>
  </si>
  <si>
    <t>Zastupitelstvo kraje rozhodlo profinancovat a kofinancovat projekt usnesením č. 3/140 ze dne 16.3.2017. Z důvodu zdlouhavého průběhu veřejné zakázky (odstoupení původně vybraného uchazeče od podpisu smlouvy, probíhaly jednání dalším uchazečem) byla smlouva se zhotovitelem stavby uzavřena až v srpnu 2018, čímž se posunul termín předpokládaného ukončení stavby na únor 2019. Na základě nižší očekávané prostavěnosti vzhledem k pozdějšímu termínu zahájení stavby je navrhováno převést nevyčerpané finanční prostředky ve výši 10.102,8 tis. Kč do rozpočtu roku 2019.</t>
  </si>
  <si>
    <t>Zastupitelstvo kraje rozhodlo profinancovat a kofinancovat projekt usnesením č. 4/266 ze dne 15.6.2017. Veřejná zakázka na výběr zhotovitele stavby byla vyhlášena opakovaně. Nejdříve pro chyby v zadávací dokumentaci - výkazu výměr, pak pro odstoupení jediného uchazeče před podpisem smlouvy. Potřetí byla vyhlášena znovu v září 2018, fyzická realizace projektu proběhne v roce 2019. Úhrada výdajů na organizaci všech tři VZ se předpokládá na začátku roku 2019. Z tohoto důvodu je navrhováno převést nevyčerpané finanční prostředky ve výši 146,7 tis. Kč do rozpočtu roku 2019.</t>
  </si>
  <si>
    <t>Energetické úspory ve SPŠ, OA a JŠ ve Frýdku-Místku</t>
  </si>
  <si>
    <t>Zastupitelstvo kraje rozhodlo profinancovat a kofinancovat projekt usnesením č. 4/266 ze dne 15.6.2017. Rada kraje usnesením č. 111/8608 ze dne 16.10.2016 schválila závazný ukazatel investiční příspěvek do fondu investic na rok 2016 na projektovou dokumentaci příspěvkové organizaci Dětský domov a Školní jídelna, termín byl prodloužen do 31.12.2017 usnesením č. 5/312 ze dne 10.1.2017, usnesením č. 30/2602 ze dne 23.1.2018 prodlouženo do 31.12.2018. Vzhledem k tomu, že část finančních prostředků v rámci závazného ukazatele nebude v průběhu roku 2018 dočerpána, je nutné zajistit převod do roku 2019. Na základě výše uvedeného je navrhováno převést nevyčerpané finanční prostředky ve výši 273,8 tis. Kč do rozpočtu roku 2019.</t>
  </si>
  <si>
    <t>Energetické úspory v MŠ Klíček v Karviné</t>
  </si>
  <si>
    <t>Zastupitelstvo rozhodlo profinancovat a kofinancovat projekt usnesením č. 6/557 ze dne 14.12.2017. Na základě uzavřené objednávky na zhotovení studie proveditelnosti vyplývá závazek ve výši 3,5 tis. Kč. Je navrhováno tyto finanční prostředky převést do roku 2019.</t>
  </si>
  <si>
    <t>Rekonstrukce silnice II/462 Jelenice – Lesní Albrechtice</t>
  </si>
  <si>
    <t>Integrované výjezdové centrum v Českém Těšíně</t>
  </si>
  <si>
    <t>Rekonstrukce budovy na ulici Praskova čp. 411 v Opavě (Základní škola, Opava, Havlíčkova 1, příspěvková organizace)</t>
  </si>
  <si>
    <t>Generel rozvoje Letiště Leoše Janáčka Ostrava</t>
  </si>
  <si>
    <t>Zastupitelstvo kraje schválilo zahájení přípravy projektu, rozhodlo o profinancování a kofinancování a zahájení realizace projektu dne 15.6.2017 usnesením č. 4/317.  Vzhledem k prodloužení procesu administrace veřejné zakázky je navrhováno nevyčerpané finanční prostředky ve výši 361,3 tis. Kč převést do rozpočtu roku 2019.</t>
  </si>
  <si>
    <t>Zastupitelstvo kraje rozhodlo o profinancování a kofinancování projektu dne 15.6.2017 usnesením č. 4/317. Vzhledem k větší časové náročnosti přípravy projektu budou nevyčerpané finanční prostředky ve výši 40,8 tis. Kč převedeny do rozpočtu rok 2019.</t>
  </si>
  <si>
    <t>Zastupitelstvo kraje rozhodlo o profinancování a kofinancování projektu dne 22.9.2016 usnesením č. 21/2248. Moravskoslezský kraj přijal v roce 2018 zálohovou platbu určenou k financování projektu v roce 2018 i 2019, do konce roku očekáváme přijetí další platby ve výši 773,95 tis. Kč. Nevyčerpaná část dotace je určena na financování aktivit v roce 2019. Plánovaným výdajem v příštím  roce budou mimo jiné workshopy pro vedoucí pracovníky KÚ MSK. Na základě výše uvedeného je navrhováno převést nevyčerpané finanční prostředky ve výši 1.172 tis. Kč do rozpočtu roku 2019.</t>
  </si>
  <si>
    <t>Zastupitelstvo kraje rozhodlo o profinancování a kofinancování projektu dne 21.4.2016 usnesením č. 19/2006. Projekt byl předložen do výzvy v rámci Integrovaného regionálního operačního programu v červenci 2016. Rozhodnutí o poskytnutí dotace bylo doručeno v březnu 2017. V současné době je realizována stavba. Nezbytná aktualizace expozic na standard SMART způsobila prodloužení veřejné zakázky na expozice, jejichž plnění je předpokládáno v roce 2019. Nevyčerpané finanční prostředky ve výši 1.745,6 tis. Kč určené na financování expozic je nutné převést do roku 2019.</t>
  </si>
  <si>
    <t xml:space="preserve">Zastupitelstvo kraje rozhodlo o profinancování a kofinancování projektu dne 21.4.2016 usnesením č. 19/2006. Projekt byl předložen do výzvy v rámci Integrovaného regionálního operačního programu v červenci 2016. Rozhodnutí o poskytnutí dotace bylo doručeno v březnu 2017. Z důvodu zdlouhavého průběhu veřejné zakázky na zhotovitele stavby došlo oproti původnímu harmonogramu k nižší prostavěnosti, a proto je nutné zajistit převod finančních prostředků ve výši 4.807,1 tis. Kč do roku 2019. </t>
  </si>
  <si>
    <t>Zastupitelstvo kraje rozhodlo o profinancování a kofinancování projektu dne 21.4.2016 usnesením č. 19/1990. Projekt byl předložen do výzvy v rámci Integrovaného regionálního operačního programu v červenci 2016. Rozhodnutí o poskytnutí dotace bylo doručeno v březnu 2017. V současné době byla zrušena  zakázka  na zhotovitele stavby z důvodu překročení limitu celkových nákladů dle metodiky IROP a bude vyhlášena znovu, čímž dojde k celkovému zpoždění realizace projektu. Z tohoto důvodu je nutné zajistit převod finančních prostředků ve výši 114,1 tis. Kč do roku 2019.</t>
  </si>
  <si>
    <t>Zastupitelstvo kraje rozhodlo o profinancování a kofinancování projektu dne 23.6.2016 usnesením č. 20/2092. Projekt byl předložen do výzvy v rámci Integrovaného regionálního operačního programu v červenci 2016. Rozhodnutí o poskytnutí dotace bylo doručeno v březnu 2017. Z důvodu průtahů při hodnocení zakázky na zhotovitele stavby a následné delší kontroly na CRR došlo k celkovému posunu časového harmonogramu projektu. Dále dochází ke zpoždění fakturace z důvodu nutnosti vyjasnění víceprací, část změn je dále projednávána s Národním památkovým ústavem. Z tohoto důvodu je nutné část finančních prostředků ve výši 5.267,6 tis. Kč přesunout do roku 2019.</t>
  </si>
  <si>
    <t>Zastupitelstvo kraje rozhodlo o profinancování a kofinancování projektu dne 15.6.2017 usnesením č. 4/312. Vzhledem k větší časové náročnosti přípravy projektu je navrhováno nevyčerpané prostředky ve výši 28,7 tis. Kč převést do rozpočtu roku 2019.</t>
  </si>
  <si>
    <t>Dotační program Kotlíkové dotace v Moravskoslezském kraji - 2. výzva byl schválen usnesení rady kraje č. 16/1383 ze dne 27.6.2017. Jedná se o víceletý dotační program. Realizace dílčích projektů včetně předložení vyúčtování kotlíkové dotace je nastavena do 13.12.2019. V roce 2017 jsme od MŽP obdrželi zálohovou platbu. Vyúčtování jsou předkládána a proplácena průběžně. Kontrola těchto předložených vyúčtování a proplácení dotací bude probíhat v roce 2019 i 2020. Proto je třeba převést nevyčerpané finanční prostředky z roku 2018 do roku 2019. Na přelomu listopadu a prosince očekáváme zálohovou platbu od MŽP ve výši 200 mil. Kč, která je zahrnuta v převodech.</t>
  </si>
  <si>
    <t>Akce byla schválena usnesením zastupitelstva kraje č. 6/520 dne 14.12.2017. V říjnu 2018 bylo zahájeno zadávací řízení na zhotovitele aktualizace projektové dokumentace, předpoklad uzavření smlouvy je prosinec 2018. Dále rada kraje č. 47/4167 dne 25.9.2018 schválila dotaci na zajištění studie stavby samotnou příspěvkovou organizací. Tato studie bude objednána v říjnu 2018 s plněním do konce roku 2018. Z tohoto důvodu je navrhováno převést částku 985,3 tis. Kč do rozpočtu kraje na rok 2019.</t>
  </si>
  <si>
    <t>Akce na přípravu projektu byla přeschválena usnesením zastupitelstva kraje č. 6/520 dne 14.12.2017. Finance budou v roce 2018 čerpány na zpracování studie proveditelnosti, na administraci veřejné zakázky na projektanta a zpracování dalších stupňů projektové dokumentace, které bude pokračovat i v roce 2019. Na základě této skutečnosti je navrhováno převést finanční prostředky ve výši 610,2 tis. Kč do rozpočtu roku 2019.</t>
  </si>
  <si>
    <t>Akce byla schválena usnesením zastupitelstva kraje č. 6/520 dne 14.12.2017. S ohledem na termín realizace akce dle smlouvy o dílo a lhůty splatnosti faktur je navrhováno převést finanční prostředky ve výši 463 tis. Kč do rozpočtu roku 2019.</t>
  </si>
  <si>
    <t>Akce byla schválena usnesením rady kraje č. 36/3121 dne 10.4.2018. V letošním roce byla zhotovena projektová dokumentace a proběhlo zadávací řízení na zhotovitele stavby. Výběrové řízení však muselo být zrušeno, protože nabídky nesplnily podmínky zadání a bude ještě znovu vyhlášeno. Z tohoto důvodu je navrhováno převést finanční prostředky ve výši 3.411,7 tis. Kč do rozpočtu roku 2019.</t>
  </si>
  <si>
    <t>Akce rozpočtu "Dotační program - Ozdravné pobyty pro žáky 1. stupně základních škol pro roky 2017-2019" byla zařazena do rozpočtu kraje na rok 2018 usnesením rady kraje č. 21/1914 ze dne 26.9.2017. Finanční prostředky ve výši 3.602,8 tis. Kč jsou smluvně vázány v rámci dotačního programu, který je vyhlášen jako dvouletý. Vzhledem k tomu, že vyplácení dotací probíhá na základě předložení závěrečného vyúčtování, budou finanční prostředky vyplaceny v roce 2019. Z tohoto důvodu je navrhováno převést nevyčerpané finanční prostředky do rozpočtu roku 2019.</t>
  </si>
  <si>
    <t>Zastupitelstvo kraje usnesením č. 6/520 ze dne 14.12.2017 rozhodlo poskytnout na rok 2018 účelově určený příspěvek pro organizaci Muzeum Těšínska na  profinancování projektu „Toulky údolím Olše“ (spolufinancovaného Moravskoslezským krajem realizovaného v rámci programu INTERREG V – A Česká republika – Polsko) v celkové výši 1.995 tis. Kč. Ve spolupráci s polským vedoucím partnerem byla podána žádost o schválení podstatné změny projektu, která bude mít v případě schválení přímý dopad na termín realizace projektu a jeho aktivit (prodloužení do 31.12.2019). Z poskytnuté částky bylo uhrazeno 121 tis. Kč. Organizace Muzeum Těšínska si požádá o prodloužení časové použitelnosti účelově určeného příspěvku do 31.12.2019. V návaznosti na výše uvedené je navrhováno převést finanční prostředky do rozpočtu kraje na rok 2019.</t>
  </si>
  <si>
    <t>Podpora rozvoje kultury, památkové péče a muzejnictví v Moravskoslezském kraji</t>
  </si>
  <si>
    <t>Moravskoslezský kraj předpokládá do konce roku 2018 realizovat aktivity v oblasti ICT infrastruktury. V současné době je uzavíráno memorandum o spolupráci v oblasti poskytování dopravních informací pomocí infrastruktury Rádia Dálnice. Do konce roku 2018 se předpokládá zasmluvnění ve výši 1 mil. Kč s plněním až v roce 2019. S ohledem na obecně stanovené platební podmínky je navrhováno převést nevyčerpané finanční prostředky do rozpočtu roku 2019.</t>
  </si>
  <si>
    <t>Zastupitelstvo kraje usnesením č. 7/686 ze dne 14.3.2018 schválilo účelovou dotaci městu Bílovec (sml. č. 05084/2018/DSH) na rekonstrukci povrchu části komunikace na ulici Čs. armády v Bílovci. Nevyčerpání prostředků poskytnuté dotace je zapříčiněno podmínkami uvedenými ve smlouvě, kde je stanoveno, že finanční prostředky budou poskytnuty příjemci dotace teprve po předložení faktur za provedené práce. Na zasedání zastupitelstva kraje v prosinci 2018 bude předložen návrh na uzavření dodatku č. 1 ke smlouvě, kterým dojde k prodloužení časové použitelnosti dotace do konce roku 2019. V návaznosti na výše uvedené je navrhováno převést nevyčerpané finanční prostředky do rozpočtu roku 2019.</t>
  </si>
  <si>
    <t xml:space="preserve">Do konce roku 2018 se předpokládá vystavení objednávky na zpracování ekonomické ex ante analýzy v souvislosti s rozvojem leteckých linek na Letišti Leoše Janáčka Ostrava. Z daného důvodu je narhováno převést nevyčerpané finanční prostředky do rozpočtu roku 2019. </t>
  </si>
  <si>
    <r>
      <t xml:space="preserve">Maximální částka </t>
    </r>
    <r>
      <rPr>
        <b/>
        <sz val="10"/>
        <rFont val="Tahoma"/>
        <family val="2"/>
        <charset val="238"/>
      </rPr>
      <t xml:space="preserve">            (v tis. Kč) </t>
    </r>
  </si>
  <si>
    <t xml:space="preserve">Zdůvodnění </t>
  </si>
  <si>
    <t>Zastupitelstvo kraje rozhodlo o profinancování a kofinancování projektu dne 23.6.2016 usnesením č. 20/2088. Vzhledem k posunu harmonogramu projektu budou nevyčerpané finanční prostředky určeny k financování aktivit i v roce 2019, proto je nutné tyto prostředky ve výši 3.396 tis. Kč převést do rozpočtu roku 2019.</t>
  </si>
  <si>
    <t>Zastupitelstvo kraje rozhodlo profinancovat a kofinancovat projekt dne 22.9.2016 usnesením č. 21/2233. V rámci projektu probíhají stavební práce. Po ukončení bouracích prací bylo nutné zpracovat realizační projektovou dokumentaci, což vzhledem k vytíženosti projektantů trvalo déle, než se původně předpokládalo. Na základě výše uvedeného je nutné zajistit převod nevyčerpaných finančních prostředků na stavbu ve výši 21.639,5 tis. Kč do roku 2019.</t>
  </si>
  <si>
    <t>Zastupitelstvo kraje rozhodlo o profinancování a kofinancování projektu dne 23.6.2016 usnesením č. 20/2083. Při zahájení stavebních prací bylo zjištěno nevyhovující umístění inženýrských sítí, které koliduje s probíhající výstavbou. Uvedené problémy vedly ke zpomalení výstavby a je navrhováno převést nevyčerpané finanční prostředky ve výši 39.143,8 tis. Kč do rozpočtu roku 2019.</t>
  </si>
  <si>
    <t>Zastupitelstvo kraje rozhodlo o profinancování a kofinancování projektu dne 14.12.2017 usnesením č. 6/572. V rámci projektu právě probíhá veřejná zakázka na výběr zhotovitele stavby. Po jejím ukončení je plánována aktualizace studie proveditelnosti a předložení žádosti o dotaci. Vzhledem k administrativním průtahům v rámci veřejné zakázky lze očekávat, že dojde k posunu výdajů za studii proveditelnosti a zajištění zadávacího řízení.   Na základě výše uvedeného je navrhováno převést nevyčerpané finanční prostředky ve výši 105 tis. Kč do rozpočtu roku 2019.</t>
  </si>
  <si>
    <t>Zastupitelstvo kraje rozhodlo o profinancování a kofinancování projektu dne 14.3.2018 usnesením č. 7/710. V rámci projektu se bude předkládat žádost o dotaci. Vzhledem k plánované realizaci stavby v roce 2020 bude vyhlášena veřejná zakázka na výběr zhotovitele stavby v roce 2019. Lze tedy očekávat, že dojde k posunu výdajů za  část studie proveditelnosti, zajištění zadávacího řízení a posouzení reálné nabídkové ceny.  Na základě výše uvedeného je navrhováno převést nevyčerpané finanční prostředky ve výši 264,6 tis. Kč do rozpočtu roku 2019.</t>
  </si>
  <si>
    <t>Zastupitelstvo kraje rozhodlo o profinancování a kofinancování projektu dne 14.3.2018 usnesením č. 7/710. V rámci projektu právě probíhá veřejná zakázka na výběr zhotovitele stavby. Po jejím ukončení je plánována aktualizace studie proveditelnosti a předložení žádosti o dotaci. Vzhledem k administrativním průtahům v rámci veřejné zakázky lze očekávat, že dojde k posunu výdajů za studii proveditelnosti a zajištění zadávacího řízení.   Na základě výše uvedeného je navrhováno převést nevyčerpané finanční prostředky ve výši 124 tis. Kč do rozpočtu roku 2019.</t>
  </si>
  <si>
    <t>Zastupitelstvo kraje rozhodlo o profinancování a kofinancování projektu dne 14.3.2018 usnesením č. 7/710. V rámci projektu právě probíhá veřejná zakázka na výběr zhotovitele stavby. Po jejím ukončení je plánována aktualizace studie proveditelnosti a předložení žádosti o dotaci. Vzhledem k administrativním průtahům v rámci veřejné zakázky lze očekávat, že dojde k posunu výdajů za studii proveditelnosti a zajištění zadávacího řízení.   Na základě výše uvedeného je navrhováno převést nevyčerpané finanční prostředky ve výši 105 tis. Kč do rozpočtu roku 2019.</t>
  </si>
  <si>
    <t>Zastupitelstvo kraje rozhodlo o profinancování a kofinancování projektu dne 16.3.2017 usnesením č. 3/145. Projekt je ve fázi realizace, přičemž vzhledem k nižší prostavěnosti oproti harmonogramu bude část stavebních výdajů čerpána až v průběhu 1. poloviny roku 2019. Na základě výše uvedeného je navrhováno převést nevyčerpané finanční prostředky ve výši 36.278,9 tis. Kč do rozpočtu roku 2019.</t>
  </si>
  <si>
    <t xml:space="preserve">Zahájení přípravy projektu bylo schváleno zastupitelstvem kraje 14.3.2018 usnesením č. 7/752. Vzhledem k větší časové náročnosti přípravy projektu je navrhováno nevyčerpané prostředky ve výši 500 tis. Kč převést do rozpočtu roku 2019. </t>
  </si>
  <si>
    <t xml:space="preserve">Zastupitelstvo kraje schválilo zahájení přípravy projektu, rozhodlo o profinancování a kofinancování a zahájení realizace projektu dne 14.3.2018 usnesením č. 7/749. Vzhledem k větší časové náročnosti přípravy projektu budou nevyčerpané prostředky ve výši 200 tis. Kč převedeny do rozpočtu roku 2019.  </t>
  </si>
  <si>
    <t>Zastupitelstvo kraje rozhodlo o profinancování a kofinancování projektu usnesením č. 6/605 ze dne 14.12.2017. Do konce roku bude dodána zbývající část díla "Správa identit" s očekávanou splatností na počátku roku 2019. Na základě výše uvedeného je navrhováno převést nevyčerpané finanční prostředky ve výši 4.562,5 tis. Kč do rozpočtu roku 2019.</t>
  </si>
  <si>
    <t>Zastupitelstvo kraje rozhodlo o profinancování a kofinancování projektu usnesením č. 5/466 ze dne 14.9.2017.  Do konce roku bude dodána zbývající část dodávky nástroje SIEM se předpokládanou splatností na počátku roku 2019. Na základě výše uvedeného je navrhováno převést nevyčerpané finanční prostředky ve výši 2.871,1 tis. Kč do rozpočtu roku 2019.</t>
  </si>
  <si>
    <t>Zastupitelstvo kraje rozhodlo o profinancování a kofinancování projektu dne 21.4.2016 usnesením č. 19/1989.  Zálohově přijaté a nevyčerpané finanční prostředky  jsou určeny k financování aktivit projektu i v roce 2019, proto je navrhováno tyto prostředky ve výši 3.389,7 tis. Kč převést do rozpočtu roku 2019.</t>
  </si>
  <si>
    <t>Zastupitelstvo kraje rozhodlo o profinancování a kofinancování projektu dne 15.6.2017 usnesením č. 4/315. Nevyčerpané finanční prostředky  jsou určeny k financování aktivit projektu i v roce 2019, proto je nutné tyto prostředky ve výši 1.760,5 tis. Kč převést do rozpočtu roku 2019.</t>
  </si>
  <si>
    <t>Zastupitelstvo kraje rozhodlo o profinancování a kofinancování projektu dne 21.4.2016 usnesením č. 19/1989.  Nevyčerpané prostředky ze zálohové platby a jsou určeny k financování projektu i v roce 2019, proto je nutné je převést do rozpočtu následujícího roku. Na základě výše uvedeného je navrhováno převést nevyčerpané finanční prostředky ve výši 2.211,6 tis. Kč do rozpočtu roku 2019.</t>
  </si>
  <si>
    <t>Zastupitelstvo kraje rozhodlo o profinancování a kofinancování projektu dne 21.4.2016 usnesením č. 19/1989.  Nevyčerpané prostředky ze zálohové platby jsou určeny k financování projektu i v roce 2019, proto je nutné je převést do rozpočtu následujícího roku. Do konce roku očekáváme přijetí další části zálohy ve výši 243,9 tis. Kč. Na základě výše uvedeného je navrhováno převést nevyčerpané finanční prostředky ve výši 3.055,3 tis. Kč do rozpočtu roku 2019.</t>
  </si>
  <si>
    <t>Zastupitelstvo kraje rozhodlo o profinancování a kofinancování projektu dne 21.4.2016 usnesením č. 19/1989.  Nevyčerpané prostředky ze zálohové platby jsou určeny k financování projektu i v roce 2019, proto je nutné je převést do rozpočtu následujícího roku. Na základě výše uvedeného je navrhováno převést nevyčerpané finanční prostředky ve výši 3.985,5 tis. Kč do rozpočtu roku 2019.</t>
  </si>
  <si>
    <t>Zastupitelstvo kraje rozhodlo o profinancování a kofinancování projektu dne 21.4.2016 usnesením č. 19/1989.  Nevyčerpané prostředky ze zálohové platby jsou určeny k financování projektu i v roce 2019, proto je nutné je převést do rozpočtu následujícího roku. Na základě výše uvedeného je navrhováno převést nevyčerpané finanční prostředky ve výši 2.238,3 tis. Kč do rozpočtu roku 2019.</t>
  </si>
  <si>
    <t xml:space="preserve">Návrh na zahájení přípravy projektu, profinancování a kofinancování projektu a zajištění udržitelnosti projektu bude zastupitelstvu kraje předložen na zasedání dne 13.12.2018. Vzhledem k větší časové náročnosti přípravy projektu je navrhováno nevyčerpané prostředky ve výši 4.000 tis. Kč převést do rozpočtu roku 2019. </t>
  </si>
  <si>
    <t>Zastupitelstvo kraje rozhodlo o zahájení přípravy projektu dne 15.6.2017 usnesením č. 4/264. Projekt byl předložen do výzvy počátkem roku 2018 a po ukončení hodnotícího procesu byl zařazen do zásobníku projektů s plánovanou realizací v roce 2020.  V rámci stávajících závazků vyplývajících z projektu ještě zbývá uhradit druhou část studie proveditelnosti, z tohoto důvodu je nutné finanční prostředky ve výši 28,4 tis. Kč převést do roku 2019.</t>
  </si>
  <si>
    <t>Zastupitelstvo kraje rozhodlo o profinancování a kofinancování projektu usnesením č. 4/310 ze dne 15.6.2017. V návaznosti na průběh realizace projektu a plánované aktivity na rok 2019 je navrhováno převést nevyčerpané finanční prostředky ve výši 2.568,2 tis. Kč do rozpočtu roku 2019.</t>
  </si>
  <si>
    <t>Zastupitelstvo kraje rozhodlo o profinancování a kofinancování projektu dne 23.6.2016 usnesením č. 20/2088. Vzhledem k posunu harmonogramu projektu budou nevyčerpané finanční prostředky  využity k financování aktivit i v roce 2019, proto je navrhováno tyto prostředky ve výši 1.508,6 tis. Kč převést do rozpočtu roku 2019.</t>
  </si>
  <si>
    <t>Zastupitelstvo kraje usnesením č. 6/599 ze dne 14.12.2017 rozhodlo profinancovat projekt. Prostředky ve výši 150 tis. Kč budou úhradou mezd za 12. měsíc roku 2018, které budou vyplaceny v lednu roku 2019.</t>
  </si>
  <si>
    <t>Zastupitelstvo kraje rozhodlo o profinancování a kofinancování projektu dne 22.9.2016 usnesením č. 21/2254. ZK rozhodlo o navýšení profinancování a kofinancování dne 14.6.2018 usnesením č. 8/852. Zajištění zpracování projektové dokumentace bylo svěřeno příspěvkové organizaci  Sagapo. Rada kraje usnesením č. 110/8539 ze dne 22.9.2016 schválila příspěvkové organizaci závazný ukazatel investiční příspěvek do fondu investic na rok 2017 s časovou použitelností do 30.6.2017, termín byl prodloužen do 31.12.2017 usnesením č. 5/312 ze dne 10.1.2017, opakovaně byl prodloužen do 31.12.2018 usnesením RK č. 30/2602 ze dne 23.1.2018.  Veřejná zakázka na zhotovitele stavby bude vyhlášena koncem října 2018, tedy výdaje za organizaci VZ a za posouzení reálných odbytových cen budou hrazeny v roce 2019. Proto je nutné zajistit převod finančních prostředků ve výši 214,7 tis. Kč do roku 2019.</t>
  </si>
  <si>
    <t>Zastupitelstvo kraje rozhodlo o profinancování a kofinancování projektu dne 22.9.2016 usnesením č. 21/2254.  ZK rozhodlo o navýšení profinancování a kofinancování dne 14.6.2018 usnesením č. 8/852. Veřejná zakázka na zhotovitele stavby bude vyhlášena koncem října 2018, takže výdaje za organizaci VZ a posouzení reálných odbytových cen budou realizovány v roce 2019. V rámci navrhované částky převodů je i úhrada závazku vyplývajícího ze smlouvy na zhotovení projektové dokumentace (uvolnění pozastávky). Na základě výše uvedeného je nutné zajistit převod finančních prostředků ve výši 303,5 tis. Kč do roku 2019.</t>
  </si>
  <si>
    <t>Zastupitelstvo kraje rozhodlo o profinancování a kofinancování projektu dne 22.9.2016 usnesením č. 21/2254. Vzhledem k tomu, že veřejná zakázka na zhotovitele stavby bude vyhlášena koncem října 2018, dojde k posunu výdajů za organizaci VZ a posouzení reálných odbytových cen do roku 2019. Na základě výše uvedeného je nutné zajistit převod finančních prostředků ve výši 176,3 tis. Kč do roku 2019.</t>
  </si>
  <si>
    <t>Zastupitelstvo kraje rozhodlo profinancovat a kofinancovat projekt  usnesením č. 21/2254 ze dne 22.9.2016. Usnesením č. 8/852 ze dne 14.6.2018 rozhodlo zastupitelstvo kraje o zvýšení profinancování a kofinancování. V současné době je uzavřena smlouva na zhotovení projektové dokumentace, výkon inženýrské činnosti a výkon funkce koordinátora bezpečnosti a ochrany zdraví při práci na staveništi po dobu přípravy projektu. Dle lhůty splatnosti faktur sjednané v rámci uzavřené smlouvy a v závislosti na termínech předání dílčích částí projektové dokumentace může dojít k úhradě části závazků vyplývajících ze smlouvy na počátku roku 2019, z tohoto důvodu je nutno finanční prostředky ve výši 1.057,6 tis. Kč převést do roku 2019.</t>
  </si>
  <si>
    <t>Zastupitelstvo kraje rozhodlo profinancovat a kofinancovat projekt  usnesením č. 21/2254 ze dne 22.9.2016. Usnesením č. 8/852 ze dne 14.6.2018 rozhodlo zastupitelstvo kraje o zvýšení profinancování a kofinancování. V současné době je uzavřena smlouva na zhotovení projektové dokumentace, výkon inženýrské činnosti a výkon funkce koordinátora bezpečnosti a ochrany zdraví při práci na staveništi po dobu přípravy projektu, dále je uzavřena smlouva na zpracování studie proveditelnosti. Dle obchodních podmínek u obou uzavřených smluv budou závazky z nich vyplývající v závislosti na datech předání zčásti hrazeny pravděpodobně na počátku roku 2019, a proto je nutno finanční prostředky ve výši 631,7 tis. Kč převést do roku 2019.</t>
  </si>
  <si>
    <t>Zastupitelstvo kraje rozhodlo o profinancování a kofinancování projektu dne 25.9.2015 usnesením č. 16/1633. Do konce roku 2018 očekáváme přijetí další části zálohy ve výši 3.590,6 tis. Kč. Nevyčerpané finanční prostředky ze zálohových plateb, stejně  jako nová výše zálohy, jsou určeny k financování i v roce 2019, proto je nutné tyto prostředky ve výši 6.093,4 tis. Kč převést do rozpočtu roku 2019.</t>
  </si>
  <si>
    <t>Zastupitelstvo kraje rozhodlo o profinancování a kofinancování projektu dne 25.9.2015 usnesením č. 16/1633. Nevyčerpané prostředky ze zálohové platby jsou určeny k financování projektu i v roce 2019, proto je nutné je převést do rozpočtu následujícího roku. Na základě výše uvedeného je navrhováno převést nevyčerpané finanční prostředky ve výši 1.378,7 tis. Kč do rozpočtu roku 2019.</t>
  </si>
  <si>
    <t>Zastupitelstvo kraje rozhodlo o profinancování a kofinancování projektu dne 25.9.2015 usnesením č. 16/1633. Nevyčerpané prostředky ze zálohové platby jsou určeny k financování projektu i v roce. 2019, proto je nutné je převést do rozpočtu následujícího roku. Na základě výše uvedeného je navrhováno převést nevyčerpané finanční prostředky ve výši 3.059,1 tis. Kč do rozpočtu roku 2019.</t>
  </si>
  <si>
    <t>Zastupitelstvo kraje rozhodlo o profinancování a kofinancování projektu dne 25.9.2015 usnesením č. 16/1633. Nevyčerpané prostředky ze zálohové platby jsou určeny k financování projektu i v roce 2019.  Do konce roku 2018 očekáváme přijetí další části zálohy ve výši 317,6 tis. Kč. Na základě výše uvedeného je navrhováno převést nevyčerpané finanční prostředky ve výši 3.289,8 tis. Kč do rozpočtu roku 2019.</t>
  </si>
  <si>
    <t xml:space="preserve">Zastupitelstvo kraje rozhodlo o profinancování a kofinancování projektu dne 14.12.2017 usnesením č. 6/579. Vzhledem k větší časové náročnosti přípravy a realizace projektu je navrhováno nevyčerpané prostředky ve výši 3.764,8 tis. Kč převést do rozpočtu roku 2019. </t>
  </si>
  <si>
    <t>Zastupitelstvo kraje rozhodlo o profinancování a kofinancování projektu dne 22.9.2016 usnesením č. 21/2245. Nevyčerpané finanční prostředky ze zálohové platby jsou určeny k financování i v roce 2019, proto je nutné tyto prostředky ve výši 2.599,1 tis. Kč převést do rozpočtu roku 2019.</t>
  </si>
  <si>
    <t xml:space="preserve">Zastupitelstvo kraje rozhodlo o profinancování a kofinancování projektu dne 22.12.2016 usnesením č. 2/68. Vzhledem k větší časové náročnosti přípravy projektu je navrhováno nevyčerpané prostředky ve výši 425 tis. Kč převést do rozpočtu roku 2019. </t>
  </si>
  <si>
    <t>Zastupitelstvo kraje rozhodlo o profinancování a kofinancování projektu dne 21.4.2016 usnesením č. 19/1988. Nevyčerpané prostředky ze zálohové platby jsou určeny k financování projektu i v roce 2019. Do konce roku 2018 očekáváme přijetí další části zálohy ve výši 154,2 tis. Kč. Na základě výše uvedeného je navrhováno převést nevyčerpané finanční prostředky ve výši 105.516,2 tis. Kč do rozpočtu roku 2019.</t>
  </si>
  <si>
    <t>Zastupitelstvo kraje rozhodlo o profinancování a kofinancování projektu dne 15.6.2017 usnesením č. 4/305. Nevyčerpané prostředky ze zálohové platby jsou určeny k financování projektu i v roce 2019, proto je nutné je převést do rozpočtu následujícího roku. Na základě výše uvedeného je navrhováno převést nevyčerpané finanční prostředky ve výši 44.910,7 tis. Kč do rozpočtu roku 2019.</t>
  </si>
  <si>
    <t>Zastupitelstvo kraje rozhodlo o profinancování a kofinancování projektu dne 14.12.2017 usnesením č. 6/585. V roce 2018 obdržel kraj 1. zálohovou platbu určenou k realizaci projektu v roce 2019, kdy dojde k zahájení fyzické realizace projektu. Z tohoto důvodu je nutné převést finanční prostředky ve výši 8.383,8 tis. Kč do rozpočtu roku 2019.</t>
  </si>
  <si>
    <t>Zastupitelstvo kraje rozhodlo o profinancování a kofinancování projektu dne 14.3.2018 usnesením č. 7/737. Nevyčerpané prostředky ze zálohových plateb jsou určeny k financování projektu i v roce 2019, proto je nutné převést do rozpočtu následujícího roku. Na základě výše uvedeného je navrhováno převést nevyčerpané finanční prostředky ve výši 8.124 tis. Kč do rozpočtu roku 2019.</t>
  </si>
  <si>
    <t xml:space="preserve">Zastupitelstvo kraje rozhodlo o profinancování a kofinancování projektu dne 14.6.2018 usnesením č. 8/839. Vzhledem k větší časové náročnosti přípravy a realizace projektu je navrhováno nevyčerpané prostředky ve výši 1.094,5 tis. Kč převést do rozpočtu roku 2019. </t>
  </si>
  <si>
    <t xml:space="preserve">Profinancování a kofinancování projektu a náklady na udržitelnost byly schváleny zastupitelstvem kraje dne 22.9.2016 usnesením č. 21/2254. Rozhodnutí o poskytnutí dotace bylo vydáno v září 2017. Stavba bude ukončena do konce roku 2018, veřejná zakázka na dodávku výukových panelů právě probíhá. Vzhledem k době plnění na sklonku roku jak u dokončení stavby, tak u dalších aktivit projektu (pořízení strojního vybavení, nábytku, výukových panelů, traktoru s vlečkou a nákladního automobilu pro výuku autoškoly), je nutné zajistit převod finančních prostředků ve výši 28.915,7 tis. Kč do roku 2019. </t>
  </si>
  <si>
    <t>Zastupitelstvo kraje rozhodlo profinancovat a kofinancovat projekt usnesením č. 4/266 ze dne 15.6.2017. Z důvodu opakovaného vyhlášení veřejné zakázky na výběr zhotovitele stavby dojde k posunu termínu fyzické realizace stavby. Na základě výše uvedeného je navrhováno převést nevyčerpané finanční prostředky ve výši 1.098,8 tis. Kč do rozpočtu roku 2019.</t>
  </si>
  <si>
    <t>Zastupitelstvo kraje rozhodlo profinancovat a kofinancovat projekt usnesením č. 4/266 ze dne 15.6.2017. V současné době probíhá realizace stavebních prací, s předpokladem ukončení stavebních prací na konci listopadu 2018. Z důvodu termínu splatnosti faktur dojde k úhradě poslední faktury na začátku roku 2019.  Na základě výše uvedeného je navrhováno převést nevyčerpané finanční prostředky ve výši 6.995,4 tis. Kč do rozpočtu roku 2019.</t>
  </si>
  <si>
    <t>Zastupitelstvo kraje rozhodlo profinancovat a kofinancovat projekt usnesením č. 3/140 ze dne 16.3.2017. V současné době probíhá realizace stavebních prací, s předpokladem ukončení stavebních prací v listopadu 2018. Z důvodu termínu splatnosti faktur dojde k úhradě poslední faktury na začátku roku 2019.  Na základě výše uvedeného je navrhováno převést nevyčerpané finanční prostředky ve výši 5.095,8 tis. Kč do rozpočtu roku 2019.</t>
  </si>
  <si>
    <t>Zastupitelstvo kraje rozhodlo profinancovat a kofinancovat projekt usnesením č. 4/266 ze dne 15.6.2017.  Z důvodu opakovaného vyhlášení veřejné zakázky na výběr zhotovitele stavby dojde k posunu termínu fyzické realizace stavby. Rada kraje usnesením č. 111/8608 ze dne 16.10.2016 schválila závazný ukazatel investiční příspěvek do fondu investic na rok 2016 na projektovou dokumentaci a energetický posudek příspěvkové organizaci Gymnázium Krnov, termín byl prodloužen do 31.12.2017 usnesením č. 5/312 ze dne 10.1.2017. Termín byl opakovaně prodloužen do 31.12.2018 usnesením č. 30/2602 ze dne 23.1.2018. Vzhledem k tomu, že část finančních prostředků v rámci závazného ukazatele nebude v průběhu roku 2018 dočerpána, je nutné zajistit převod do roku 2019. V navrhované částce převodů jsou rovněž zahrnuty výdaje za organizaci VZ, u nichž se předpokládá úhrada na počátku roku 2019. Na základě výše uvedeného je navrhováno převést nevyčerpané finanční prostředky ve výši 164,8 tis. Kč do rozpočtu roku 2019.</t>
  </si>
  <si>
    <t>Zastupitelstvo kraje rozhodlo profinancovat a kofinancovat projekt usnesením č. 4/266 ze dne 15.6.2017. V současné době probíhá veřejná zakázka na výběr zhotovitele stavby, její ukončení je plánováno v roce 2019. K úhradě výdajů za organizaci VZ tedy dojde na počátku roku 2019. Na základě výše uvedeného je navrhováno převést nevyčerpané finanční prostředky ve výši 60 tis. Kč do rozpočtu roku 2019.</t>
  </si>
  <si>
    <t>Zastupitelstvo kraje rozhodlo profinancovat a kofinancovat projekt usnesením č. 4/266 ze dne 15.6.2017. Vzhledem k zdlouhavém průběhu veřejné zakázky byla  smlouva o dílo se zhotovitelem stavby podepsána v červenci 2018. Pozdější termín zahájení stavby vedl k nižší prostavěnosti, z uvedeného důvodu je navrhováno převést nevyčerpané finanční prostředky ve výši 22.195,9 tis. Kč do rozpočtu roku 2019.</t>
  </si>
  <si>
    <t>Zastupitelstvo kraje rozhodlo profinancovat a kofinancovat projekt usnesením č. 4/266 ze dne 15.6.2017. Vzhledem k tomu, že rozhodnutí o poskytnutí dotace bylo vydáno až v dubnu 2018 a dále z provozních důvodů školského zařízení dojde k fyzické realizaci stavby v roce 2019. Z těchto důvodů je nutné zajistit převod finančních prostředků na úhradu výdajů za organizaci VZ ve výši 52,5 tis. Kč do roku 2019.</t>
  </si>
  <si>
    <t>Zastupitelstvo kraje rozhodlo profinancovat a kofinancovat projekt  usnesením č. 3/140 ze dne 16.3.2017. V současné době probíhají stavební práce, v průběhu realizace stavby vznikly vícepráce, které mají vliv na prodloužení termínu ukončení prací, bude uzavřen dodatek ke smlouvě o dílo. Po předání díla budou dále uhrazeny výdaje na autorský dozor a inženýrskou činnost. Z tohoto důvodu je nutné zajistit převod finančních prostředků na tyto výdaje ve výši 637,6 tis. Kč do roku 2019.</t>
  </si>
  <si>
    <t xml:space="preserve">Profinancování a kofinancování projektu a náklady na udržitelnost byly schváleny zastupitelstvem kraje dne 22.9.2016 usnesením č. 21/2254. Projekt dosud nebyl předložen řídícímu orgánu k hodnocení z důvodu absence vyhlášení odpovídající výzvy. V rámci projektu jsou zpracovávány jednotlivé stupně projektové dokumentace. Poplatek za zajištění připojení odběrného elektrického zařízení bude dle obchodních podmínek uzavřené smlouvy hrazen v roce 2019.  Z uzavřených smluv na zpracování projektové dokumentace vyplývají závazky z titulu pozastávky a výkonu autorského dozoru, které budou hrazeny v následujících letech. Na základě výše uvedeného je navrhováno převést nevyčerpané finanční prostředky ve výši 3.135,6 tis. Kč do rozpočtu roku 2019. </t>
  </si>
  <si>
    <t>Zastupitelstvo kraje rozhodlo o profinancování a kofinancování projektu dne 22.9.2016 usnesením č. 21/2237. Vzhledem k opakování některých VZ se realizace projektu prodlouží do roku 2019  a nevyčerpané prostředky ve výši   15.791,4 tis. Kč je navrhováno převést do rozpočtu roku 2019.</t>
  </si>
  <si>
    <t xml:space="preserve">Zastupitelstvo kraje rozhodlo o profinancování a kofinancování projektu dne 22.9.2016 usnesením č. 21/2237. Vzhledem k opakování několika VZ dochází k prodloužení realizace projektu do roku 2019. Proto je nutné nevyčerpané prostředky ve výši 18 679,2 tis. Kč převést do rozpočtu roku 2019.  </t>
  </si>
  <si>
    <t>Zastupitelstvo kraje rozhodlo o profinancování a kofinancování projektu dne 16.3.2017 usnesením č. 3/173. V roce 2018 obdržel kraj 1. zálohovou platbu a do konce roku očekáváme přijetí 2. platby. Obě jsou určeny k financování projektu i v následujícím roce, proto je nutné převést zbývající prostředky ve výši 263,2 tis. Kč do rozpočtu roku 2019.</t>
  </si>
  <si>
    <t>Zastupitelstvo kraje rozhodlo o profinancování a kofinancování projektu dne 25.9.2015 usnesením č. 16/1634. Nevyčerpané finanční prostředky ze zálohových plateb jsou určeny k financování i v roce 2019, proto je nutné tyto prostředky ve výši 3.255 tis. Kč převést do rozpočtu roku 2019</t>
  </si>
  <si>
    <t>Zastupitelstvo kraje rozhodlo o profinancování a kofinancování projektu dne 15.6.2017 usnesením č. 4/306. Projekt ukončil v roce 2018 realizaci, není však finančně vypořádaný, proto je nutné zbývající prostředky ve výši 7.385,2 tis. Kč převést do rozpočtu roku 2019 tak, aby bylo možné vrátit přeplatek zálohové platby zpět poskytovateli dotace.</t>
  </si>
  <si>
    <t>Zastupitelstvo kraje rozhodlo o profinancování a kofinancování projektu dne 17.12.2015 usnesením č. 17/1747. V roce 2018 obdržel kraj zálohovou platbu a ke konci roku se očekává proplacení další zálohové platby ve výši 1.200 tis. Kč. Jedná se o prostředky určené k financování projektu i v roce 2019, proto je nutné nevyčerpané finanční prostředky ve výši 6.733,7 tis. Kč převést do roku 2019.</t>
  </si>
  <si>
    <t xml:space="preserve">Zastupitelstvo kraje rozhodlo o profinancování a kofinancování projektu dne 13.9.2018 usnesením č. 9/1004. Vzhledem k větší časové náročnosti přípravy projektu je navrhováno nevyčerpané prostředky ve výši 300 tis. Kč převést do rozpočtu roku 2019. </t>
  </si>
  <si>
    <t>Zastupitelstvo kraje rozhodlo o profinancování a kofinancování projektu dne 15.6.2017 usnesením č. 4/318. Vzhledem k opakování některých VZ se realizace projektu prodlouží do roku 2019 a nevyčerpané prostředky ve výši 27.716,7  tis. Kč  je navrhováno převést do rozpočtu roku 2019.</t>
  </si>
  <si>
    <t xml:space="preserve">Zahájení přípravy projektu bylo schváleno zastupitelstvem kraje dne 25.9.2015 usnesením č. 16/1624. Vzhledem k větší časové náročnosti přípravy projektu budou nevyčerpané prostředky ve výši 300 tis. Kč převedeny do rozpočtu roku 2019. </t>
  </si>
  <si>
    <t>Zastupitelstvo kraje rozhodlo o profinancování a kofinancování projektu dne 14.3.2018 usnesením č. 7/724. V roce 2018 obdržel kraj zálohovou platbu ve výši 100 % dotace, tato platba je určena k financování projektu do konce jeho realizace v roce 2019, proto je nutné zbývající nevyčerpané finanční prostředky ve výši 8.866,7 tis. Kč převést do rozpočtu roku 2019.</t>
  </si>
  <si>
    <t xml:space="preserve">Zastupitelstvo kraje rozhodlo o profinancování a kofinancování projektu dne 13.9.2018 usnesením č. 9/1004. Vzhledem k větší časové náročnosti přípravy projektu je navrhováno nevyčerpané prostředky ve výši 200 tis. Kč  převést do rozpočtu roku 2019. </t>
  </si>
  <si>
    <t xml:space="preserve">Zastupitelstvo kraje rozhodlo o profinancování a kofinancování projektu dne 22.9.2016 usnesením č. 21/2237. Z důvodu opakování veřejné zakázky na didaktické pomůcky a následné uzavření smlouvy v závěru roku 2018 bude plnění smlouvy realizováno až v roce 2019. Z uvedeného důvodu je nutno převést nevyčerpané prostředky ve výši 1.770,3 tis. Kč do rozpočtu roku 2019. </t>
  </si>
  <si>
    <t xml:space="preserve">Zastupitelstvo kraje rozhodlo profinancovat a kofinancovat projekt usnesením č. 21/2234 ze dne 22.9.2016. Projekt byl předložen do Operačního programu Životní prostředí v prosinci 2016, žádost byla zamítnuta z důvodu nesplnění kritérií přijatelnosti. Předložena byla znovu v září 2017. Rozhodnutí o dotaci bylo vydáno v prosinci 2017. Z uzavřené smlouvy vyplývá závazek úhrady autorského dozoru v příštím roce, je tedy navrhováno převést finanční prostředky ve výši 12,1 tis. Kč do rozpočtu roku 2019. </t>
  </si>
  <si>
    <t>Zastupitelstvo kraje rozhodlo o profinancování a kofinancování projektu usnesením č. 21/2234 ze dne 22.9.2016. Projekt byl předložen do Operačního programu Životní prostředí a Rozhodnutí bylo doručeno v prosinci 2017. Fyzická realizace projektu je plánována v roce 2019. Nyní probíhá veřejná zakázka na zhotovitele stavby, která bude pravděpodobně ukončena do konce roku 2018. Úhrada závazku za zajištění komplexních služeb souvisejících s veřejnou zakázkou v závislosti na termínu ukončení VZ a termínu splatnosti faktury bude realizována pravděpodobně počátkem roku 2019. Na základě výše uvedeného  je navrhováno nevyčerpané finanční prostředky ve výši 86,9 tis. Kč převést do roku 2019.</t>
  </si>
  <si>
    <t>Zastupitelstvo rozhodlo profinancovat a kofinancovat projekt usnesením č. 21/2234 ze dne 22.9.2016. Projekt byl předložen do výzvy v rámci Operačního programu Životní prostředí v prosinci 2016. Rozhodnutí o poskytnutí dotace bylo vydáno v červnu 2017. Smlouva se zhotovitelem stavby byla uzavřena v únoru 2018. Staveniště bylo předáno v dubnu 2018, předpokládaný termín ukončení je v prosinci 2018. V souladu s obchodními podmínkami smlouvy bude část stavby spolu s autorským dozorem a částí vyplývající ze smlouvy na IČ, TDS a BOZP uhrazena v roce 2019. Z výše uvedených důvodů je nutné zbývající část finančních prostředků ve výši 10.131,2 tis. Kč převést do roku 2019.</t>
  </si>
  <si>
    <t>Zastupitelstvo rozhodlo profinancovat a kofinancovat projekt usnesením č. 21/2234 ze dne 22.9.2016. Projekt byl předložen do příslušné výzvy Operačního programu Životní prostředí v říjnu 2017. Rozhodnutí o poskytnutí dotace bylo vydáno v červnu 2018. Vzhledem k prodloužení hodnocení předloženého projektu poskytovatelem dotace dochází k posunu harmonogramu celého projektu. V současné době se připravují podklady k vyhlášení VZ na zhotovitele stavby.  Z uvedených důvodů je nutné zajistit převod finančních prostředků ve výši 833,5 tis. Kč do roku 2019.</t>
  </si>
  <si>
    <t>Zastupitelstvo kraje rozhodlo o profinancování a kofinancování projektu usnesením č. 21/2254 ze dne 22.9.2016. Výzva k předkládání žádostí o dotaci, v jejímž rámci měl být projekt podán,  byla předčasně ukončena. Zpracování projektové dokumentace se oproti původnímu plánu zpozdilo, zejména kvůli komplikacím, které nastaly při řešení vlastnických vztahů k souvisejícím pozemkům. Z tohoto důvodu je nezbytné finanční prostředky ve výši 2.004,4 tis. Kč přesunout do roku 2019.</t>
  </si>
  <si>
    <t>Akce byla schválena usnesením zastupitelstva kraje č. 6/520 ze dne 14.12.2017. O kofinancování projektu (10% podíl žadatele) rozhodlo zastupitelstvo kraje usnesením č. 20/2051 ze dne 23.6.2016. 90 % způsobilých výdajů projektu bude spolufinancováno z Integrovaného regionálního operačního programu. Z důvodu prodloužení doby realizace projektu je navrhováno převést nevyčerpané finanční prostředky ve výši 2.170,8 tis. Kč do rozpočtu roku 2019.</t>
  </si>
  <si>
    <t>Akce byla schválena usnesením zastupitelstva kraje č. 6/520 ze dne 14.12.2017. O kofinancování projektu (10% podíl žadatele) rozhodlo zastupitelstvo kraje usnesením č. 20/2053 ze dne 23.6.2016. 90 % způsobilých výdajů projektu bude spolufinancováno z Integrovaného regionálního operačního programu. Z důvodu prodloužení doby realizace projektu je navrhováno převést nevyčerpané finanční prostředky ve výši 761 tis. Kč do rozpočtu roku 2019.</t>
  </si>
  <si>
    <t xml:space="preserve">Zastupitelstvo kraje rozhodlo o profinancování a kofinancování projektu dne 14.6.2018 usnesením č. 8/894. Vzhledem k větší časové náročnosti přípravy projektu je navrhováno nevyčerpané prostředky ve výši 500 tis. Kč převést do rozpočtu roku 2019. </t>
  </si>
  <si>
    <t xml:space="preserve">Zastupitelstvo kraje rozhodlo o profinancování a kofinancování projektu dne 25.9.2015 usnesením č. 16/1629. V návaznosti na prodloužení realizace projektu oproti původnímu harmonogramu z důvodu řešení námitek vlastníků pozemků v souvislosti s realizací geodetických prací v rámci projektu je navrhováno  nevyčerpané prostředky ve výši 521,4 tis. Kč převést do rozpočtu roku 2019. </t>
  </si>
  <si>
    <t xml:space="preserve">Zastupitelstvo kraje rozhodlo o profinancování a kofinancování projektu dne 13.9.2018 usnesením č. 9/991. Vzhledem k větší časové náročnosti přípravy projektu je navrhováno  nevyčerpané prostředky ve výši 1.042,4 tis. Kč převést do rozpočtu roku 2019. </t>
  </si>
  <si>
    <t>Zastupitelstvo kraje rozhodlo o profinancování a kofinancování projektu dne 22.9.2016 usnesením č. 21/2247. V návaznosti na průběh realizace projektu je navrhováno převést nevyčerpané finanční prostředky ve výši 12,5 tis. Kč do rozpočtu roku 2019.</t>
  </si>
  <si>
    <t>Návrh na zahájení přípravy projektu, profinancování a kofinancování projektu a zajištění udržitelnosti projektu bude zastupitelstvu kraje předložen na zasedání dne 13.12.2018. V současné době je zadáno zpracování technické dokumentace, které má být dokončeno v závěru roku 2018. S ohledem na termín dokončení a lhůtu splatnosti faktury je navrhováno převést finanční prostředky ve výši 100 tis. Kč do rozpočtu roku 2019.</t>
  </si>
  <si>
    <t>Zastupitelstvo kraje rozhodlo o profinancování a kofinancování projektu dne 25.6.2015 usnesením č. 15/1534. Nevyčerpané prostředky ze zálohových plateb jsou určeny k financování projektu i v roce 2019. Na základě výše uvedeného je navrhováno převést nevyčerpané finanční prostředky ve výši 3.118,8 tis. Kč do rozpočtu roku 2019.</t>
  </si>
  <si>
    <t>Zastupitelstvo kraje rozhodlo o profinancování a kofinancování projektu dne 25.9.2015 usnesením č. 16/1633. Do konce roku 2018 očekáváme přijetí další části zálohy ve výši 1.479,56 tis. Kč. Nevyčerpané prostředky ze zálohových plateb, stejně jako nová výše zálohy, jsou určeny k financování i v roce 2019, proto je nutné tyto finanční prostředky ve výši 5.675,80 tis. Kč převést do rozpočtu roku 2019.</t>
  </si>
  <si>
    <t>Stavební úpravy PCHO ve 2. NP na bronchoskopický sál (Nemocnice ve Frýdku-Místku, příspěvková organizace)</t>
  </si>
  <si>
    <t>Tato akce rozpočtu je součástí schváleného rozpočtu kraje na rok 2018 dle usnesení zastupitelstva kraje č. 6/520 ze dne 14.12.2017. Kraj se zavázal k realizaci po dokončení přípravy stavby v gesci obce; obec nestihne dokončit přípravu pro realizaci díla v roce 2018. Z daného důvodu je navrhováno převést nevyčerpané finanční prostředky ve výši 9.000 tis. Kč do rozpočtu na rok 2019.</t>
  </si>
  <si>
    <t>Tato akce rozpočtu je součástí schváleného rozpočtu kraje na rok 2018 dle usnesení zastupitelstva kraje č. 6/520 ze dne 14.12.2017. Kraj se zavázal k realizaci po dokončení přípravy stavby v gesci obce; obec nestihne dokončit přípravu pro realizaci díla v roce 2018. Z daného důvodu je navrhováno převést nevyčerpané finanční prostředky ve výši 10.000 tis. Kč do rozpočtu na rok 2019.</t>
  </si>
  <si>
    <t>Akce byla schválena usnesením rady kraje č. 36/3121 ze dne 10.4.2018. Jedná se o úpravu některých technických zařízení v objektu Integrovaného výjezdového centra LLJO. Realizaci akce zajišťuje Letiště Ostrava, a.s. s tím, že veškeré výdaje  bude refakturovat kraji. Ukončení akce se předpokládá koncem tohoto roku. Vzhledem k tomu, že refakturace nákladů se očekává na přelomu roku, je navrhováno převést nevyčerpané finanční prostředky ve výši 360 tis. Kč do rozpočtu roku 2019.</t>
  </si>
  <si>
    <t>V roce 2018 byla vyhlášena veřejná zakázka  na dodání technologie FOTOVOLTAICKÉ ELEKTRÁRNY a bateriového úložiště včetně příslušenství nezbytného pro jeho provoz. V návaznosti na výše uvedené byla vystavena objednávka ve výši 52,1 tis. Kč na komplexní zajištění realizace zadávacího řízení na realizaci stavby. Na základě výše uvedeného je nutné převést prostředky ve výši 52,1 tis. Kč do rozpočtu roku 2019.</t>
  </si>
  <si>
    <t>Zastupitelstvo kraje rozhodlo profinancovat a kofinancovat akci usnesením č. 3/146 ze dne 16.3.2017. V rámci výdajů, které jsou součástí rozpočtu roku 2018, jsou mimo jiné i výdaje ke krytí závazků vyplývajících z uzavřených smluv na výkon autorského dozoru a BOZP. Za předpokladu, že prostavěnost v roce 2018 nedosáhne 90% hodnoty stavebního díla, budou v souladu s obchodními podmínkami jmenovaných smluv závazky hrazeny v roce 2019. Nedosáhne-li faktura od zhotovitele za měsíc říjen očekávané hodnoty, bude nutné nevyčerpané finanční prostředky na stavbu převést do roku 2019.</t>
  </si>
  <si>
    <t>Akce byla schválena usnesením rady kraje č. 36/3121 dne 10.4.2018. S projektovou dokumentací souvisí různá povolení a vyjádření ze strany dotčených úřadů. Z tohoto důvodu dochází k prodloužení termínu předání projektové dokumentace. S ohledem na splatnosti faktur je navrhováno převést 500 tis. Kč do rozpočtu roku 2019.</t>
  </si>
  <si>
    <t xml:space="preserve">Akce byla schválena usnesením zastupitelstva kraje 17/1686 dne 17.12.2015. Výběrové řízení na zhotovitele bylo zrušeno, protože nabídky nesplnily podmínky zadání. V současné době probíhá příprava na novou veřejnou zakázku na zhotovitele stavby a výkon technického dozoru stavby a koordinátora BOZP. Zahájení stavebních prací se předpokládá v květnu 2019. Z uvedeného důvodu je navrhováno převést  finanční prostředky ve výši 57,8 tis. Kč do rozpočtu roku 2019. </t>
  </si>
  <si>
    <t>Akce byla schválena usnesením zastupitelstva kraje č. 12/996 dne 11.12.2014. V současné době probíhá zadávací řízení na zhotovitele. Předpokládané zahájení stavby je v lednu 2019 s dobou realizace 9 měsíců. Z tohoto důvodu je navrhováno převést částku ve výši 259,5 tis. Kč do rozpočtu kraje roku 2019.</t>
  </si>
  <si>
    <t>Akce byla schválena usnesením zastupitelstva kraje č. 6/520 dne 14.12.2017. Na konci roku 2018 dojde ke zkušebnímu provozu. S ohledem na termín realizace akce dle smlouvy o dílo, lhůty splatnosti faktur a uvedení do provozu je navrhováno převést finanční prostředky ve výši 4.771 tis. Kč do rozpočtu roku 2019.</t>
  </si>
  <si>
    <t>Akce byla schválena usnesením zastupitelstva kraje č. 6/520 dne 14.12.2017. Nové (již druhé) výběrové řízení bylo zrušeno z důvodu jediné a vysoké nabídkové ceny. Do konce roku 2018 bude vyhlášeno třetí  výběrové řízení s termínem zahájení realizace stavby na začátku roku 2019 (jarní období). Z tohoto důvodu je navrhováno převést finanční prostředky ve výši 500 tis. Kč do rozpočtu roku 2019.</t>
  </si>
  <si>
    <t>Akce byla schválena usnesením rady kraje č. 101/7775 dne 24.5.2016. Předmětem akce je kompletní oprava střechy gymnázia. V únoru až dubnu 2018 probíhala veřejná zakázka na výběr zhotovitele stavby. Po doručení nabídek byla s ohledem na příliš vysokou nabídkovou cenu účastníka veřejná zakázka zrušena a bylo rozhodnuto s přihlédnutím k nasycenosti stavebního trhu veřejnou zakázku opakovat na podzim 2018. Realizace akce je tak odsunuta na rok 2019, kde se k opravě střechy přidá i oprava fasády. S ohledem na tuto skutečnost je navrhováno převést nevyčerpané finanční prostředky ve výši 52,6 tis. Kč do rozpočtu roku 2019.</t>
  </si>
  <si>
    <t>Akce byla schválena usnesením rady kraje č. 38/3307 dne 15.5.2018. V současné době probíhá zpracování  projektové dokumentace. Předpoklad dokončení projektových prací je v prosinci 2018. Realizace je plánována na duben 2019. S ohledem na uvedené skutečnosti je navrhováno převést nevyčerpané finanční prostředky ve výši 662,5 tis. Kč do rozpočtu roku 2019.</t>
  </si>
  <si>
    <t>Akce byla schválena usnesením zastupitelstva kraje č. 2/28 dne 22.12.2016. Akce byla zahájena v červenci 2018 a dle smluvního ujednání bude ukončena na konci listopadu 2018. S ohledem na termín splatnosti faktur je navrhováno převést nevyčerpané finanční prostředky ve výši 4.769,7 tis. Kč do rozpočtu roku 2019.</t>
  </si>
  <si>
    <t>Akce byla schválena usnesením rady kraje č. 36/3121 dne 10.4.2018. V současné době probíhá realizace stavby s předpokládaným dokončením v lednu 2019. Na základě této skutečnosti je navrhováno převést částku ve výši 3.540 tis. Kč do rozpočtu kraje roku 2019.</t>
  </si>
  <si>
    <t xml:space="preserve">Akce byla schválena usnesením rady kraje č. 16/1352 dne 27.6.2017. Smlouva na projektování byla uzavřena v dubnu 2018, v současnosti probíhá projekční příprava akce, která bude podle uzavřené smlouvy pokračovat až do roku 2019.  S ohledem na tuto skutečnost je navrhováno zapojit nevyčerpané finanční prostředky ve výši 726,2 tis. Kč do rozpočtu roku 2019. </t>
  </si>
  <si>
    <t>Akce byla schválena usnesením zastupitelstva kraje č. 6/520 dne 14.12.2017. Z důvodu řešení autorských práv původního zpracovatele projektové dokumentace stavby byla smlouva na zhotovení projektové dokumentace podepsána až v červenci 2018. S ohledem na termíny plnění a navazující platby vyplývající z ustanovení uzavřené smlouvy je navrhováno převést část finančních prostředků ve výši 52,3 tis. Kč do rozpočtu roku 2019.</t>
  </si>
  <si>
    <t>Akce byla schválena usnesením zastupitelstva kraje č. 6/520 dne 14.12.2017. Vzhledem ke skutečnosti, že vysoutěžený zhotovitel 2. části (Revitalizace skleníkového areálu Školního statku Opava) odstoupil od smlouvy, bude tato část opětovně soutěžena a realizována až v roce 2019. Na základě výše uvedeného je nezbytné převést nevyčerpané finanční prostředky ve výši 415,4 tis. Kč do rozpočtu roku 2019.</t>
  </si>
  <si>
    <t>Akce byla schválena usnesením rady kraje č. 36/3121 dne 10.4.2018. V současné době je dokončena projektová dokumentace. V červenci proběhlo první kolo výběrového řízení na zhotovitele, avšak nebyla doručena žádná nabídka. V současné době probíhá druhé kolo výběrového řízení.  Jelikož se jedná o práce na fasádě, které není možné provádět v zimních měsících, tak bude předáno staveniště v dubnu 2019, kdy už bude stabilní počasí. S ohledem na tuto skutečnost je navrhováno převést nevyčerpané finanční prostředky ve výši 80,1 tis. Kč do rozpočtu roku 2019.</t>
  </si>
  <si>
    <t>Akce byla schválena usnesením rady kraje č. 36/3121 dne 10.4.2018.  Akce byla schválena s časovou použitelností do 31.12.2019. Z tohoto důvodu je navrhováno převést finanční prostředky ve výši 4.000 tis. Kč do roku 2019.</t>
  </si>
  <si>
    <t xml:space="preserve">Akce byla schválena usnesením rady kraje č. 36/3121 dne 10.4.2018. Proběhlo výběrové řízení, do kterého se přihlásily 4 firmy. První dvě firmy odstoupily. Třetí firma v pořadí by akci nebyla schopna zrealizovat do poloviny září, kdy bude zahájena topná sezona. Čtvrtá firma v pořadí byla vysoko nad předpokládanou hodnotou. Z tohoto důvodu je nutné akci znova vysoutěžit a z důvodu topné sezony přesunout realizaci na období letních prázdnin 2019. S ohledem na tuto skutečnost je navrhováno převést finanční prostředky ve výši 475 tis. Kč do rozpočtu roku 2019. </t>
  </si>
  <si>
    <t>Akce byla schválena usnesením rady kraje č. 36/3121 dne 10.4.2018 s časovou použitelností do 31.12.2019. V současné době se zpracovává projektová dokumentace. Vzhledem k rozsahu díla nelze předpokládat zahájení realizace v tomto roce. Z tohoto důvodu je navrhováno převést finanční prostředky ve výši 20 tis. Kč do rozpočtu roku 2019.</t>
  </si>
  <si>
    <t>Akce byla schválena usnesením rady kraje č. 39/3533 dne 29.5.2018. Předmětem akce je projektová příprava. V současné době probíhá výběrové řízení, přičemž předpoklad dokončení projektové přípravy je v prosinci 2018. S ohledem na splatnosti faktur je navrhováno převést finanční prostředky ve výši 450 tis. Kč do rozpočtu roku 2019.</t>
  </si>
  <si>
    <t>Akce byla schválena usnesením zastupitelstva kraje č. 6/520 dne 14.12.2017. S ohledem na termín realizace akce dle smlouvy o dílo a lhůty splatnosti faktur je navrhováno převést do rozpočtu roku 2019 částku 2.000 tis. Kč.</t>
  </si>
  <si>
    <t>Akce byla schválena usnesením rady kraje č. 47/4169 dne 25.9.2018. V současnosti probíhá veřejná zakázka na zhotovitele projektové dokumentace s předpokládaným uzavřením smlouvy v listopadu 2018, přičemž finanční plnění započne na přelomu roku 2018 a 2019. S ohledem na termín splatnosti faktur je navrhováno převést nevyčerpané finanční prostředky ve výši 500 tis. Kč do rozpočtu roku 2019.</t>
  </si>
  <si>
    <t>Akce byla schválena usnesením rady kraje č. 47/4169 dne 25.9.2018. S ohledem na termín předání části díla projektové dokumentace (vydání územního souhlasu) nebude možné započít práce na realizaci dříve než začátkem roku 2019. Z výše uvedeného důvodu je navrhováno převést finanční prostředky ve výši 76,2 tis. Kč do rozpočtu roku 2019.</t>
  </si>
  <si>
    <t>Akce byla schválena usnesením zastupitelstva kraje č. 17/1686 dne 17.12.2015. V listopadu 2018 bude zahájeno zadávací řízeni na zhotovitele stavby, předpoklad uzavření smlouvy na zhotovitele je v březnu 2019, poté bude následovat realizace. Z tohoto důvodu je navrhováno převést částku ve výši 50,5 tis. Kč do rozpočtu kraje roku 2019.</t>
  </si>
  <si>
    <t>Akce byla schválena usnesením rady kraje č. 41/3660 dne 26.6.2018 s časovou použitelností do 31.12.2019. Proto je navrhováno převést finanční prostředky ve výši 5.176,4 tis. Kč do rozpočtu roku 2019.</t>
  </si>
  <si>
    <t>Akce byla schválena usnesením rady kraje č. 16/1357 dne 27.6.2017. Usnesením rady kraje č. 39/3457 ze dne 29.5.2018 byla schválena časová použitelnost finančních prostředků do 30.6.2019.  Z tohoto důvodu je navrhováno převést částku ve výši 1.831,1 tis. Kč do rozpočtu roku 2019.</t>
  </si>
  <si>
    <t>Akce byla schválena usnesením rady kraje č. 18/1558 dne 8.8.2017 s časovou použitelností u této akce do 31.12.2019. Z tohoto důvodu je navrhováno převést částku ve výši 4.380,5 tis. Kč do rozpočtu roku 2019.</t>
  </si>
  <si>
    <t>Akce byla schválena usnesením zastupitelstva kraje č. 6/520 dne 14.12.2017. Realizace stavby byla již zahájena. S ohledem na lhůty splatnosti faktur je navrhováno převést finanční prostředky ve výši 500 tis. Kč do rozpočtu roku 2019.</t>
  </si>
  <si>
    <t>Akce byla schválena usnesením rady kraje č. 38/3307 dne 15.5.2018. V roce 2018 dojde ke zpracování projektové dokumentace, jejíž dokončení lze očekávat na začátku listopadu. Samotné zahájení a dokončení realizace stavby vzhledem k zimnímu období lze očekávat až v roce 2019. Z tohoto důvodu je navrhováno převést finanční prostředky ve výši 200 tis. Kč do rozpočtu roku 2019.</t>
  </si>
  <si>
    <t xml:space="preserve">Akce byla schválena usnesením rady kraje č. 45/3983 ze dne 28.8.2018, organizaci byly schváleny finanční prostředky ve výši 3,2 mil. Kč na stavební úpravy PCHO ve 2. NP na bronchoskopický sál. Proběhlo výběrové řízení na zhotovitele, v termínu organizace obdržela pouze jednu nabídku, která byla vyhodnocena jako nepřiměřeně vysoká. Z ekonomických důvodů bylo zadávací řízení zrušeno. Akce bude opětovně realizována počátkem roku 2019. S ohledem na uvedené je navrhováno převést finanční prostředky ve výši 3.200 tis. Kč do rozpočtu roku 2019. </t>
  </si>
  <si>
    <t>Akce byla schválena usnesením zastupitelstva kraje č. 6/520 dne 14.12.2017.  V letošním roce je plánováno zpracování studie, do konce roku proto proběhne výběr zpracovatele studie a zahájení projektové přípravy. S ohledem na splatnost faktur je navrhováno převést částku ve výši 200 tis. Kč do rozpočtu roku 2019.</t>
  </si>
  <si>
    <t>Integrované výjezdové centrum Ostrava – Jih - dovybavení</t>
  </si>
  <si>
    <t>Na základě usnesení zastupitelstva kraje č. 23/1964 ze dne 29.2.2012 uzavřel Moravskoslezský kraj smlouvu o poskytování energetických služeb se zaručeným výsledkem. Dle smlouvy bude v případě dosažení úspory nad garantovanou hodnotu dělena finanční nad úspora mezi kraj a společnost následovně: u zateplených objektů v poměru 70:30, u nezateplených objektů 50:50. Společnosti EVČ s.r.o. bude tato částka vyplacena a následně ze strany společnosti zpětně reinvestována do majetku kraje formou dalších úsporných opatření, která budou krajem schválena. Za účelem vypořádání roku 2018 je navrhováno převést nevyčerpané finanční prostředky ve výši 6.774,5 tis. Kč do rozpočtu roku 2019.</t>
  </si>
  <si>
    <t xml:space="preserve">Pořízení zdravotnických přístrojů </t>
  </si>
  <si>
    <t>Okružní křižovatka silnic III/46611 x III/4697, Ludgeřovice (Správa silnic Moravskoslezského kraje, příspěvková organizace)</t>
  </si>
  <si>
    <t>Okružní křižovatka silnic II/647 x III/4654 a MK ul. Lidická, Klimkovice (Správa silnic Moravskoslezského kraje, příspěvková organizace, Ostrava)</t>
  </si>
  <si>
    <t>Akce byla schválena usnesením rady kraje č. 36/3121 dne 10.4.2018. Z důvodu možných nepříznivých klimatických podmínek v nastávajícím období může dojít k přerušení stavebních prací. S ohledem na tuto skutečnost je navrhováno převést finanční prostředky ve výši 1.700 tis. Kč do rozpočtu roku 2019.</t>
  </si>
  <si>
    <t>Zastupitelstvo kraje rozhodlo o profinancování a kofinancování projektu dne 25.6.2015 usnesením č. 15/1535.V rámci projektu se bude předkládat žádost o dotaci. Vzhledem k plánované realizaci stavby v roce 2020 bude vyhlášena veřejná zakázka na výběr zhotovitele stavby v roce 2019. Lze tedy očekávat, že dojde k posunu výdajů za  část studie proveditelnosti a zajištění zadávacího řízení.   Na základě výše uvedeného je navrhováno převést nevyčerpané finanční prostředky ve výši 57 tis. Kč do rozpočtu roku 2019.</t>
  </si>
  <si>
    <t>Zastupitelstvo kraje rozhodlo o profinancování a kofinancování projektu dne 25.2.2016 usnesením č. 18/1906. Projekt byl předložen do výzvy v rámci Integrovaného regionálního operačního programu v březnu 2016. Rozhodnutí o poskytnutí dotace bylo doručeno v únoru 2017. V současné době došlo ke zrušení veřejné zakázky na výběr zhotovitele  stavby a bude vyhlášeno nové výběrové řízení. Z tohoto důvodu dochází k celkovému posunu časového harmonogramu realizace projektu. Na základě výše uvedeného je navrhováno převést nevyčerpané finanční prostředky ve výši 494,6 tis. Kč do rozpočtu roku 2019.</t>
  </si>
  <si>
    <t>Zastupitelstvo kraje rozhodlo o profinancování a kofinancování projektu dne 25.2.2016 usnesením č. 18/1906. Projekt byl předložen do výzvy v rámci Integrovaného regionálního operačního programu v březnu 2016. Rozhodnutí o poskytnutí dotace bylo doručeno v prosinci 2016. Z důvodu průtahů při hodnocení opakovaně vyhlášené veřejné zakázky na zhotovitele stavby a delší kontroly na CRR došlo k celkovému posunu časového harmonogramu projektu. Z tohoto důvodu je nutné část finančních prostředků ve výši 8.288,2 tis. Kč přesunout do roku 2019.</t>
  </si>
  <si>
    <t>Zastupitelstvo kraje rozhodlo o profinancování a kofinancování projektu dne 25.9.2015 usnesením č. 16/1632. Nevyčerpané prostředky ze zálohových plateb jsou určeny k financování projektu i v roce 2019. Do konce roku 2018 očekáváme přijetí další zálohy ve výši 4.200 tis. Kč. Na základě výše uvedeného je navrhováno převést nevyčerpané finanční prostředky ve výši 11.217,8 tis. Kč do rozpočtu roku 2019.</t>
  </si>
  <si>
    <t>Zastupitelstvo kraje usnesením č. 6/600 ze dne 14.12.2017 rozhodlo profinancovat a kofinancovat projekt. Prostředky ve výši 48 tis. Kč budou úhradou mezd za 12. měsíc roku 2018, které budou vyplaceny v lednu roku 2019.</t>
  </si>
  <si>
    <t xml:space="preserve">Proces na zajištění dopravní obslužnosti není v současné době ukončen. Do konce roku 2018 se předpokládá uzavření dalších objednávek na poradenství. Z daného důvodu je navrhováno převést nevyčerpané finanční prostředky do rozpočtu roku 2019. </t>
  </si>
  <si>
    <t xml:space="preserve">Proces na zajištění dopravní obslužnosti není v současné době ukončen. Do konce roku 2018 se předpokládá vyhlášení dalších veřejných zakázek a uzavření dílčích objednávek. Z daného důvodu je navrhováno převést nevyčerpané finanční prostředky do rozpočtu roku 2019. </t>
  </si>
  <si>
    <t>Rada kraje usnesením č. 44/3807 ze dne ze dne 7.8.2018 souhlasila s uzavřením smlouvy o dílo se společností Dopravní projektování, spol. s r.o. na zpracování územně technické studie „Zvýšení kapacity infrastruktury SŽDC v návaznosti na výstavbu a rozvoj kontejnerového terminálu Mošnov".  S ohledem na smluvně stanovené platební podmínky je navrhováno převést nevyčerpané finanční prostředky do rozpočtu roku 2019.</t>
  </si>
  <si>
    <t>Rada kraje usnesením č. 45/3912 ze dne 28.8.2018 rozhodla o uzavření smlouvy s Drager Safety s.r.o. na dodání 26 kusů termokamer pro jednotky sborů dobrovolných hasičů obcí ve výši 3.631,7 tis. Kč. Termín dodání zboží je do 12 týdnů od nabytí účinnosti smlouvy, tj. do 23.1.2019. Veřejnou zakázku realizovala společnost MT Legal s.r.o., advokátní kancelář dle objednávky č. 0354/2018/KH/O za dohodnutou částku 56,9 tis. Kč. S ohledem na platební podmínky smlouvy a objednávky je navrhováno přesunout nevyčerpané finanční prostředky ve výši 3.688,6 tis. Kč do rozpočtu kraje roku 2019.</t>
  </si>
  <si>
    <t>MÚK Bazaly II. a III. etapa</t>
  </si>
  <si>
    <t>Specializovaný výcvik jednotek hasičů pro zdolávání
mimořádných událostí v silničních a železničních tunelech</t>
  </si>
  <si>
    <t>NKP Zámek Bruntál - Revitalizace objektu „saly terreny"</t>
  </si>
  <si>
    <t>Podpora činnosti sekretariátu a zajištění chodu  Regionální stálé konference Moravskoslezského kraje II</t>
  </si>
  <si>
    <t>Modernizace vybavení pro obory návazné péče v NsP Karviná-Ráj, p.o.</t>
  </si>
  <si>
    <t>Kotlíkové dotace v Moravskoslezském kraji – 1. grantové schéma – obnovitelné zdroje</t>
  </si>
  <si>
    <t>Kotlíkové dotace v Moravskoslezském kraji – 2. grantové schéma</t>
  </si>
  <si>
    <t xml:space="preserve">O poskytnutí individuálních dotací rozhodla rada kraje svými usneseními č. 110/8476 ze dne 22.9.2016, č. 111/8601 ze dne 4.10.2016 a č. 112/8690 ze dne 18.10.2016. Jedná se o víceleté dílčí projekty. Realizace dílčích projektů včetně předložení vyúčtování kotlíkové dotace je nastavena do 31.12.2017. V průběhu realizace projektu rada kraje schválila poskytnutí individuální dotace, kde může být realizace dílčího projektu až do 13.12.2019. Vyúčtování jsou a budou předkládána průběžně také v roce 2019. Kontrola těchto předložených vyúčtování a proplácení dotací bude probíhat také v roce 2019 a je proto třeba převést nevyčerpané finanční prostředky z roku 2018 do roku 2019. </t>
  </si>
  <si>
    <t>Ekomagazín</t>
  </si>
  <si>
    <t xml:space="preserve">Dotační program - Ozdravné pobyty pro žáky 1. stupně základních škol </t>
  </si>
  <si>
    <t>Zastupitelstvo kraje usnesením č. 9/999 ze dne 13.9.2018 rozhodlo o poskytnutí dotace subjektu Jeseníky - Severní hřeben, z.s.,  na realizaci projektu  „Údržba lyžařských běžeckých tras - okolí Pradědu“ ve výši 200 tis. Kč. Dle podmínek uzavřené smlouvy byla první splátka dotace vyplacena v roce 2018. Druhá splátka dotace bude vyplacena po předložení závěrečného vyúčtování v roce 2019. V návaznosti na výše uvedené je navrhováno převést finanční prostředky ve výši 100 tis. Kč do rozpočtu kraje na rok 2019.</t>
  </si>
  <si>
    <t>Zastupitelstvo kraje usnesením č. 9/964 ze dne 13.9.2018 schválilo poskytnutí dotace a uzavření smlouvy (7591/2018/DSH) na zajištění konference Transport. S ohledem na stanovené platební podmínky se výplata dotace  provádí až po předložení závěrečného vyúčtování jehož termín je stanoven na leden 2019. Na základě výše uvedeného je navrhováno převést nevyčerpané finanční prostředky ve výši 200 tis. Kč do rozpočtu roku 2019.</t>
  </si>
  <si>
    <t>Zastupitelstvo kraje usnesením č. 8/826 a 8/827 ze dne 14.6.2018 schválilo společnosti Letiště Ostrava, a.s. poskytnutí účelové dotace na realizaci projektů "Obnova bezpečnostní techniky pro zajištění hasičské záchranné služby Letiště Leoše Janáčka Ostrava, bezpečnostního dispečinku, ostrahy a bezpečnosti letiště" a "Technologie pro cestující se zdravotním handicapem a řešení mimořádných událostí na provozní ploše". Vzhledem k tomu, že finanční prostředky dle smluvního ujednání budou v obou případech poskytnuty až na základě předložení skutečně vynaložených nákladů, nebude v roce 2018 vyčerpána plná výše finančních prostředků. Předmětné dotace mají stanovený termín předložení závěrečného vyúčtování v lednu 2019. V návaznosti na výše uvedené je navrhováno převést nevyčerpané finanční prostředky do rozpočtu roku 2019.</t>
  </si>
  <si>
    <t>Tato akce rozpočtu je součástí schváleného rozpočtu kraje na rok 2018 dle usnesení zastupitelstva kraje č. 6/520 ze dne 14.12.2017. Se záměrem zvýšení základního kapitálu v letech 2013 – 2020 v celkové výši 138.060 tis. Kč vyslovilo souhlas zastupitelstvo kraje usnesením č. 25/2209 dne 5.9.2012. V současné době je rozhodnutí posunuto na ZK 12/2018. Z daného důvodu je navrhováno převést nevyčerpané finanční prostředky do rozpočtu roku 2019.</t>
  </si>
  <si>
    <t>Usnesením č. 45/3957 ze dne 28.8.2018 rada kraje doporučila zastupitelstvu kraje na zasedání v září 2018 rozhodnout  poskytnout účelovou investiční dotaci z rozpočtu kraje městu Krnov, IČO 00296139, v maximální výši 12.000 tis. Kč na projekt „Oprava komunikace a přilehlých chodníků, ul. Chářovské v Krnově“ s časovou použitelností od 1.1.2019 do 30.11.2019. S ohledem na výše uvedené je navrhováno převést nevyčerpané finanční prostředky do rozpočtu roku 2019.</t>
  </si>
  <si>
    <t>Rada kraje usnesením č. 18/1538 ze dne 8.8.2017 a usnesením č. 36/3110 ze dne 10.4.2018 rozhodla o uzavření smlouvy s advokátní kanceláří CÍSAŘ, ČEŠKA, SMUTNÝ s.r.o. o poskytování právních služeb v rámci procesu vyjednávání s dopravcem při zajištění dopravní obslužnosti veřejnými službami v přepravě cestujících veřejnou drážní osobní dopravou, a to v rámci přímého zadání. Vzhledem k tomu, že smlouva stanovuje v platebních podmínkách postupnou úhradu dle průběhu poskytnutých právních služeb nebudou finanční prostředky zcela vyčerpány do konce roku 2018. Dále v současné době probíhá administrace a vyhlašování veřejných zakázek na zajištění dopravní obslužnosti Moravskoslezského kraje pro jednotlivé oblasti v linkové dopravě. Tyto veřejné zakázky jsou zajišťovány externě a lze očekávat, že finanční prostředky nebudou vyčerpány do konce roku 2018. Z daného důvodu je navrhováno převést nevyčerpané finanční prostředky do rozpočtu roku 2019.</t>
  </si>
  <si>
    <t>Administrace a zajišťování veřejných zakázek na zajištění dopravní obslužnosti jsou zajišťovány externě dle rámcové smlouvy se společností MTLegal s.r.o., advokátní kancelář. Nevyčerpané finanční prostředky jsou vázány v objednávkách. Vzhledem k tomu, že rámcová smlouva stanovuje v platebních podmínkách úhradu  za administraci zakázky až po předložení kompletní dokumentace k realizované veřejné zakázce nebudou finanční prostředky zcela vyčerpány do konce roku 2018. Z daného důvodu je navrhováno převést finanční prostředky do rozpočtu roku 2019.</t>
  </si>
  <si>
    <t>Rada kraje svým usnesením č. 46/4079 ze dne 11.9.2018 rozhodla poskytnout účelovou neinvestiční dotaci z rozpočtu Moravskoslezského kraje společnosti Magnus Regio s. r. o., IČO 28346114, na projekt Setkání u kulatého stolu "Bezpečná dopravní infrastruktura MSK 2018", v maximální výši 30 tis. Kč, s časovou použitelností od 1.1.2018 do 31.12.2018. S ohledem na výše uvedené a s ohledem na smluvně stanovené platební podmínky je navrhováno převést nevyčerpané finanční prostředky do rozpočtu roku 2019.</t>
  </si>
  <si>
    <t>Zastupitelstvo kraje usnesením č. 9/949 ze dne 13.9.2018 rozhodlo poskytnout městu Kopřivnice neinvestiční dotaci v maximální výši 210 tis. Kč na realizaci opravy a následnou revizi automobilového žebříku s časovou použitelností do 31.12.2018. Dotace bude poskytnuta na základě písemné výzvy příjemce, přičemž termín doručení výzvy lze předpokládat do konce roku 2018. Na základě výše uvedeného je navrhováno převést nevyčerpané prostředky ve výši 210 tis. Kč do rozpočtu kraje roku 2019.</t>
  </si>
  <si>
    <t>Zastupitelstvo kraje usnesením č. 8/819 ze dne 14.6.2018 rozhodlo poskytnout dotaci městu Kravaře na realizaci projektu "Restaurování klenby zámecké kaple sv. Michaela v Kravařích" ve výši 2.310 tis. Kč s časovou použitelnosti do 31.12.2019. Dle smlouvy bude dotace vyplacena průběžně ve splátkách vždy do 30 kalendářních dnů ode dne doručení kompletní písemné výzvy a od provedení kontrolní prohlídky zrealizovaných prací. V návaznosti na výše uvedené je navrhováno převést finanční prostředky do rozpočtu kraje na rok 2019.</t>
  </si>
  <si>
    <t>Zastupitelstvo kraje usnesením č. 8/819 ze dne 14.6.2018 rozhodlo poskytnout dotaci obci Kunín na realizaci projektu "Nutné opravy zámku Kunín – vstupní brány do Poodří" ve výši 1.000 tis. K s časovou použitelnosti do 30.6.2019. Dle smlouvy bude dotace vyplacena průběžně ve splátkách vždy do 30 kalendářních dnů ode dne doručení kompletní písemné výzvy a od provedení kontrolní prohlídky zrealizovaných prací.  V návaznosti na výše uvedené je navrhováno převést finanční prostředky do rozpočtu kraje na rok 2019.</t>
  </si>
  <si>
    <t>Zastupitelstvo kraje usnesením č. 8/819 ze dne 14.6.2018 rozhodlo poskytnout dotaci městu Krnov na realizaci projektu „Karnola – udržitelná revitalizace a zatraktivnění národní kulturní památky" ve výši 10.000 tis. Kč s časovou použitelnosti do 31.12.2021. Dle smlouvy bude dotace vyplacena průběžně ve splátkách vždy do 30 kalendářních dnů ode dne doručení kompletní písemné výzvy a od provedení kontrolní prohlídky zrealizovaných prací. V návaznosti na výše uvedené je navrhováno převést finanční prostředky do rozpočtu kraje na rok 2019.</t>
  </si>
  <si>
    <t>V roce 2018 byla uzavřena objednávka č. 0485/2018/KPP/O ve výši 180,8 tis. Kč na zajištění mediální spolupráce s Rádiem Čas. Jedná se o vysílání pořadu "Perly Moravskoslezského kraje na Rádiu Čas" po dobu 9 měsíců. Vysílání a následná fakturace bude na základě uzavřené objednávky probíhat až do února roku 2019.  V návaznosti na výše uvedené je navrhováno převést finanční prostředky ve výši 35 tis. Kč do rozpočtu kraje na rok 2019.</t>
  </si>
  <si>
    <t>Zastupitelstvo kraje usnesením č. 2/28 ze dne 22.12.2016 rozhodlo poskytnout návratnou finanční výpomoc organizaci Muzeum Novojičínska s účelovým určením profinancování projektu „Muzeum Šipka – expozice archeologie a geologie Štramberku“,  v celkové výši 5.400 tis. Kč (z toho příspěvek na provoz ve výši 3.400 tis. Kč a investiční příspěvek ve výši 2.000 tis. Kč) s časovou použitelnosti do 31.12.2018. Zahájení projektu předcházela stavební rekonstrukce objektu, která byla dokončena se zpožděním z technologických důvodů kolaudačním souhlasem ze dne 22.8.2017. V návaznosti na rekonstrukci byly připravovány obchodní podmínky a další podklady pro zahájení akce, které jsou doposud ve stadiu rozpracovanosti. Z výše uvedených důvodů bylo požádáno ze strany Muzea Novojičínska řídící orgán - CRR o posunutí termínu zahájení projektu na leden 2018 a ukončení projektu na prosinec 2019.  Na základě usnesení rady kraje č. 45/3936 ze dne 28.8.2018 bude dne 13.9.2018 zastupitelstvu kraje předložen návrh  na změnu časové použitelnosti z „od 1.1.2017 do 31.12.2018“ na „od 1.1.2017 do 31.12.2019“.  V návaznosti na výše uvedené je navrhováno převést finanční prostředky do rozpočtu kraje na rok 2019.</t>
  </si>
  <si>
    <t>Zastupitelstvo kraje usnesením č. 6/540 ze dne 14.12.2017 rozhodlo poskytnout návratnou finanční výpomoc organizaci Muzeum Těšínska s účelovým určením na profinancování projektu „Toulky údolím Olše“ spolufinancovaného Moravskoslezským krajem realizovaného v rámci programu INTERREG V – A Česká republika – Polsko, s jednorázovou splatností po obdržení dotace od poskytovatele, nejpozději do 31.12.2019  v celkové výši 24.018.468 Kč (ke dni 26.10.2018 uhrazeno 813,8 tis. Kč). Ve spolupráci s polským vedoucím partnerem byla podána žádost o schválení podstatné změny projektu, která bude mít v případě schválení přímý dopad na termín realizace projektu a jeho aktivit (prodloužení do 31.12.2019). V návaznosti na výše uvedené je navrhováno převést finanční prostředky do rozpočtu kraje na rok 2019.</t>
  </si>
  <si>
    <t>Dle Rámcové smlouvy č. 02179/2015/RRC byla uzavřena v roce 2018 objednávka č. 0057/2018/RRC/O na realizaci činností v roce 2018 v rámci in-house. Fakturace některých dílčích činností proběhne ke konci roku. Do konce roku se předpokládá uzavření dalších objednávek, jejichž fakturace proběhne až v roce 2019. V návaznosti na výše uvedené je navrhováno převést finanční prostředky ve výši 1.050 tis. Kč do rozpočtu kraje na rok 2019.</t>
  </si>
  <si>
    <t>Zastupitelstvo kraje usnesením č. 9/1014 ze dne 13.9.2018 rozhodlo o poskytnutí návratné finanční výpomoci příspěvkovým organizacím Moravskoslezského kraje k zajištění financování investičních i neinvestičních výdajů projektu „Odborné, kariérové a polytechnické vzdělávání v MSK“ realizovaného na základě Smlouvy o partnerství s finančním příspěvkem v rámci Operačního programu Výzkum, vývoj a vzdělávání s jednorázovou splatností ihned po obdržení dotace, nejpozději do 30.11.2019. Kumulace nákupů na počátku projektu znamená, že část výdajů nebudou mít školy z první zálohové dotace pokryty. Druhá zálohová platba z MŠMT byla očekávána až v březnu 2019. Moravskoslezský kraj požádal poskytovatele dotace (MŠMT) o změnu finančního plánu projektu OKAP, čemuž MŠMT vyhovělo a přislíbilo zaslání druhé zálohové platby v prosinci 2018. Pokud bude kontrola 1. monitorovací zprávy ze strany poskytovatele dotace vypořádána a proplacena v průběhu měsíce listopadu nebo počátkem prosince, pak prostředky určené na předfinancování aktivit projektu nebudou čerpány, a to ani v následujícím roce. Pokud však dotace ze strany MŠMT nebude nyní vyplacena, bude nutné vyplatit návratné finanční výpomoci školám. Proto je navrhováno převést finanční prostředky do rozpočtu roku 2019.</t>
  </si>
  <si>
    <t>Předmětem smlouvy na nákup vysílacího času, dodání programů a poskytnutí licence, evidenční číslo 01967/2018/KH uzavřené dne 28.2.2018 je výroba a vysílání pořadu "Studuj u nás". Fakturace probíhá průběžně na základě odvysílání pořadu v jednotlivých měsících.  K nedočerpání finančních prostředků v roce 2018 může dojít u vyúčtování za listopad a prosinec 2018. Na základě výše uvedeného je navrhováno převést finanční prostředky ve výši 242 tis. Kč do rozpočtu roku 2019.</t>
  </si>
  <si>
    <t>Akce byla schválena usnesením zastupitelstva kraje č. 6/520 ze dne 14.12.2017.  Rada kraje usnesením č. 33/2974 ze dne 12.3.2018 schválila přesun finančních prostředků v rámci akce na uzavření dohod o pracovní činnosti a dohod o provedení práce s odborníky na zajištění činností týkajících se optimalizace provozu informačních technologií, poradenství v oblasti vykazování zdravotní péče, zdravotnické přístrojové techniky a ostatního zdravotnického vybavení, rozvoje eHeatlh, ekonomiky a účetnictví ve zdravotnických zařízení. V roce 2019 bude hrazeno plnění z uzavřených dohod za měsíc prosinec 2018. Z tohoto důvodu je navrhováno převést nevyčerpané finanční prostředky ve výši 1.533,3 tis. Kč do rozpočtu roku 2019.</t>
  </si>
  <si>
    <t xml:space="preserve">Akce rozpočtu "Odstraňování následků havárií dle zákona o vodách" byla zařazena do rozpočtu kraje na rok 2018 usnesením rady kraje č. 31/2694 ze dne 6.2.2018. Finanční prostředky jsou účelově určeny k úhradě nákladů spojených s odstraněním následků závadného stavu podle § 42 odst. 4 (havárie) a odst. 5 (ekologické újmy) zákona č. 254/2001 Sb., o vodách a jsou uvolňovány z havarijního účtu (účet ročně doplňovaný do výše 10.000 tis. Kč na úhradu nutných nákladů vzniklých s odstraněním nákladů nedovoleného vypouštění odpadních vod, nakládání se závadnými látkami nebo havárií, kde vodoprávním úřadem nelze uložit opatření k nápravě a hrozí-li závažné ohrožení nebo znečištění povrchových nebo podzemních vod) v souladu se Zásadami pro poskytování finančních prostředků z rozpočtu MSK k odstranění následků závadného stavu podle § 42 odst. 4 a 5 vodního zákona a na základě rozhodnutí zastupitelstva kraje. Z tohoto důvodu je navrhováno převést finanční prostředky  ve výši 10.000 tis. Kč do rozpočtu roku 2019. </t>
  </si>
  <si>
    <t>Akce rozpočtu "Osvětová činnost" je součástí schváleného rozpočtu kraje na rok 2018 dle usnesení zastupitelstva kraje č. 6/520 ze dne 14.12.2017. Finanční prostředky ve výši 235,9 tis. Kč jsou vázány v objednávce (č. 1380/2018/ŽPZ/O) za účelem realizace osvětové kampaně v rámci edukativní show "Smokeman zasahuje" v rámci výstavy INFOTHERMA 2019. Tato výstava probíhá ve dnech 21.-24.1.2019 (platba proběhne na přelomu ledna a února 2019). Na základě výše uvedeného je navrhováno převést nevyčerpané finanční prostředky ve výši 235,9 tis. Kč do rozpočtu roku 2019.</t>
  </si>
  <si>
    <t>Akce rozpočtu "Podpora tříděného sběru" je součástí schváleného rozpočtu na rok 2018 dle usnesení zastupitelstva kraje č. 6/520 ze dne 14.12.2017. Finanční prostředky ve výši 320 tis. Kč jsou vázány v objednávce č. 0199/2018/ŽPZ/O s termínem plnění 12/2018, a to v rámci projektu "Intenzifikace odděleného sběru a využívání vytříděných složek komunálního odpadu vč. obalové složky v MSK". Navíc v rámci této akce rozpočtu byla objednána výroba  a distribuce 2139 sad tašek na třídění odpadu ve výši 200 tis. Kč s termínem plnění 31.1.2019 (obj. č. 1030/2018/ŽPZ/O). Z tohoto důvodu je navrhováno převést nevyčerpané finanční prostředky ve výši 520 tis. Kč do rozpočtu roku 2019.</t>
  </si>
  <si>
    <t>Akce rozpočtu "Kolektivní systémy zpětného odběru elektrozařízení" je součástí schváleného rozpočtu na rok 2018 dle usnesení zastupitelstva kraje č. 6/520 ze dne 14.12.2017. Jedná se o finanční prostředky vázané na realizaci objednané aktivity spojené s mediální propagací zpětného odběru elektrozařízení a odděleného sběru elektroodpadu v MSK s termínem plnění 31.12.2018. Z tohoto důvodu je navrhováno převést nevyčerpané finanční prostředky ve výši 120 tis. Kč do rozpočtu roku 2019.</t>
  </si>
  <si>
    <t>Akce rozpočtu "Odstranění materiálů ze sanace lagun Ostramo uložených v lokalitě Vratimov" byla zařazena do rozpočtu na základě usnesení  rady kraje č. 31/2694 ze dne 6.2.2018. Usnesením rady kraje č. 21/1869 ze dne 26.9.2017  bylo rozhodnuto o zahájení otevřeného nadlimitního zadávacího řízení dle § 56 zákona č. 134/2016 Sb., o zadávání veřejných zakázek, ve znění pozdějších předpisů. Nevyčerpané finanční prostředky jsou určeny na kofinancování projektu "Odstranění materiálů ze sanace lagun Ostramo uložených v lokalitě Vratimov", jehož realizace se plánuje zejména v roce 2018, fakturace se však nevylučuje i v roce 2019. Na základě výše uvedeného je navrhováno převést nevyčerpané finanční prostředky ve výši 30.009,7 tis. Kč, z toho státní podíl tvoří 24.007,7 tis. Kč a krajský podíl 6.002 tis. Kč, do rozpočtu 2019.</t>
  </si>
  <si>
    <t>Profinancování a kofinancování projektu a náklady na udržitelnost byly schváleny zastupitelstvem kraje dne 21.11.2017 usnesením č. 25/2228. V současné době byl projekt vybrán k financování a očekáváme vydání Rozhodnutí o poskytnutí dotace. Z důvodu dlohohodobého procesu vyhodnocování žádosti došlo k celkovému posunu časového harmonogramu projektu. Z tohoto důvodu je nutné převést částku 8.815,3 tis. Kč do roku 2019.</t>
  </si>
  <si>
    <t xml:space="preserve">Zastupitelstvo kraje rozhodlo profinancovat a kofinancovat projekt  usnesením č. 9/974 ze dne 13.9.2018. V rámci projektu se vyhotovují jednotlivé stupně projektové dokumentace, s ohledem na obchodní podmínky smlouvy bude v případě pozdějšího předání částí projektové dokumentace část výdajů vyplývající ze smlouvy na zhotovení projektové dokumentace hrazena počátkem roku 2019. Z výše uvedených důvodů je nutno finanční prostředky ve výši 1.433,9 tis. Kč převést do roku 2019. </t>
  </si>
  <si>
    <t>Akce byla schválena usnesením rady kraje č. 39/3436 dne 29.5.2018. Organizace již dokončila stavební část spočívající v demolici unimobuňky, stále však není dokončeno zpracování kompletní projektové dokumentace, která řeší přístavbu šaten a parkoviště, tudíž není možné uhradit náklady spojené s jejím vypracováním.  Na základě výše uvedeného je navrhováno převést finanční prostředky ve výši 7.281,6 tis. Kč do roku 2019.</t>
  </si>
  <si>
    <t>Rekonstrukce objektu na ul. B. Němcové, Opava (Střední odborné učiliště stavební, Opava, příspěvková organizace)</t>
  </si>
  <si>
    <t>xxxx</t>
  </si>
  <si>
    <t>Sportovní areál na ul. Komenského, Opava (Mendelovo gymnázium, Opava, příspěvková organizace)</t>
  </si>
  <si>
    <t>Zámek Nová Horka – rekonstrukce vnitřních prostor (Muzeum Novojičínska)</t>
  </si>
  <si>
    <t>Moravskoslezský kraj vyhlásil veřejnou zakázku na zpracování nového "Generelu rozvoje Letiště Leoše Janáčka Ostrava 2017-2030" (č. 0082/2018/DSH/V), včetně podmínek pro další rozvoj letiště v oblasti osobní i nákladní letecké dopravy. Do konce roku 2018 bude uzavřen smluvní vztah.  S ohledem na výše uvedené je navrhováno převést nevyčerpané finanční prostředky ve výši 2.420 tis. Kč do rozpočtu roku 2019.</t>
  </si>
  <si>
    <t xml:space="preserve">Rada kraje usnesením č. 22/1940 ze dne 10.10.2017 rozhodla o uzavření smlouvy s VLTAVA LABE MEDIA a.s. na zajištění komerční prezentace v sobotním vydání Deníku Extra ve všech jeho regionálních mutacích vydávaných na území Moravskoslezského kraje a usnesením č. 23/1997 ze dne 24.10.2017 rozhodla o uzavření smlouvy s MAFRA a.s. na poskytnutí mediálního prostoru v týdeníku 5plus2. V souladu s platebními podmínkami smluv budou faktury za prosinec 2018 hrazeny v lednu 2019. Na základě výše uvedeného je navrhováno převést nevyčerpané  prostředky ve výši 250 tis. Kč do rozpočtu kraje roku 2019. </t>
  </si>
  <si>
    <t>Odboru kancelář ředitele krajského úřadu byl předán požadavek na uskutečnění veřejné zakázky na poskytnutí mediálního prostoru v deníku Právo a na webových stránkách www.seznam.cz a www.novinky.cz. Předpoklad uzavření smlouvy je v prosinci 2018 s termínem realizace již v prosinci 2018. S ohledem na platební podmínky stanovené ve smlouvě by úhrada výdajů za měsíc prosinec 2018 byla v lednu 2019. Proto je navrhováno přesunout nevyčerpané finanční prostředky ve výši 2.420 tis. Kč do rozpočtu kraje roku 2019.</t>
  </si>
  <si>
    <t>Zastupitelstvo kraje rozhodlo profinancovat a kofinancovat projekt usnesením č. 5/438 ze dne 14.9.2017. Z důvodu opakovaného vyhlášení veřejné zakázky na výběr zhotovitele stavby dojde k posunu termínu fyzické realizace stavby. K úhradě výdajů za organizaci VZ (2x) dojde na počátku roku 2019. Na základě výše uvedeného je navrhováno převést nevyčerpané finanční prostředky ve výši 75 tis. Kč do rozpočtu roku 2019.</t>
  </si>
  <si>
    <t>Reprodukce majetku kraje v odvětví cestovního ruchu</t>
  </si>
  <si>
    <t>Zastupitelstvo kraje usneseními č. 7/694 a č. 7/695 ze dne 14.3.2018 schválilo společnosti KODIS účelové dotace na realizaci v rámci projektu Vybrané rozvojové záměry v integrované dopravě I. a II. Vzhledem k tomu, že část finančních prostředků se dle smluvního ujednání poskytuje až na základě předložení skutečně vynaložených nákladů, nebude v roce 2018 vyčerpaná plná výše finančních prostředků. Předmětné dotace mají stanovený termín předložení závěrečného vyúčtování v lednu 2019. V návaznosti na výše uvedené je navrhováno převést nevyčerpané finanční prostředky do rozpočtu roku 2019.</t>
  </si>
  <si>
    <t>Zastupitelstvo kraje usnesením č. 8/819 ze 14.6.2018 rozhodlo poskytnout dotaci městu Nový Jičín na realizaci projektu "Revitalizace vily Augusta Hückela v Novém Jičíně" ve výši 4.000 tis. Kč s časovou použitelnosti do 31.12.2019. Dotace bude poskytována ve splátkách vždy do 30 kalendářních dnů ode dne doručení kompletní písemné výzvy a od provedení kontrolní prohlídky zrealizovaných prací. V návaznosti na výše uvedené je navrhováno převést finanční prostředky do rozpočtu kraje na rok 2019.</t>
  </si>
  <si>
    <t>Zastupitelstvo kraje usnesením č. 8/819 ze dne 14.6.2018 rozhodlo poskytnout dotaci obci Morávka na realizaci projektu „Okolí NKP Noční přechoď a revitalizace veřejného prostranství Moravka - Lipové" ve výši 690 tis. Kč. Časová použitelnost této dotace je stanovena do 31.12.2018, avšak na základě požadavku obce, bude předložen zastupitelstvu kraje návrh na prodloužení časové použitelnosti dotace do 31.12.2019 z důvodu velké vytíženosti stavebních firem a nemožnosti v současné chvíli vysoutěžit zakázku za obvyklou cenu. Dle smlouvy bude dotace vyplacena průběžně ve splátkách vždy do 30 kalendářních dnů ode dne doručení kompletní písemné výzvy a od provedení kontrolní prohlídky zrealizovaných prací. V návaznosti na výše uvedené je navrhováno převést finanční prostředky do rozpočtu kraje na rok 2019.</t>
  </si>
  <si>
    <t>Akce rozpočtu  "Podpora činností v oblasti ochrany životního prostředí" byla zařazena do rozpočtu kraje usnesením rady kraje č. 31/2694 ze dne 6.2.2018. Jedná se o účelově určené prostředky, které představují příjmy z poplatků za znečišťování ovzduší dle § 15 zákona č. 201/2012 Sb., o ochraně ovzduší, ve znění pozdějších předpisů, podle kterého mohou být použity  na vrácení přeplatků záloh odvedených na těchto poplatcích a na financování opatření v oblasti ochrany životního prostředí. Na základě výše uvedeného je navrhováno převést nevyčerpané finanční prostředky ve výši 16.025 tis. Kč do rozpočtu roku 2019.</t>
  </si>
  <si>
    <t xml:space="preserve">Nové vedení trasy silnice III/4848, ul. Palkovická, Frýdek - Místek </t>
  </si>
  <si>
    <t>Přehled nedočerpaných výdajů u akcí zařazených v rozpočtu na rok 2018, které budou zapojeny do upraveného rozpočtu
na rok 2019</t>
  </si>
  <si>
    <t>Zastupitelstvo kraje usnesením č. 39/3394 ze dne 14.6.2018 rozhodlo poskytnout neinvestiční dotaci subjektu HC VÍTKOVICE RIDERA a.s. v max. výši 8.500 tis. Kč na projekt "Winter Classic Ostrava 2019" s časovou použitelností do 31.3.2019. První splátka ve výši 4.500 tis. Kč byla poskytnuta 25.9.2018, druhá splátka ve výši 4.000 tis. Kč bude poskytnuta do 30 kalendářních odnů ode dne předložení bezchybného vyúčtování. Vyúčtování projektu má být předloženo nejpozději do 30.4.2019. Na základě výše uvedeného je navrhováno přesunout nevyčerpané prostředky ve výši 4.000 tis. Kč do rozpočtu kraje roku 2019.</t>
  </si>
  <si>
    <t>Odvody za porušení rozpočtové kázně a penále za prodlení s odvodem</t>
  </si>
  <si>
    <t>U subjektu (Provoz Hlubina z.s.) bylo konstatováno porušení rozpočtové kázně a uložen odvod za porušení rozpočtové kázně a penále za prodlením s odvodem. V souladu s ustanovením § 22 zákona č. 250/2000 Sb., o rozpočtových pravidlech územních rozpočtů, ve znění pozdějších předpisů, lze žádost o prominutí nebo částečné prominutí podat nejpozději do 1 roku ode dne nabytí právní moci platebního výměru, kterým byl odvod nebo penále, o jehož prominutí je žádáno, vyměřen. O prominutí rozhoduje v těchto případech ZK a pokud rozhodne prominout, budou peněžní prostředky vráceny zpět na účet subjektu. Proto je nutné převést je do roku 2019.</t>
  </si>
  <si>
    <t>Rada kraje usnesením č. 38/3282 ze dne 15.5.2018 rozhodla o uzavření smlouvy k veřejné zakázce s názvem  „Zajištění služeb pověřence pro ochranu osobních údajů a dalších souvisejících služeb pro organizace zřizované KÚ MSK v oblasti školství a sociálních služeb“  s dodavatelem F.S.C. BEZPEČNOSTNÍ PORADENSTVÍ, a.s. S ohledem na platební podmínky uzavřené smlouvy č. 05220/2018/KŘ bude poslední úhrada provedena v průběhu ledna 2019. Z tohoto důvodu je navrhováno prostředky ve výši 300 tis. Kč převést do rozpočtu kraje roku 2019.</t>
  </si>
  <si>
    <t>Podpora projektů sociální prevence a sociálního začleňování s regionální působností v Moravskoslezském kraji</t>
  </si>
  <si>
    <t>Zastupitelstvo kraje usnesením č. 7/735 ze dne 14.3.2018 rozhodlo poskytnout dotace z rozpočtu kraje na rok 2018 v rámci dotačního programu "Podpora obnovy a rozvoje venkova Moravskoslezského kraje 2018". V roce 2018 byly vyplaceny první splátky dotací a částečně druhé splátky dotací. V souladu s časovou použitelností a platebními podmínkami uvedenými ve smlouvách budou zbylé druhé splátky vyplaceny až v roce 2019. V návaznosti na výše uvedené je navrhováno převést finanční prostředky ve výši 4.082 tis. Kč do rozpočtu kraje na rok 2019.</t>
  </si>
  <si>
    <t>Podpora turistických areálů spadajících pod Dolní oblast Vítkovice</t>
  </si>
  <si>
    <t>Finanční prostředky ve výši 600 tis. Kč převáděné do rozpočtu kraje na rok 2019 v rámci této akce jsou určeny na úhradu závazků vyplývajících z uzavřených smluv, objednávek a to zejména na konzultační a poradenské služby, odborné studie a účasti kraje na veletrzích.</t>
  </si>
  <si>
    <t>Dotační program - Podpora podnikání v Moravskoslezském kraji</t>
  </si>
  <si>
    <t>Zastupitelstvo kraje usnesením č. 9/1008 ze dne 13.9.2018 rozhodlo poskytnout dotace z rozpočtu kraje na rok 2018 v rámci dotačního programu "Podpora podnikání v Moravskoslezském kraji 2018". V roce 2018 měly být vyplaceny první splátky dotací. Jeden z příjemců však dotaci odmítl a podle podmínek dotačního programu jsou prostředky nabídnuty náhradnímu žadateli. Vzhledem k termínu odmínutí dotace a odsouhlasení poskytnutí dotace náhradním žadatelem včetně podpisu smlouvy nebude první splátka ve výši 241,4 tis. Kč vyplacena v roce 2018. Prostředky na druhé splátky dotací jsou součástí návrhu rozpočtu kraje na rok 2019. V návaznosti na výše uvedené je navrhováno převést finanční prostředky ve výši 241,4 tis. Kč do rozpočtu kraje na rok 2019.</t>
  </si>
  <si>
    <t>Akce rozpočtu "Smart region" je součástí schváleného rozpočtu kraje na rok 2018 dle usnesení zastupitelstva kraje č. 6/520 ze dne 14.12.2017. Jedná se o finanční prostředky, které jsou nebo budou do konce roku smluvně vázány v objednávkách či smlouvách s termínem plnění do 31.12.2018, případně v průběhu roku 2019. Předmětem účelových převodů je zejména úhrada výdajů za služby související s aktivitami Smart regionu (sml. 8180/2018/DSH - strategie pro integraci, obj. 0838/2018/DSH/O - magazín Patriot, obj. 1503/2018/DSH/O - příprava žádosti k projektu THÉTA. Dále kraj do konce roku 2018 plánuje aktivity, které jsou již ve fázi příprav a projednávání s termínem zasmluvnění v roce 2018 a plněním v 2018, případně 2019. Jedná se konkrétně o uzavření smlouvy o spolupráci v rámci pokračování realizace projektu "Zaměstnanecká mobilita", dále o propagaci vodíkového memoranda, propagaci projektu "Chytrá myšlenka", poradenskou a konzultační činnost. V návaznosti na výše uvedené je navrhováno převést nevyčerpané finanční prostředky do rozpočtu roku 2019.</t>
  </si>
  <si>
    <t>Silnice II/442 Staré Heřminovy – Horní Benešov, včetně OZ</t>
  </si>
  <si>
    <t>Rekonstrukce a modernizace silnice II/442 v úseku Jakubčovice nad Odrou - hr. okresu Opava</t>
  </si>
  <si>
    <t>Akce rozpočtu "Expertní studie, průzkumy"  je součástí schváleného rozpočtu na rok 2018 dle usnesení zastupitelstva kraje č. 6/520 ze dne 14.12.2017. Finanční prostředky ve výši 238,5 tis. Kč jsou smluvně vázány za účelem zpracování odborného posudku, výkonu inženýrské činnosti a autorského dozoru v rámci projektu eliminace nadměrného šíření jmelí bílého na vybraných úsecích MSK. Finanční prostředky ve výši 240 tis. Kč jsou vázány objednávkou (1432/2018/ŽPZ/O), a to na realizaci analýzy zranitelnosti Moravskoslezského kraje. S ohledem na termíny plnění je navrhováno převést částku ve výši 480,5 tis. Kč do rozpočtu roku 2019.</t>
  </si>
  <si>
    <t xml:space="preserve">Finanční prostředky ve výši 70 tis. Kč jsou vázány objednávkou č. 1482/2018/ŽPZ/O na provedení monitoringu výskytu křídlatky s termínem plnění v roce 2019. Z tohoto důvodu je navrhováno převést tyto prostředky do rozpočtu roku 2019. </t>
  </si>
  <si>
    <t>Soutěže, festivaly a aktivity v oblasti kultury</t>
  </si>
  <si>
    <t>Finanční prostředky ve výši 20.000 Kč jsou vázány smlouvou č.  08135/2018/ŽPZ na projekt "Konference Ochrana ovzduší ve státní správě, teorie a praxe XIII". Dle smlouvy je sjednáno vyplatit dotaci do 30 dnů od předložení bezchybného závěrečného vyúčtování, které je stanoveno předložit do 10.1.2019. Finanční prostředky ve výši 35.000 Kč jsou vázány smlouvou č.  08204/2018/ŽPZ na projekt "Mezinárodní konference Air Pollution Ostrava 2018". Dle smlouvy je sjednáno vyplatit dotaci do 30 dnů od předložení bezchybného závěrečného vyúčtování, které je stanoveno předložit do 10.1.2019.</t>
  </si>
  <si>
    <t>Moderní metody pěstování rostlin</t>
  </si>
  <si>
    <t>3423</t>
  </si>
  <si>
    <t xml:space="preserve">Zastupitelstvo kraje rozhodlo o profinancování a kofinancování projektu dne 13.9.2018 usnesením č. 9/1004. Vzhledem k větší časové náročnosti přípravy projektu je navrhováno nevyčerpané prostředky ve výši 100 tis. Kč  převést do rozpočtu roku 2019. </t>
  </si>
  <si>
    <t>Modernizace škol a školských poradenských zařízení v rámci výzvy č. 86</t>
  </si>
  <si>
    <t>Akce rozpočtu "Ekomagazín" je součástí schváleného rozpočtu kraje na rok 2018 dle usnesení zastupitelstva kraje č. 6/50 ze dne 14.12.2017. V návaznosti na podmínky smlouvy č. 01967/2018/KH nelze přesně určit, kdy dojde k proplacení poslední faktury, jelikož je smlouva uzavřena do 31.12.2018 a faktury jsou splatné do 30 dnů od jejich doručení. Vzhledem k tomu, že není jisté, že k vyplacení dojde v roce 2018, je navrhováno převést tyto finanční prostředky ve výši 146,5 tis. Kč do rozpočtu roku 2019.</t>
  </si>
  <si>
    <t>Energetické úspory ve SŠ automobilní, mechanizace a podnikání v Krnově</t>
  </si>
  <si>
    <t>3348</t>
  </si>
  <si>
    <t>Zahájení přípravy projektu bylo schváleno zastupitelstvem MSK usnesením č. 13/1165 dne 5. 3. 2015 (mat. č. 10/18). V současné době je uzavřena smlouva na zhotovení projektové dokumentace, výkon inženýrské činnosti a výkon funkce koordinátora bezpečnosti a ochrany zdraví při práci na staveništi a výkon autorského dozoru po dobu přípravy projektu. Dle obchodních podmínek budou závazky vyplývající z této smlouvy v závislosti na datech předání jednotlivých činností hrazeny pravděpodobně na počátku roku 2019, a proto je nutno finanční prostředky ve výši 924,8 tis. Kč převést do roku 2019.</t>
  </si>
  <si>
    <t>Silnice 2017 Frýdek-Místek</t>
  </si>
  <si>
    <t>Zastupitelstvo kraje rozhodlo o profinancování a kofinancování projektu dne 16.3.2017 usnesením č. 3/145.Stavba byla ukončena, termín pro kolaudaci dílčí části byl sjednán na konec listopadu. V případě, že akce nebude zčásti zkolaudována do konce roku, nebude možné dle smluvních podmínek provést úhradu autorského dozoru a výkonu BOZP.  Na základě výše uvedeného je navrhováno převést nevyčerpané finanční prostředky ve výši 62,2 tis. Kč do rozpočtu roku 2019.</t>
  </si>
  <si>
    <t>Kontrolní měření oprav silnic, jejichž zadavatelem je SSMSK</t>
  </si>
  <si>
    <t>Finanční prostředky na akci byly zajištěny rozpočtovým opatřením na základě usnesení rady kraje č. 47/4161 ze dne 25.9.2018. V rámci akce se budou provádět dodatečná měření s cílem dosažení kvalitnějšího výsledku. Z uvedeného důvodu je pravděpodobné, že finanční prostředky na akci nebudou spotřebovány do konce roku 2018 a je nutné je převést do rozpočtu roku 2019.</t>
  </si>
  <si>
    <r>
      <t xml:space="preserve">Celkový objem převáděných účelových finančních prostředků ve výši </t>
    </r>
    <r>
      <rPr>
        <b/>
        <i/>
        <sz val="10"/>
        <rFont val="Tahoma"/>
        <family val="2"/>
        <charset val="238"/>
      </rPr>
      <t>1.654.972 tis. Kč</t>
    </r>
    <r>
      <rPr>
        <i/>
        <sz val="10"/>
        <rFont val="Tahoma"/>
        <family val="2"/>
        <charset val="238"/>
      </rPr>
      <t xml:space="preserve"> je uveden ke dni 28.11.2018. Do konce roku 2018 mohou orgány kraje rozhodnout o vyčlenění finančních prostředků na nové akce, případně mohou být zapojeny do rozpočtu kraje další přijaté dotace, zálohové platby a vratky, čímž může dojít k navýšení objemu účelových prostředků k zapojení do upraveného rozpočtu na rok 2019. </t>
    </r>
  </si>
  <si>
    <t xml:space="preserve">Rada kraje doporučila svým usnesením č. 49/4307 ze dne 23. 10. 2018 zastupitelstvu kraje poskytnout účelovou neinvestiční dotaci městu Vítkov, IČO 00300870, ve výši 111.500 Kč, na realizaci projektu „Jan Zajíc 2019“ s časovou použitelností od 10. 9. 2018 - 28. 2. 2019. Zastupitelstvo kraje rozhodne o poskytnutí dotace na svém zasedání dne 13.12.2018. V návaznosti na uvedené je navrhováno převést finanční prostředky do rozpočtu kraje na rok 2019. </t>
  </si>
  <si>
    <t xml:space="preserve">Rada kraje doporučila svým usnesením č. 49/4307 ze dne 23. 10. 2018 zastupitelstvu kraje poskytnout účelovou neinvestiční dotaci obci Sedlnice, IČO 00298352, ve výši 100.000 Kč, na realizaci projektu „Naše knihovna se nám líbí“ s časovou použitelností od 1. 9. 2018 - 31. 3. 2019. Zastupitelstvo kraje rozhodne o poskytnutí dotace na svém zasedání dne 13.12.2018. V návaznosti na uvedené je navrhováno převést finanční prostředky do rozpočtu kraje na rok 2019. </t>
  </si>
  <si>
    <t xml:space="preserve">Rada kraje doporučila svým usnesením č. 49/4307 ze dne 23. 10. 2018 zastupitelstvu kraje poskytnout účelovou neinvestiční dotaci spolku L&amp;L music, z.s., IČO 05923735, ve výši 145.000 Kč, na realizaci projektu „Mezinárodní festival slovanské hudby“ s časovou použitelností od 1. 3. 2018 - 31. 12. 2018. Zastupitelstvo kraje rozhodne o poskytnutí dotace na svém zasedání dne 13.12.2018. V návaznosti na uvedené je navrhováno převést finanční prostředky do rozpočtu kraje na rok 2019. </t>
  </si>
  <si>
    <t>Akce byla schválena usnesením rady kraje č. 47/4175 ze dne 25.9.2018, organizaci Nemocnice s poliklinikou Havířov, příspěvková organizace, byly schváleny finanční prostředky ve výši 12 mil. Kč na pořízení skiagrafického přístroje a souvisejících stavebně technologických dodávek, s časovou použitelností od 1.10.2018 do 30.6.2019. Organizace vyhlásila veřejnou zakázku, s ohledem na uvedené je navrhováno převést finanční prostředky ve výši 12 mil. Kč do rozpočtu roku 2019.
V rámci uvedené akce rada kraje usnesením č. 51/4572 ze dne 27. 11. 2018 schválila finanční prostředky organizaci ve výši 2.500 tis. Kč na pořízení přístroje video řetězec a myček podložních mís, s časovou použitelností od 1.12.2018 do 31.12.2019. S ohledem na uvedené je navrhováno převést finanční prostředky ve výši 2.500 tis. Kč do rozpočtu roku 2019.</t>
  </si>
  <si>
    <t>Rozšíření a modernizace prostor Základní školy a Mateřské školy Motýlek, Kopřivnice, Smetanova 1122, příspěvkové organizace</t>
  </si>
  <si>
    <t>Rozšíření a modernizace prostor Základní školy a Mateřské školy, Ostrava-Poruba, Ukrajinská 19, příspěvkové organizace</t>
  </si>
  <si>
    <t>Rozšíření a modernizace speciálně pedagogického centra při Střední škole, Základní škole a Mateřské škole, Karviná, příspěvkové organizaci</t>
  </si>
  <si>
    <t>Rozšíření a modernizace prostor Základní školy a Praktické školy, Opava, Slezského odboje 5, příspěvkové organizace</t>
  </si>
  <si>
    <t>Rada kraje usnesením č. 51/4556 ze dne 27.11.2018 doporučila zastupitelstvu kraje rozhodnout o zahájení přípravy projektu. Současně bylo schváleno rozpočtového opatření, kterým byl zajištěn dostatek finančních prostředků z přípravy projektů na zahájení zadávacího řízení na projektovou dokumentaci. Finanční plnění vyplývající z těchto závazků bude splatné až v roce 2019. Z tohoto důvodu je nutné převést nevyčerpané prostředky  ve výši 1.500 tis. Kč do rozpočtu roku 2019.</t>
  </si>
  <si>
    <t>Rada kraje usnesením č. 51/4556 ze dne 27.11.2018 doporučila zastupitelstvu kraje rozhodnout o zahájení přípravy projektu. Současně bylo schváleno rozpočtového opatření, kterým byl zajištěn dostatek finančních prostředků z přípravy projektů na zahájení zadávacího řízení na projektovou dokumentaci. Finanční plnění vyplývající z těchto závazků bude splatné až v roce 2019. Z tohoto důvodu je nutné převést nevyčerpané prostředky  ve výši 1.000 tis. Kč do rozpočtu roku 2019.</t>
  </si>
  <si>
    <t>Rada kraje usnesením č. 51/4604 ze dne 27.11.2018 doporučila zastupitelstvu kraje zahájit přípravu projektu. Projekt bude připravován pro předložení do 86. výzvy Integrovaného regionálního operačního programu. Na přípravu projektu byly rozpočtovány prostředky ve výši 500 tis. Kč. V případě nevyčerpání rozpočtovaných prostředků v roce 2018 je navrhováno jejich převedení do rozpočtu roku 2019.</t>
  </si>
  <si>
    <t>Zateplení vybraných objektů Nemocnice ve Frýdku-Místku – II. etapa</t>
  </si>
  <si>
    <t xml:space="preserve">Rada kraje usnesením č. 51/4552 ze dne 27.11.2018 doporučila zastupitelstvu kraje rozhodnout o zahájení přípravy projektu, o profinancování a kofinancování projektu. V průběhu listopadu byla vyhotovena studie proveditelnosti. Úhrada faktury za studii proběhne v souladu s platebními podmínkami rámcové smlouvy počátkem roku 2019.  Z uvedeného důvodu je navrhováno převést  finanční prostředky ve výši 66,6 tis. Kč do rozpočtu roku 2019. </t>
  </si>
  <si>
    <t xml:space="preserve">Akce byla schválena usnesením rady kraje č. 51/4544 dne 27.11.2018.  Do konce roku 2018 se předpokládá vyhlášení VZ na projektovou dokumentaci.   S ohledem na termín schválení akce a úhradu faktur v roce 2019 je navrhováno převést finanční prostředky  ve výši 2.000 tis. Kč do rozpočtu roku 2019 </t>
  </si>
  <si>
    <t>Akce byla schválena usnesením rady kraje č. 51/4544 dne 27.11.2018. Do konce roku 2018 se předpokládá vyhlášení VZ na projektovou dokumentaci.   S ohledem na termín schválení akce a úhradu faktur v roce 2019 je navrhováno převést finanční prostředky  ve výši 1.500 tis. Kč do rozpočtu roku 2019</t>
  </si>
  <si>
    <t>Akce byla schválena usnesením rady kraje č. 51/4544 dne 27.11.2018 s časovou použitelností do 31.12.2019. Z toho důvodu je navrhováno převést finanční prostředky ve výši 9.000 tis.  Kč do rozpočtu roku 2019.</t>
  </si>
  <si>
    <t>Rada kraje usnesením č. 51/4609 ze dne 27.11.2018 rozhodla o poskytnutí neinvestiční dotace subjektu Národopisná skupina Hrčava, z.s., na realizaci projektu "6. Hrčavský gastronomický festival a Beerfest" ve výši 50 tis. Kč. Dle podmínek smlouvy má být dotace vyplacena ve lhůtě do 30 dnů ode dne nabytí účinnosti smlouvy, což se předpokládá v roce 2019. V návaznosti na výše uvedené je navrhováno převést finanční prostředky ve výši 50 tis. Kč do rozpočtu kraje na rok 2019.</t>
  </si>
  <si>
    <t>Rada kraje usnesením č. 51/4609 ze dne 27.11.2018 rozhodla o poskytnutí neinvestiční dotace subjektu Asociace hotelů a restaurací České republiky, z.s., na realizaci projektu "Konference AHR ČR v Ostravě" ve výši 70 tis. Kč. Dle podmínek smlouvy má být dotace vyplacena ve lhůtě do 30 dnů ode dne nabytí účinnosti smlouvy, což se předpokládá v roce 2019. V návaznosti na výše uvedené je navrhováno převést finanční prostředky ve výši 70 tis. Kč do rozpočtu kraje na rok 2019.</t>
  </si>
  <si>
    <t>Rada kraje usnesením č. 51/4609 ze dne 27.11.2018 rozhodla o poskytnutí neinvestiční dotace subjektu Tatra Veteran Club Kopřivnice, z.s., na realizaci projektu "50. mezinárodní Tatra veterán rallye Beskydy 2019 a 36. ročník z.m.s. Josefa Veřmiřovského" ve výši 190 tis. Kč. Dle podmínek smlouvy má být dotace vyplacena ve lhůtě do 30 dnů ode dne nabytí účinnosti smlouvy, což se předpokládá v roce 2019. V návaznosti na výše uvedené je navrhováno převést finanční prostředky ve výši 190 tis. Kč do rozpočtu kraje na rok 2019.</t>
  </si>
  <si>
    <t>Rada kraje usnesením č. 51/4609 ze dne 27.11.2018 rozhodla o poskytnutí neinvestiční dotace subjektu Ski Park Grúň, z.s., na realizaci projektu "Revitalizace a rozšíření dřevěné stezky na Pustevnách" ve výši 80 tis. Kč. Dle podmínek smlouvy má být dotace vyplacena ve lhůtě do 30 dnů ode dne nabytí účinnosti smlouvy, což se předpokládá v roce 2019. V návaznosti na výše uvedené je navrhováno převést finanční prostředky ve výši 80 tis. Kč do rozpočtu kraje na rok 2019.</t>
  </si>
  <si>
    <t>Rada kraje usnesením č. 51/4609 ze dne 27.11.2018 doporučila zastupitelstvu kraje rozhodnout poskytnout investiční dotaci subjektu Dolní oblast Vítkovice, z.s., na realizaci projektu "Obslužná technologie pro karavany (Stellplatz)" ve výši 600 tis. Kč. Dle podmínek smlouvy bude dotace vyplacena ve dvou splátkách. Výplata se předpokládá v roce 2019. V návaznosti na výše uvedené je navrhováno převést finanční ve výši 600 tis. Kč do rozpočtu kraje na rok 2019.</t>
  </si>
  <si>
    <t>Rada kraje usnesením č. 51/4614 ze dne 27.11.2018 doporučila zastupitelstvu kraje rozhodnout poskytnout investiční dotaci obci Malá Morávka na realizaci projektu "Nákup strojové techniky na údržbu lyžařských běžeckých tras" ve výši 500 tis. Kč. Dle podmínek smlouvy má být dotace vyplacena ve lhůtě do 30 dnů ode dne nabytí účinnosti smlouvy, což se předpokládá v roce 2019. V návaznosti na výše uvedené je navrhováno převést finanční prostředky ve výši 500 tis. Kč do rozpočtu kraje na rok 2019.</t>
  </si>
  <si>
    <t>Rada kraje usnesením č. 51/4614 ze dne 27.11.2018 doporučila zastupitelstvu kraje rozhodnout poskytnout investiční dotaci subjektu PUSTEVNY, s.r.o.,  na realizaci projektu "Nákup strojové techniky na údržbu lyžařských běžeckých tras" ve výši 500 tis. Kč. Dle podmínek smlouvy má být dotace vyplacena ve lhůtě do 30 dnů ode dne nabytí účinnosti smlouvy, což se předpokládá v roce 2019. V návaznosti na výše uvedené je navrhováno převést finanční prostředky ve výši 500 tis. Kč do rozpočtu kraje na rok 2019.</t>
  </si>
  <si>
    <t>Zastupitelstvo kraje svým usnesením č. 9/958 ze dne 13. 9. 2018 rozhodlo poskytnout Knihovně Petra Bezruče v Opavě účelovou neinvestiční dotaci na realizaci projektu „Modernizace elektrické požární signalizace (EPS), objekt Knihovna Petra Bezruče v Opavě, p. o.“. Kraji byla doručena žádost o změnu charakteru dotace z neinvestiční na investiční se zdůvodněním, že v případě modernizace elektronické požární signalizace se jedná o investiční záměr – zhodnocení budovy. Zároveň je s ohledem na administraci dotace požadováno prodloužení termínu dokončení projektu do 31. 3. 2019. Rada kraje usnesením č. 51/4502 ze dne 27.11.2018 doporučila zastupitelstvu kraje změnit charakter poskytnuté dotace na realizaci projektu z neinvestiční dotace na investiční dotaci a prodloužit časovou použitelnost dotace do 31. 3. 2019.  V návaznosti na výše uvedené je navrhováno převést finanční prostředky do rozpočtu kraje na rok 2019.</t>
  </si>
  <si>
    <t xml:space="preserve">Rada kraje usnesením č. 51/4502 ze dne 27.11.2018 doporučila zastupitelstvu kraje poskytnout účelovou neinvestiční dotaci Římskokatolické farnosti Slavkov u Opavy, IČ 47815795, ve výši 500.000 Kč na realizaci projektu „Havarijní stav oken v kostele sv. Anny ve Slavkově u Opavy“ s časovou použitelností od 1. 12. 2018 do 31. 5. 2019. Zastupitelstvo kraje rozhodne o poskytnutí dotace na svém zasedání dne 13.12.2018. V návaznosti na uvedené je navrhováno převést finanční prostředky do rozpočtu kraje na rok 2019. </t>
  </si>
  <si>
    <t>V souvislosti s přípravou druhého ročníku akce Spolu ruku v ruce, kde na základě připravovaných smluvních podmínek proběhne plnění dodavatelů a fakturace v roce 2019, a na základě usnesení rady kraje č. 51/4664 ze dne 27.11.2018, kterým doporučila zastupitelstvu kraje schválit dotaci organizaci Sun Drive Communications s.r.o. na projekt "Rodinné pasy Moravskoslezského kraje 2019" s časovou použitelností na rok 2019 je navrhováno převést finanční prostředky v celkové výši 1.078 tis. Kč do rozpočtu roku 2019.</t>
  </si>
  <si>
    <t>Na základě usnesení rady kraje č. 51/4663 ze dne 27.11.2018, kterým doporučila zastupitelstvu kraje poskytnout dotace s časovou použitelností v roce 2019 organizacím Slezská diakonie ve výši 800 tis. Kč a Společenské centum Věžička Rybí z. s. ve výši 300 tis. Kč, je navrhováno převést finanční prostředky ve výši 1.100 tis. Kč do rozpočtu roku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</si>
</sst>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K_č_-;\-* #,##0.00\ _K_č_-;_-* &quot;-&quot;??\ _K_č_-;_-@_-"/>
    <numFmt numFmtId="164" formatCode="#,##0.0"/>
    <numFmt numFmtId="165" formatCode="0000"/>
    <numFmt numFmtId="166" formatCode="dd\-mm\-yyyy;@"/>
  </numFmts>
  <fonts count="28" x14ac:knownFonts="1">
    <font>
      <sz val="10"/>
      <name val="Arial CE"/>
      <charset val="238"/>
    </font>
    <font>
      <sz val="11"/>
      <color theme="1"/>
      <name val="Calibri"/>
      <family val="2"/>
      <charset val="238"/>
      <scheme val="minor"/>
    </font>
    <font>
      <sz val="11"/>
      <color theme="1"/>
      <name val="Calibri"/>
      <family val="2"/>
      <charset val="238"/>
      <scheme val="minor"/>
    </font>
    <font>
      <sz val="12"/>
      <name val="Tahoma"/>
      <family val="2"/>
      <charset val="238"/>
    </font>
    <font>
      <b/>
      <sz val="12"/>
      <name val="Tahoma"/>
      <family val="2"/>
      <charset val="238"/>
    </font>
    <font>
      <sz val="10"/>
      <name val="Tahoma"/>
      <family val="2"/>
      <charset val="238"/>
    </font>
    <font>
      <b/>
      <sz val="10"/>
      <name val="Tahoma"/>
      <family val="2"/>
      <charset val="238"/>
    </font>
    <font>
      <b/>
      <vertAlign val="superscript"/>
      <sz val="10"/>
      <name val="Tahoma"/>
      <family val="2"/>
      <charset val="238"/>
    </font>
    <font>
      <vertAlign val="superscript"/>
      <sz val="10"/>
      <name val="Tahoma"/>
      <family val="2"/>
      <charset val="238"/>
    </font>
    <font>
      <sz val="10"/>
      <name val="Arial CE"/>
      <charset val="238"/>
    </font>
    <font>
      <sz val="10"/>
      <name val="Arial"/>
      <family val="2"/>
      <charset val="238"/>
    </font>
    <font>
      <b/>
      <sz val="11"/>
      <name val="Tahoma"/>
      <family val="2"/>
      <charset val="238"/>
    </font>
    <font>
      <sz val="10"/>
      <color theme="1"/>
      <name val="Arial"/>
      <family val="2"/>
      <charset val="238"/>
    </font>
    <font>
      <sz val="10"/>
      <name val="Arial CE"/>
      <family val="2"/>
      <charset val="238"/>
    </font>
    <font>
      <sz val="10"/>
      <color theme="1"/>
      <name val="Tahoma"/>
      <family val="2"/>
      <charset val="238"/>
    </font>
    <font>
      <b/>
      <sz val="10"/>
      <color theme="1"/>
      <name val="Tahoma"/>
      <family val="2"/>
      <charset val="238"/>
    </font>
    <font>
      <i/>
      <sz val="8"/>
      <name val="Tahoma"/>
      <family val="2"/>
      <charset val="238"/>
    </font>
    <font>
      <sz val="16"/>
      <name val="Arial CE"/>
      <charset val="238"/>
    </font>
    <font>
      <b/>
      <i/>
      <sz val="12"/>
      <name val="Tahoma"/>
      <family val="2"/>
      <charset val="238"/>
    </font>
    <font>
      <sz val="9"/>
      <color indexed="81"/>
      <name val="Tahoma"/>
      <family val="2"/>
      <charset val="238"/>
    </font>
    <font>
      <i/>
      <sz val="8"/>
      <name val="Arial CE"/>
      <charset val="238"/>
    </font>
    <font>
      <b/>
      <sz val="10"/>
      <color rgb="FFFF0000"/>
      <name val="Tahoma"/>
      <family val="2"/>
      <charset val="238"/>
    </font>
    <font>
      <sz val="10"/>
      <color rgb="FF0070C0"/>
      <name val="Tahoma"/>
      <family val="2"/>
      <charset val="238"/>
    </font>
    <font>
      <sz val="10"/>
      <name val="Calibri Light"/>
      <family val="2"/>
      <charset val="238"/>
    </font>
    <font>
      <i/>
      <sz val="10"/>
      <name val="Tahoma"/>
      <family val="2"/>
      <charset val="238"/>
    </font>
    <font>
      <b/>
      <i/>
      <sz val="10"/>
      <name val="Tahoma"/>
      <family val="2"/>
      <charset val="238"/>
    </font>
    <font>
      <b/>
      <sz val="10"/>
      <color rgb="FFFF0000"/>
      <name val="Arial CE"/>
      <charset val="238"/>
    </font>
    <font>
      <sz val="9"/>
      <color theme="1"/>
      <name val="Tahoma"/>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s>
  <borders count="50">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right/>
      <top style="medium">
        <color indexed="64"/>
      </top>
      <bottom/>
      <diagonal/>
    </border>
  </borders>
  <cellStyleXfs count="18">
    <xf numFmtId="0" fontId="0" fillId="0" borderId="0"/>
    <xf numFmtId="0" fontId="12" fillId="0" borderId="0"/>
    <xf numFmtId="0" fontId="9" fillId="0" borderId="0"/>
    <xf numFmtId="0" fontId="10" fillId="0" borderId="0"/>
    <xf numFmtId="0" fontId="13" fillId="0" borderId="0"/>
    <xf numFmtId="0" fontId="14"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0" fontId="14" fillId="0" borderId="0"/>
    <xf numFmtId="43" fontId="9" fillId="0" borderId="0" applyFont="0" applyFill="0" applyBorder="0" applyAlignment="0" applyProtection="0"/>
    <xf numFmtId="43" fontId="9" fillId="0" borderId="0" applyFont="0" applyFill="0" applyBorder="0" applyAlignment="0" applyProtection="0"/>
    <xf numFmtId="0" fontId="2"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 fillId="0" borderId="0"/>
  </cellStyleXfs>
  <cellXfs count="509">
    <xf numFmtId="0" fontId="0" fillId="0" borderId="0" xfId="0"/>
    <xf numFmtId="164" fontId="6" fillId="3" borderId="4" xfId="0" applyNumberFormat="1" applyFont="1" applyFill="1" applyBorder="1" applyAlignment="1">
      <alignment vertical="center" wrapText="1"/>
    </xf>
    <xf numFmtId="3" fontId="5" fillId="2" borderId="4" xfId="0" applyNumberFormat="1" applyFont="1" applyFill="1" applyBorder="1" applyAlignment="1">
      <alignment horizontal="center" vertical="center" wrapText="1"/>
    </xf>
    <xf numFmtId="49" fontId="5" fillId="0" borderId="4" xfId="7" applyNumberFormat="1" applyFont="1" applyFill="1" applyBorder="1" applyAlignment="1">
      <alignment horizontal="center" vertical="center" wrapText="1"/>
    </xf>
    <xf numFmtId="0" fontId="5" fillId="0" borderId="27" xfId="9" applyFont="1" applyFill="1" applyBorder="1" applyAlignment="1">
      <alignment horizontal="center" vertical="center" wrapText="1"/>
    </xf>
    <xf numFmtId="164" fontId="6" fillId="0" borderId="19" xfId="9" applyNumberFormat="1" applyFont="1" applyFill="1" applyBorder="1" applyAlignment="1">
      <alignment vertical="center" wrapText="1"/>
    </xf>
    <xf numFmtId="165" fontId="5" fillId="0" borderId="19" xfId="9" applyNumberFormat="1" applyFont="1" applyFill="1" applyBorder="1" applyAlignment="1">
      <alignment horizontal="center" vertical="center" wrapText="1"/>
    </xf>
    <xf numFmtId="0" fontId="5" fillId="2" borderId="19" xfId="9" applyFont="1" applyFill="1" applyBorder="1" applyAlignment="1">
      <alignment horizontal="center" vertical="center" wrapText="1"/>
    </xf>
    <xf numFmtId="0" fontId="5" fillId="0" borderId="19" xfId="9" applyFont="1" applyFill="1" applyBorder="1" applyAlignment="1">
      <alignment horizontal="left" vertical="center" wrapText="1"/>
    </xf>
    <xf numFmtId="0" fontId="5" fillId="0" borderId="19" xfId="9" applyFont="1" applyFill="1" applyBorder="1" applyAlignment="1">
      <alignment horizontal="justify" vertical="center" wrapText="1"/>
    </xf>
    <xf numFmtId="164" fontId="5" fillId="0" borderId="19" xfId="9" applyNumberFormat="1" applyFont="1" applyFill="1" applyBorder="1" applyAlignment="1">
      <alignment horizontal="center" vertical="center" wrapText="1"/>
    </xf>
    <xf numFmtId="0" fontId="3" fillId="0" borderId="0" xfId="0" applyFont="1" applyFill="1" applyAlignment="1">
      <alignment horizontal="center" vertical="top" wrapText="1"/>
    </xf>
    <xf numFmtId="164" fontId="3" fillId="0" borderId="0" xfId="0" applyNumberFormat="1" applyFont="1" applyFill="1" applyAlignment="1">
      <alignment vertical="top" wrapText="1"/>
    </xf>
    <xf numFmtId="0" fontId="3" fillId="0" borderId="0" xfId="0" applyFont="1" applyFill="1" applyAlignment="1">
      <alignment vertical="top" wrapText="1"/>
    </xf>
    <xf numFmtId="0" fontId="4" fillId="0" borderId="0" xfId="0" applyFont="1" applyFill="1" applyAlignment="1">
      <alignment horizontal="center" vertical="top" wrapText="1"/>
    </xf>
    <xf numFmtId="0" fontId="4" fillId="0" borderId="0" xfId="0" applyFont="1" applyFill="1" applyAlignment="1">
      <alignment vertical="top" wrapText="1"/>
    </xf>
    <xf numFmtId="0" fontId="3" fillId="0" borderId="0" xfId="0" applyFont="1" applyFill="1" applyAlignment="1">
      <alignment vertical="justify" wrapText="1"/>
    </xf>
    <xf numFmtId="0" fontId="4" fillId="0" borderId="0" xfId="0" applyFont="1" applyFill="1" applyAlignment="1"/>
    <xf numFmtId="0" fontId="5" fillId="0" borderId="0" xfId="0" applyFont="1" applyFill="1" applyAlignment="1">
      <alignment horizontal="center" vertical="top" wrapText="1"/>
    </xf>
    <xf numFmtId="0" fontId="5" fillId="0" borderId="0" xfId="0" applyFont="1" applyFill="1" applyAlignment="1">
      <alignment vertical="top" wrapText="1"/>
    </xf>
    <xf numFmtId="164" fontId="5" fillId="0" borderId="4" xfId="0" applyNumberFormat="1" applyFont="1" applyFill="1" applyBorder="1" applyAlignment="1">
      <alignment horizontal="center" vertical="top" wrapText="1"/>
    </xf>
    <xf numFmtId="164" fontId="5" fillId="0" borderId="0" xfId="0" applyNumberFormat="1" applyFont="1" applyFill="1" applyAlignment="1">
      <alignment vertical="top" wrapText="1"/>
    </xf>
    <xf numFmtId="0" fontId="5" fillId="0" borderId="0" xfId="0" applyFont="1" applyFill="1" applyAlignment="1">
      <alignment vertical="justify" wrapText="1"/>
    </xf>
    <xf numFmtId="164" fontId="6" fillId="0" borderId="10" xfId="0" applyNumberFormat="1" applyFont="1" applyFill="1" applyBorder="1" applyAlignment="1">
      <alignment vertical="top" wrapText="1"/>
    </xf>
    <xf numFmtId="0" fontId="5" fillId="0" borderId="0" xfId="0" applyFont="1" applyFill="1" applyAlignment="1">
      <alignment vertical="center" wrapText="1"/>
    </xf>
    <xf numFmtId="165" fontId="5" fillId="0" borderId="4"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164" fontId="5" fillId="0" borderId="5" xfId="0" applyNumberFormat="1" applyFont="1" applyFill="1" applyBorder="1" applyAlignment="1">
      <alignment horizontal="center" vertical="center" wrapText="1"/>
    </xf>
    <xf numFmtId="164" fontId="6" fillId="0" borderId="4" xfId="0" applyNumberFormat="1" applyFont="1" applyFill="1" applyBorder="1" applyAlignment="1">
      <alignment horizontal="right" vertical="center" wrapText="1"/>
    </xf>
    <xf numFmtId="0" fontId="5" fillId="0" borderId="19"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2" borderId="22" xfId="0" applyFont="1" applyFill="1" applyBorder="1" applyAlignment="1">
      <alignment horizontal="center" vertical="center" wrapText="1"/>
    </xf>
    <xf numFmtId="164" fontId="6" fillId="0" borderId="22" xfId="0" applyNumberFormat="1" applyFont="1" applyFill="1" applyBorder="1" applyAlignment="1">
      <alignment horizontal="center" vertical="center" wrapText="1"/>
    </xf>
    <xf numFmtId="164" fontId="5" fillId="0" borderId="23" xfId="0" applyNumberFormat="1" applyFont="1" applyFill="1" applyBorder="1" applyAlignment="1">
      <alignment horizontal="center" vertical="center" wrapText="1"/>
    </xf>
    <xf numFmtId="0" fontId="6" fillId="0" borderId="2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3" borderId="0" xfId="0" applyFont="1" applyFill="1" applyAlignment="1">
      <alignment vertical="top" wrapText="1"/>
    </xf>
    <xf numFmtId="0" fontId="5" fillId="3" borderId="4" xfId="0" applyFont="1" applyFill="1" applyBorder="1" applyAlignment="1">
      <alignment horizontal="left" vertical="center" wrapText="1"/>
    </xf>
    <xf numFmtId="165" fontId="5" fillId="3" borderId="4"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164" fontId="5" fillId="3" borderId="4" xfId="0" applyNumberFormat="1" applyFont="1" applyFill="1" applyBorder="1" applyAlignment="1">
      <alignment horizontal="center" vertical="center" wrapText="1"/>
    </xf>
    <xf numFmtId="165" fontId="5" fillId="0" borderId="7" xfId="0" applyNumberFormat="1" applyFont="1" applyFill="1" applyBorder="1" applyAlignment="1">
      <alignment horizontal="center" vertical="center" wrapText="1"/>
    </xf>
    <xf numFmtId="164" fontId="6" fillId="0" borderId="7" xfId="0" applyNumberFormat="1" applyFont="1" applyFill="1" applyBorder="1" applyAlignment="1">
      <alignment vertical="center" wrapText="1"/>
    </xf>
    <xf numFmtId="3" fontId="5" fillId="0" borderId="7" xfId="0" applyNumberFormat="1" applyFont="1" applyFill="1" applyBorder="1" applyAlignment="1">
      <alignment horizontal="center" vertical="center" wrapText="1"/>
    </xf>
    <xf numFmtId="164" fontId="6" fillId="0" borderId="7" xfId="0" applyNumberFormat="1" applyFont="1" applyFill="1" applyBorder="1" applyAlignment="1">
      <alignment horizontal="right" vertical="center" wrapText="1"/>
    </xf>
    <xf numFmtId="49" fontId="5" fillId="0" borderId="4" xfId="0" applyNumberFormat="1" applyFont="1" applyFill="1" applyBorder="1" applyAlignment="1">
      <alignment horizontal="center" vertical="center" wrapText="1"/>
    </xf>
    <xf numFmtId="0" fontId="5" fillId="0" borderId="5" xfId="0" applyFont="1" applyFill="1" applyBorder="1" applyAlignment="1">
      <alignment horizontal="justify" vertical="center" wrapText="1"/>
    </xf>
    <xf numFmtId="0" fontId="5" fillId="0" borderId="5" xfId="0" applyFont="1" applyFill="1" applyBorder="1" applyAlignment="1">
      <alignment horizontal="justify" vertical="top" wrapText="1"/>
    </xf>
    <xf numFmtId="0" fontId="5" fillId="0" borderId="4" xfId="0" applyFont="1" applyFill="1" applyBorder="1" applyAlignment="1">
      <alignment horizontal="left" vertical="center" wrapText="1"/>
    </xf>
    <xf numFmtId="0" fontId="5" fillId="3" borderId="4" xfId="0" applyFont="1" applyFill="1" applyBorder="1" applyAlignment="1">
      <alignment horizontal="justify" vertical="center" wrapText="1"/>
    </xf>
    <xf numFmtId="0" fontId="5" fillId="0" borderId="4" xfId="0" applyFont="1" applyFill="1" applyBorder="1" applyAlignment="1">
      <alignment horizontal="justify" vertical="center" wrapText="1"/>
    </xf>
    <xf numFmtId="0" fontId="5" fillId="0" borderId="4" xfId="6" applyFont="1" applyFill="1" applyBorder="1" applyAlignment="1">
      <alignment horizontal="left" vertical="center" wrapText="1"/>
    </xf>
    <xf numFmtId="0" fontId="5" fillId="0" borderId="4" xfId="4" applyFont="1" applyFill="1" applyBorder="1" applyAlignment="1">
      <alignment horizontal="center" vertical="center" wrapText="1"/>
    </xf>
    <xf numFmtId="164" fontId="6" fillId="0" borderId="4" xfId="5" applyNumberFormat="1" applyFont="1" applyFill="1" applyBorder="1" applyAlignment="1">
      <alignment vertical="center" wrapText="1"/>
    </xf>
    <xf numFmtId="0" fontId="5" fillId="0" borderId="4" xfId="0" applyFont="1" applyFill="1" applyBorder="1" applyAlignment="1">
      <alignment vertical="center" wrapText="1"/>
    </xf>
    <xf numFmtId="0" fontId="5" fillId="0" borderId="4" xfId="5" applyFont="1" applyFill="1" applyBorder="1" applyAlignment="1">
      <alignment horizontal="justify" vertical="center" wrapText="1"/>
    </xf>
    <xf numFmtId="164" fontId="5" fillId="0" borderId="8" xfId="0" applyNumberFormat="1" applyFont="1" applyFill="1" applyBorder="1" applyAlignment="1">
      <alignment horizontal="center" vertical="center" wrapText="1"/>
    </xf>
    <xf numFmtId="0" fontId="5" fillId="0" borderId="7" xfId="0" applyFont="1" applyFill="1" applyBorder="1" applyAlignment="1">
      <alignment horizontal="justify" vertical="center" wrapText="1"/>
    </xf>
    <xf numFmtId="16" fontId="5" fillId="0" borderId="4" xfId="0" applyNumberFormat="1" applyFont="1" applyFill="1" applyBorder="1" applyAlignment="1">
      <alignment horizontal="center" vertical="center" wrapText="1"/>
    </xf>
    <xf numFmtId="0" fontId="5" fillId="0" borderId="4" xfId="0" applyFont="1" applyBorder="1" applyAlignment="1">
      <alignment horizontal="justify" vertical="center" wrapText="1"/>
    </xf>
    <xf numFmtId="2" fontId="5" fillId="0" borderId="4" xfId="0" applyNumberFormat="1" applyFont="1" applyFill="1" applyBorder="1" applyAlignment="1">
      <alignment vertical="center" wrapText="1"/>
    </xf>
    <xf numFmtId="0" fontId="5" fillId="0" borderId="4" xfId="0" applyFont="1" applyBorder="1" applyAlignment="1">
      <alignment vertical="center" wrapText="1"/>
    </xf>
    <xf numFmtId="0" fontId="5" fillId="0" borderId="4" xfId="1" applyFont="1" applyFill="1" applyBorder="1" applyAlignment="1">
      <alignment horizontal="left" vertical="center" wrapText="1"/>
    </xf>
    <xf numFmtId="0" fontId="5" fillId="0" borderId="3" xfId="0" applyFont="1" applyFill="1" applyBorder="1" applyAlignment="1">
      <alignment horizontal="center" vertical="center" wrapText="1"/>
    </xf>
    <xf numFmtId="1" fontId="5" fillId="0" borderId="4" xfId="4" applyNumberFormat="1" applyFont="1" applyBorder="1" applyAlignment="1">
      <alignment horizontal="center" vertical="center" wrapText="1"/>
    </xf>
    <xf numFmtId="164" fontId="6" fillId="0" borderId="4" xfId="0" applyNumberFormat="1" applyFont="1" applyFill="1" applyBorder="1" applyAlignment="1">
      <alignment vertical="center" wrapText="1"/>
    </xf>
    <xf numFmtId="0" fontId="4" fillId="4" borderId="11" xfId="0" applyFont="1" applyFill="1" applyBorder="1" applyAlignment="1">
      <alignment vertical="top" wrapText="1"/>
    </xf>
    <xf numFmtId="0" fontId="5" fillId="2" borderId="19" xfId="0"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165" fontId="5" fillId="0" borderId="19" xfId="0" applyNumberFormat="1" applyFont="1" applyFill="1" applyBorder="1" applyAlignment="1">
      <alignment horizontal="center" vertical="center" wrapText="1"/>
    </xf>
    <xf numFmtId="49" fontId="0" fillId="0" borderId="22" xfId="0" applyNumberFormat="1" applyFill="1" applyBorder="1" applyAlignment="1">
      <alignment horizontal="center" vertical="center" wrapText="1"/>
    </xf>
    <xf numFmtId="49" fontId="0" fillId="0" borderId="4" xfId="0" applyNumberFormat="1" applyFill="1" applyBorder="1" applyAlignment="1">
      <alignment horizontal="center" vertical="center" wrapText="1"/>
    </xf>
    <xf numFmtId="0" fontId="5" fillId="0" borderId="4" xfId="0" applyFont="1" applyFill="1" applyBorder="1" applyAlignment="1">
      <alignment horizontal="justify" vertical="center"/>
    </xf>
    <xf numFmtId="0" fontId="0" fillId="0" borderId="4" xfId="0" applyFill="1" applyBorder="1" applyAlignment="1">
      <alignment horizontal="left" vertical="center" wrapText="1"/>
    </xf>
    <xf numFmtId="164" fontId="6" fillId="0" borderId="19" xfId="0" applyNumberFormat="1" applyFont="1" applyFill="1" applyBorder="1" applyAlignment="1">
      <alignment vertical="center" wrapText="1"/>
    </xf>
    <xf numFmtId="0" fontId="5" fillId="0" borderId="4" xfId="0" applyFont="1" applyBorder="1" applyAlignment="1">
      <alignment horizontal="justify" vertical="center"/>
    </xf>
    <xf numFmtId="0" fontId="5" fillId="0" borderId="25" xfId="0" applyFont="1" applyFill="1" applyBorder="1" applyAlignment="1">
      <alignment horizontal="justify" vertical="center" wrapText="1"/>
    </xf>
    <xf numFmtId="166" fontId="5" fillId="0" borderId="5" xfId="0" applyNumberFormat="1" applyFont="1" applyFill="1" applyBorder="1" applyAlignment="1">
      <alignment horizontal="center" vertical="center" wrapText="1"/>
    </xf>
    <xf numFmtId="0" fontId="5" fillId="0" borderId="18" xfId="0" applyFont="1" applyFill="1" applyBorder="1" applyAlignment="1">
      <alignment horizontal="left" vertical="center" wrapText="1"/>
    </xf>
    <xf numFmtId="166" fontId="5" fillId="0" borderId="4" xfId="0" applyNumberFormat="1" applyFont="1" applyFill="1" applyBorder="1" applyAlignment="1">
      <alignment horizontal="center" vertical="center" wrapText="1"/>
    </xf>
    <xf numFmtId="0" fontId="5" fillId="0" borderId="19" xfId="0" applyFont="1" applyFill="1" applyBorder="1" applyAlignment="1">
      <alignment horizontal="left" vertical="center" wrapText="1"/>
    </xf>
    <xf numFmtId="164" fontId="6" fillId="0" borderId="19" xfId="0" applyNumberFormat="1" applyFont="1" applyFill="1" applyBorder="1" applyAlignment="1">
      <alignment horizontal="right" vertical="center" wrapText="1"/>
    </xf>
    <xf numFmtId="0" fontId="5" fillId="0" borderId="7" xfId="5" applyFont="1" applyBorder="1" applyAlignment="1">
      <alignment horizontal="justify" vertical="center" wrapText="1"/>
    </xf>
    <xf numFmtId="0" fontId="5" fillId="0" borderId="27" xfId="0" applyFont="1" applyFill="1" applyBorder="1" applyAlignment="1">
      <alignment horizontal="center" vertical="center" wrapText="1"/>
    </xf>
    <xf numFmtId="49" fontId="5" fillId="0" borderId="19" xfId="0" applyNumberFormat="1" applyFont="1" applyFill="1" applyBorder="1" applyAlignment="1">
      <alignment horizontal="center" vertical="center" wrapText="1"/>
    </xf>
    <xf numFmtId="0" fontId="5" fillId="0" borderId="19" xfId="0" applyFont="1" applyFill="1" applyBorder="1" applyAlignment="1">
      <alignment horizontal="justify" vertical="center" wrapText="1"/>
    </xf>
    <xf numFmtId="0" fontId="5" fillId="0" borderId="28" xfId="0" applyFont="1" applyFill="1" applyBorder="1" applyAlignment="1">
      <alignment horizontal="center" vertical="center" wrapText="1"/>
    </xf>
    <xf numFmtId="0" fontId="5" fillId="0" borderId="6" xfId="0" applyFont="1" applyFill="1" applyBorder="1" applyAlignment="1">
      <alignment horizontal="center" vertical="center" wrapText="1"/>
    </xf>
    <xf numFmtId="3" fontId="5" fillId="0" borderId="4" xfId="0" applyNumberFormat="1" applyFont="1" applyFill="1" applyBorder="1" applyAlignment="1">
      <alignment horizontal="center" vertical="center" wrapText="1"/>
    </xf>
    <xf numFmtId="0" fontId="5" fillId="0" borderId="4" xfId="6" applyFont="1" applyFill="1" applyBorder="1" applyAlignment="1">
      <alignment vertical="center" wrapText="1"/>
    </xf>
    <xf numFmtId="0" fontId="5" fillId="0" borderId="9" xfId="0" applyFont="1" applyFill="1" applyBorder="1" applyAlignment="1">
      <alignment horizontal="center" vertical="center" wrapText="1"/>
    </xf>
    <xf numFmtId="0" fontId="5" fillId="0" borderId="18" xfId="0" quotePrefix="1" applyFont="1" applyFill="1" applyBorder="1" applyAlignment="1">
      <alignment horizontal="left" vertical="center" wrapText="1"/>
    </xf>
    <xf numFmtId="0" fontId="5" fillId="0" borderId="4" xfId="0" applyNumberFormat="1" applyFont="1" applyFill="1" applyBorder="1" applyAlignment="1">
      <alignment horizontal="justify" vertical="center" wrapText="1"/>
    </xf>
    <xf numFmtId="0" fontId="5" fillId="0" borderId="4" xfId="0" applyFont="1" applyFill="1" applyBorder="1" applyAlignment="1">
      <alignment horizontal="justify" vertical="top" wrapText="1"/>
    </xf>
    <xf numFmtId="0" fontId="5" fillId="0" borderId="30" xfId="0" applyFont="1" applyFill="1" applyBorder="1" applyAlignment="1">
      <alignment horizontal="center" vertical="center" wrapText="1"/>
    </xf>
    <xf numFmtId="0" fontId="5" fillId="0" borderId="25" xfId="0" applyFont="1" applyFill="1" applyBorder="1" applyAlignment="1">
      <alignment horizontal="justify" vertical="top" wrapText="1"/>
    </xf>
    <xf numFmtId="0" fontId="4" fillId="4" borderId="20" xfId="0" applyFont="1" applyFill="1" applyBorder="1" applyAlignment="1"/>
    <xf numFmtId="0" fontId="4" fillId="4" borderId="0" xfId="0" applyFont="1" applyFill="1" applyAlignment="1">
      <alignment vertical="top" wrapText="1"/>
    </xf>
    <xf numFmtId="0" fontId="5" fillId="0" borderId="31" xfId="0" applyFont="1" applyFill="1" applyBorder="1" applyAlignment="1">
      <alignment horizontal="left" vertical="top" wrapText="1"/>
    </xf>
    <xf numFmtId="0" fontId="5" fillId="0" borderId="13" xfId="0" applyFont="1" applyFill="1" applyBorder="1" applyAlignment="1">
      <alignment vertical="top" wrapText="1"/>
    </xf>
    <xf numFmtId="0" fontId="5" fillId="0" borderId="17" xfId="0" applyFont="1" applyFill="1" applyBorder="1" applyAlignment="1">
      <alignment vertical="top"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14" fillId="0" borderId="4" xfId="0" applyFont="1" applyBorder="1" applyAlignment="1">
      <alignment vertical="center" wrapText="1"/>
    </xf>
    <xf numFmtId="0" fontId="14" fillId="0" borderId="4" xfId="0" applyNumberFormat="1" applyFont="1" applyBorder="1" applyAlignment="1">
      <alignment horizontal="center" vertical="center"/>
    </xf>
    <xf numFmtId="0" fontId="14" fillId="0" borderId="4" xfId="0" applyFont="1" applyBorder="1" applyAlignment="1">
      <alignment horizontal="center" vertical="center"/>
    </xf>
    <xf numFmtId="0" fontId="4" fillId="4" borderId="22" xfId="0" applyFont="1" applyFill="1" applyBorder="1" applyAlignment="1">
      <alignment vertical="top" wrapText="1"/>
    </xf>
    <xf numFmtId="0" fontId="5" fillId="0" borderId="18"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top" wrapText="1"/>
    </xf>
    <xf numFmtId="0" fontId="16" fillId="0" borderId="0" xfId="0" applyFont="1" applyFill="1" applyAlignment="1">
      <alignment vertical="justify" wrapText="1"/>
    </xf>
    <xf numFmtId="0" fontId="5" fillId="0" borderId="28" xfId="9" applyFont="1" applyFill="1" applyBorder="1" applyAlignment="1">
      <alignment horizontal="center" vertical="center" wrapText="1"/>
    </xf>
    <xf numFmtId="0" fontId="5" fillId="0" borderId="19" xfId="9" applyNumberFormat="1" applyFont="1" applyFill="1" applyBorder="1" applyAlignment="1">
      <alignment horizontal="center" vertical="center" wrapText="1"/>
    </xf>
    <xf numFmtId="0" fontId="5" fillId="0" borderId="28" xfId="9" applyNumberFormat="1" applyFont="1" applyFill="1" applyBorder="1" applyAlignment="1">
      <alignment horizontal="center" vertical="center" wrapText="1"/>
    </xf>
    <xf numFmtId="165" fontId="5" fillId="0" borderId="22" xfId="9" applyNumberFormat="1" applyFont="1" applyFill="1" applyBorder="1" applyAlignment="1">
      <alignment horizontal="center" vertical="center" wrapText="1"/>
    </xf>
    <xf numFmtId="0" fontId="5" fillId="2" borderId="22" xfId="9" applyFont="1" applyFill="1" applyBorder="1" applyAlignment="1">
      <alignment horizontal="center" vertical="center" wrapText="1"/>
    </xf>
    <xf numFmtId="0" fontId="5" fillId="0" borderId="0" xfId="9" applyFont="1" applyFill="1" applyBorder="1" applyAlignment="1">
      <alignment horizontal="center" vertical="center" wrapText="1"/>
    </xf>
    <xf numFmtId="0" fontId="5" fillId="0" borderId="21" xfId="9" applyFont="1" applyFill="1" applyBorder="1" applyAlignment="1">
      <alignment horizontal="left" vertical="center" wrapText="1"/>
    </xf>
    <xf numFmtId="164" fontId="6" fillId="0" borderId="23" xfId="9" applyNumberFormat="1" applyFont="1" applyFill="1" applyBorder="1" applyAlignment="1">
      <alignment vertical="center" wrapText="1"/>
    </xf>
    <xf numFmtId="164" fontId="5" fillId="0" borderId="0" xfId="9" applyNumberFormat="1" applyFont="1" applyFill="1" applyBorder="1" applyAlignment="1">
      <alignment horizontal="center" vertical="center" wrapText="1"/>
    </xf>
    <xf numFmtId="0" fontId="5" fillId="0" borderId="0" xfId="9" applyFont="1" applyFill="1" applyBorder="1" applyAlignment="1">
      <alignment horizontal="justify" vertical="center" wrapText="1"/>
    </xf>
    <xf numFmtId="0" fontId="5" fillId="0" borderId="13" xfId="5" applyFont="1" applyFill="1" applyBorder="1" applyAlignment="1">
      <alignment vertical="top" wrapText="1"/>
    </xf>
    <xf numFmtId="0" fontId="5" fillId="0" borderId="17" xfId="5" applyFont="1" applyFill="1" applyBorder="1" applyAlignment="1">
      <alignment vertical="top" wrapText="1"/>
    </xf>
    <xf numFmtId="164" fontId="6" fillId="0" borderId="10" xfId="5" applyNumberFormat="1" applyFont="1" applyFill="1" applyBorder="1" applyAlignment="1">
      <alignment vertical="top" wrapText="1"/>
    </xf>
    <xf numFmtId="0" fontId="5" fillId="0" borderId="31" xfId="5" applyFont="1" applyFill="1" applyBorder="1" applyAlignment="1">
      <alignment horizontal="left" vertical="top" wrapText="1"/>
    </xf>
    <xf numFmtId="164" fontId="6" fillId="0" borderId="23" xfId="5" applyNumberFormat="1" applyFont="1" applyFill="1" applyBorder="1" applyAlignment="1">
      <alignment vertical="top" wrapText="1"/>
    </xf>
    <xf numFmtId="0" fontId="6" fillId="2" borderId="21" xfId="5" applyFont="1" applyFill="1" applyBorder="1" applyAlignment="1">
      <alignment horizontal="right"/>
    </xf>
    <xf numFmtId="164" fontId="5" fillId="0" borderId="4"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5" borderId="27" xfId="9" applyFont="1" applyFill="1" applyBorder="1" applyAlignment="1">
      <alignment horizontal="center" vertical="center" wrapText="1"/>
    </xf>
    <xf numFmtId="0" fontId="5" fillId="5" borderId="19" xfId="9" applyFont="1" applyFill="1" applyBorder="1" applyAlignment="1">
      <alignment horizontal="center" vertical="center" wrapText="1"/>
    </xf>
    <xf numFmtId="0" fontId="5" fillId="5" borderId="19" xfId="9" applyFont="1" applyFill="1" applyBorder="1" applyAlignment="1">
      <alignment horizontal="left" vertical="center" wrapText="1"/>
    </xf>
    <xf numFmtId="165" fontId="5" fillId="5" borderId="19" xfId="9" applyNumberFormat="1" applyFont="1" applyFill="1" applyBorder="1" applyAlignment="1">
      <alignment horizontal="center" vertical="center" wrapText="1"/>
    </xf>
    <xf numFmtId="164" fontId="6" fillId="5" borderId="19" xfId="9" applyNumberFormat="1" applyFont="1" applyFill="1" applyBorder="1" applyAlignment="1">
      <alignment vertical="center" wrapText="1"/>
    </xf>
    <xf numFmtId="164" fontId="5" fillId="5" borderId="19" xfId="9" applyNumberFormat="1" applyFont="1" applyFill="1" applyBorder="1" applyAlignment="1">
      <alignment horizontal="center" vertical="center" wrapText="1"/>
    </xf>
    <xf numFmtId="0" fontId="5" fillId="5" borderId="19" xfId="9" applyFont="1" applyFill="1" applyBorder="1" applyAlignment="1">
      <alignment horizontal="justify" vertical="center" wrapText="1"/>
    </xf>
    <xf numFmtId="0" fontId="5" fillId="0" borderId="0" xfId="0" applyFont="1" applyFill="1" applyAlignment="1">
      <alignment vertical="top" wrapText="1"/>
    </xf>
    <xf numFmtId="164" fontId="15" fillId="0" borderId="4" xfId="0" applyNumberFormat="1" applyFont="1" applyFill="1" applyBorder="1" applyAlignment="1">
      <alignment horizontal="right" vertical="center" wrapText="1"/>
    </xf>
    <xf numFmtId="0" fontId="14" fillId="0" borderId="4" xfId="0" applyFont="1" applyFill="1" applyBorder="1" applyAlignment="1">
      <alignment horizontal="justify" vertical="center" wrapText="1"/>
    </xf>
    <xf numFmtId="165" fontId="14" fillId="0" borderId="4" xfId="12" applyNumberFormat="1" applyFont="1" applyFill="1" applyBorder="1" applyAlignment="1">
      <alignment horizontal="center" vertical="center" wrapText="1"/>
    </xf>
    <xf numFmtId="0" fontId="14" fillId="2" borderId="4" xfId="12"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0" borderId="4" xfId="0" applyFont="1" applyFill="1" applyBorder="1" applyAlignment="1">
      <alignment vertical="center" wrapText="1"/>
    </xf>
    <xf numFmtId="0" fontId="14" fillId="0" borderId="4" xfId="0" applyNumberFormat="1" applyFont="1" applyFill="1" applyBorder="1" applyAlignment="1">
      <alignment horizontal="center" vertical="center"/>
    </xf>
    <xf numFmtId="0" fontId="14" fillId="0" borderId="7" xfId="0" applyFont="1" applyFill="1" applyBorder="1" applyAlignment="1">
      <alignment horizontal="justify" vertical="center" wrapText="1"/>
    </xf>
    <xf numFmtId="0" fontId="14" fillId="0" borderId="5" xfId="0" applyFont="1" applyFill="1" applyBorder="1" applyAlignment="1">
      <alignment horizontal="justify" vertical="center" wrapText="1"/>
    </xf>
    <xf numFmtId="164" fontId="15" fillId="0" borderId="4" xfId="0" applyNumberFormat="1" applyFont="1" applyFill="1" applyBorder="1" applyAlignment="1">
      <alignment vertical="center" wrapText="1"/>
    </xf>
    <xf numFmtId="0" fontId="5" fillId="2" borderId="4" xfId="0" applyFont="1" applyFill="1" applyBorder="1" applyAlignment="1">
      <alignment horizontal="center" vertical="center" wrapText="1"/>
    </xf>
    <xf numFmtId="0" fontId="17" fillId="0" borderId="0" xfId="0" applyFont="1"/>
    <xf numFmtId="0" fontId="18" fillId="0" borderId="0" xfId="0" applyFont="1" applyFill="1" applyAlignment="1">
      <alignment horizontal="left" vertical="top"/>
    </xf>
    <xf numFmtId="0" fontId="5" fillId="0" borderId="19" xfId="0" applyFont="1" applyFill="1" applyBorder="1" applyAlignment="1">
      <alignment horizontal="center" vertical="top" wrapText="1"/>
    </xf>
    <xf numFmtId="0" fontId="4" fillId="0" borderId="4" xfId="0" applyFont="1" applyFill="1" applyBorder="1" applyAlignment="1">
      <alignment vertical="top" wrapText="1"/>
    </xf>
    <xf numFmtId="0" fontId="4" fillId="0" borderId="4" xfId="0" applyFont="1" applyFill="1" applyBorder="1" applyAlignment="1">
      <alignment horizontal="center" vertical="top" wrapText="1"/>
    </xf>
    <xf numFmtId="0" fontId="4" fillId="0" borderId="1" xfId="0" applyFont="1" applyFill="1" applyBorder="1" applyAlignment="1">
      <alignment vertical="top" wrapText="1"/>
    </xf>
    <xf numFmtId="0" fontId="4" fillId="0" borderId="1" xfId="0" applyFont="1" applyFill="1" applyBorder="1" applyAlignment="1">
      <alignment horizontal="center" vertical="top" wrapText="1"/>
    </xf>
    <xf numFmtId="0" fontId="5" fillId="0" borderId="27" xfId="0" applyFont="1" applyFill="1" applyBorder="1" applyAlignment="1">
      <alignment vertical="top" wrapText="1"/>
    </xf>
    <xf numFmtId="164" fontId="5" fillId="0" borderId="28" xfId="0" applyNumberFormat="1" applyFont="1" applyFill="1" applyBorder="1" applyAlignment="1">
      <alignment vertical="top" wrapText="1"/>
    </xf>
    <xf numFmtId="0" fontId="5" fillId="0" borderId="3" xfId="0" applyFont="1" applyFill="1" applyBorder="1" applyAlignment="1">
      <alignment vertical="top" wrapText="1"/>
    </xf>
    <xf numFmtId="164" fontId="5" fillId="0" borderId="6" xfId="0" applyNumberFormat="1" applyFont="1" applyFill="1" applyBorder="1" applyAlignment="1">
      <alignment vertical="top" wrapText="1"/>
    </xf>
    <xf numFmtId="0" fontId="6" fillId="4" borderId="35" xfId="0" applyFont="1" applyFill="1" applyBorder="1" applyAlignment="1">
      <alignment vertical="top" wrapText="1"/>
    </xf>
    <xf numFmtId="0" fontId="6" fillId="4" borderId="15" xfId="0" applyFont="1" applyFill="1" applyBorder="1" applyAlignment="1">
      <alignment horizontal="center" vertical="top" wrapText="1"/>
    </xf>
    <xf numFmtId="164" fontId="6" fillId="4" borderId="26" xfId="0" applyNumberFormat="1" applyFont="1" applyFill="1" applyBorder="1" applyAlignment="1">
      <alignment vertical="top" wrapText="1"/>
    </xf>
    <xf numFmtId="0" fontId="17" fillId="0" borderId="0" xfId="0" applyFont="1" applyAlignment="1">
      <alignment horizontal="left"/>
    </xf>
    <xf numFmtId="0" fontId="5" fillId="0" borderId="0" xfId="12" applyFont="1" applyFill="1" applyAlignment="1">
      <alignment wrapText="1"/>
    </xf>
    <xf numFmtId="0" fontId="4" fillId="0" borderId="0" xfId="12" applyFont="1" applyFill="1" applyAlignment="1">
      <alignment wrapText="1"/>
    </xf>
    <xf numFmtId="0" fontId="5" fillId="0" borderId="28" xfId="9" applyFont="1" applyFill="1" applyBorder="1" applyAlignment="1">
      <alignment horizontal="justify" vertical="center" wrapText="1"/>
    </xf>
    <xf numFmtId="0" fontId="5" fillId="0" borderId="6" xfId="0" applyFont="1" applyBorder="1" applyAlignment="1">
      <alignment horizontal="justify" vertical="center"/>
    </xf>
    <xf numFmtId="0" fontId="5" fillId="0" borderId="6" xfId="5" applyFont="1" applyFill="1" applyBorder="1" applyAlignment="1">
      <alignment horizontal="justify" vertical="center" wrapText="1"/>
    </xf>
    <xf numFmtId="0" fontId="5" fillId="0" borderId="6" xfId="0" applyFont="1" applyFill="1" applyBorder="1" applyAlignment="1">
      <alignment horizontal="justify" vertical="center" wrapText="1"/>
    </xf>
    <xf numFmtId="0" fontId="5" fillId="0" borderId="6" xfId="0" applyFont="1" applyFill="1" applyBorder="1" applyAlignment="1">
      <alignment horizontal="justify" vertical="center"/>
    </xf>
    <xf numFmtId="0" fontId="5" fillId="0" borderId="4" xfId="0" applyFont="1" applyFill="1" applyBorder="1" applyAlignment="1">
      <alignment horizontal="center" vertical="center" wrapText="1"/>
    </xf>
    <xf numFmtId="0" fontId="5" fillId="0" borderId="4" xfId="0" applyFont="1" applyFill="1" applyBorder="1" applyAlignment="1">
      <alignment horizontal="justify" vertical="center" wrapText="1"/>
    </xf>
    <xf numFmtId="0" fontId="5" fillId="0" borderId="6"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19" xfId="0" applyFont="1" applyFill="1" applyBorder="1" applyAlignment="1">
      <alignment horizontal="justify"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4" xfId="0" applyFont="1" applyFill="1" applyBorder="1" applyAlignment="1">
      <alignment horizontal="justify" vertical="center" wrapText="1"/>
    </xf>
    <xf numFmtId="0" fontId="5" fillId="0" borderId="6"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36" xfId="0" applyFont="1" applyFill="1" applyBorder="1" applyAlignment="1">
      <alignment horizontal="center" vertical="center" wrapText="1"/>
    </xf>
    <xf numFmtId="164" fontId="6" fillId="3" borderId="7" xfId="0" applyNumberFormat="1" applyFont="1" applyFill="1" applyBorder="1" applyAlignment="1">
      <alignment vertical="center" wrapText="1"/>
    </xf>
    <xf numFmtId="0" fontId="5" fillId="3" borderId="8" xfId="0" applyFont="1" applyFill="1" applyBorder="1" applyAlignment="1">
      <alignment horizontal="justify" vertical="center" wrapText="1"/>
    </xf>
    <xf numFmtId="0" fontId="0" fillId="3" borderId="7" xfId="0" applyFont="1" applyFill="1" applyBorder="1" applyAlignment="1">
      <alignment horizontal="justify" vertical="center" wrapText="1"/>
    </xf>
    <xf numFmtId="164" fontId="6" fillId="3" borderId="4" xfId="5" applyNumberFormat="1" applyFont="1" applyFill="1" applyBorder="1" applyAlignment="1">
      <alignment vertical="center" wrapText="1"/>
    </xf>
    <xf numFmtId="49" fontId="5" fillId="3" borderId="5" xfId="0" applyNumberFormat="1" applyFont="1" applyFill="1" applyBorder="1" applyAlignment="1">
      <alignment horizontal="center" vertical="center" wrapText="1"/>
    </xf>
    <xf numFmtId="0" fontId="5" fillId="3" borderId="4" xfId="0" applyFont="1" applyFill="1" applyBorder="1" applyAlignment="1">
      <alignment horizontal="justify" vertical="center"/>
    </xf>
    <xf numFmtId="0" fontId="5" fillId="3" borderId="4" xfId="0" applyFont="1" applyFill="1" applyBorder="1" applyAlignment="1">
      <alignment vertical="center" wrapText="1"/>
    </xf>
    <xf numFmtId="0" fontId="0" fillId="3"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165" fontId="5" fillId="0" borderId="7" xfId="0" applyNumberFormat="1" applyFont="1" applyFill="1" applyBorder="1" applyAlignment="1">
      <alignment horizontal="center" vertical="center" wrapText="1"/>
    </xf>
    <xf numFmtId="164" fontId="6" fillId="0" borderId="7" xfId="0" applyNumberFormat="1" applyFont="1" applyFill="1" applyBorder="1" applyAlignment="1">
      <alignment vertical="center" wrapText="1"/>
    </xf>
    <xf numFmtId="49" fontId="5" fillId="0" borderId="7" xfId="0" applyNumberFormat="1" applyFont="1" applyFill="1" applyBorder="1" applyAlignment="1">
      <alignment horizontal="center" vertical="center" wrapText="1"/>
    </xf>
    <xf numFmtId="164" fontId="6" fillId="0" borderId="7" xfId="0" applyNumberFormat="1" applyFont="1" applyFill="1" applyBorder="1" applyAlignment="1">
      <alignment horizontal="right" vertical="center" wrapText="1"/>
    </xf>
    <xf numFmtId="164" fontId="5" fillId="0" borderId="7" xfId="0" applyNumberFormat="1" applyFont="1" applyFill="1" applyBorder="1" applyAlignment="1">
      <alignment horizontal="center" vertical="center" wrapText="1"/>
    </xf>
    <xf numFmtId="164" fontId="6" fillId="0" borderId="7" xfId="5" applyNumberFormat="1" applyFont="1" applyFill="1" applyBorder="1" applyAlignment="1">
      <alignment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4" fillId="0" borderId="4" xfId="0" applyFont="1" applyFill="1" applyBorder="1" applyAlignment="1">
      <alignment horizontal="justify" vertical="center" wrapText="1"/>
    </xf>
    <xf numFmtId="0" fontId="0" fillId="0" borderId="7" xfId="0" applyBorder="1" applyAlignment="1">
      <alignment horizontal="left" vertical="center" wrapText="1"/>
    </xf>
    <xf numFmtId="0" fontId="5" fillId="2" borderId="4" xfId="0" applyFont="1" applyFill="1" applyBorder="1" applyAlignment="1">
      <alignment horizontal="center" vertical="center" wrapText="1"/>
    </xf>
    <xf numFmtId="0" fontId="5" fillId="0" borderId="5" xfId="0" applyFont="1" applyFill="1" applyBorder="1" applyAlignment="1">
      <alignment horizontal="justify" vertical="center"/>
    </xf>
    <xf numFmtId="0" fontId="5" fillId="0" borderId="7" xfId="0" applyFont="1" applyFill="1" applyBorder="1" applyAlignment="1">
      <alignment horizontal="justify" vertical="center" wrapText="1"/>
    </xf>
    <xf numFmtId="49" fontId="5" fillId="0" borderId="7" xfId="7" applyNumberFormat="1" applyFont="1" applyFill="1" applyBorder="1" applyAlignment="1">
      <alignment horizontal="center" vertical="center" wrapText="1"/>
    </xf>
    <xf numFmtId="0" fontId="5" fillId="0" borderId="29" xfId="0" applyFont="1" applyFill="1" applyBorder="1" applyAlignment="1">
      <alignment horizontal="left" vertical="center" wrapText="1"/>
    </xf>
    <xf numFmtId="0" fontId="5" fillId="2" borderId="19"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4" xfId="0" applyFont="1" applyFill="1" applyBorder="1" applyAlignment="1">
      <alignment horizontal="justify"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164" fontId="6" fillId="0" borderId="7" xfId="0" applyNumberFormat="1" applyFont="1" applyFill="1" applyBorder="1" applyAlignment="1">
      <alignment vertical="center" wrapText="1"/>
    </xf>
    <xf numFmtId="0" fontId="14" fillId="0" borderId="4" xfId="0" quotePrefix="1" applyFont="1" applyFill="1" applyBorder="1" applyAlignment="1">
      <alignment horizontal="left" vertical="center" wrapText="1"/>
    </xf>
    <xf numFmtId="0" fontId="5" fillId="0" borderId="7" xfId="0" applyFont="1" applyFill="1" applyBorder="1" applyAlignment="1">
      <alignment horizontal="justify" vertical="center" wrapText="1"/>
    </xf>
    <xf numFmtId="0" fontId="5" fillId="2" borderId="4" xfId="0"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0" fontId="5" fillId="0" borderId="4" xfId="0" applyNumberFormat="1" applyFont="1" applyFill="1" applyBorder="1" applyAlignment="1">
      <alignment horizontal="justify" vertical="center" wrapText="1"/>
    </xf>
    <xf numFmtId="0" fontId="5" fillId="0" borderId="9" xfId="0" applyFont="1" applyFill="1" applyBorder="1" applyAlignment="1">
      <alignment horizontal="center" vertical="center" wrapText="1"/>
    </xf>
    <xf numFmtId="0" fontId="5" fillId="0" borderId="9" xfId="0" applyFont="1" applyFill="1" applyBorder="1" applyAlignment="1">
      <alignment horizontal="justify" vertical="center" wrapText="1"/>
    </xf>
    <xf numFmtId="0" fontId="5" fillId="3" borderId="19" xfId="0" applyFont="1" applyFill="1" applyBorder="1" applyAlignment="1">
      <alignment vertical="center" wrapText="1"/>
    </xf>
    <xf numFmtId="0" fontId="6" fillId="0" borderId="38"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5" fillId="0" borderId="10" xfId="0" applyFont="1" applyFill="1" applyBorder="1" applyAlignment="1">
      <alignment horizontal="center" vertical="center" wrapText="1"/>
    </xf>
    <xf numFmtId="164" fontId="6" fillId="0" borderId="10" xfId="0" applyNumberFormat="1"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24" xfId="6" applyFont="1" applyFill="1" applyBorder="1" applyAlignment="1">
      <alignment vertical="center" wrapText="1"/>
    </xf>
    <xf numFmtId="0" fontId="6" fillId="0" borderId="3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165" fontId="5" fillId="0" borderId="19" xfId="0" applyNumberFormat="1"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0" borderId="22" xfId="0" applyFont="1" applyFill="1" applyBorder="1" applyAlignment="1">
      <alignment horizontal="center" vertical="center" wrapText="1"/>
    </xf>
    <xf numFmtId="49" fontId="5" fillId="0" borderId="19" xfId="0" applyNumberFormat="1"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164" fontId="6" fillId="0" borderId="7" xfId="0" applyNumberFormat="1" applyFont="1" applyFill="1" applyBorder="1" applyAlignment="1">
      <alignment vertical="center" wrapText="1"/>
    </xf>
    <xf numFmtId="164" fontId="6" fillId="0" borderId="19" xfId="0" applyNumberFormat="1" applyFont="1" applyFill="1" applyBorder="1" applyAlignment="1">
      <alignment vertical="center" wrapText="1"/>
    </xf>
    <xf numFmtId="0" fontId="5" fillId="0" borderId="7" xfId="0" applyFont="1" applyBorder="1" applyAlignment="1">
      <alignment horizontal="justify" vertical="center"/>
    </xf>
    <xf numFmtId="164" fontId="5" fillId="0" borderId="4" xfId="0" applyNumberFormat="1" applyFont="1" applyFill="1" applyBorder="1" applyAlignment="1">
      <alignment horizontal="center" vertical="center" wrapText="1"/>
    </xf>
    <xf numFmtId="0" fontId="14" fillId="0" borderId="25" xfId="0" applyFont="1" applyFill="1" applyBorder="1" applyAlignment="1">
      <alignment horizontal="justify" vertical="top" wrapText="1"/>
    </xf>
    <xf numFmtId="0" fontId="6" fillId="0" borderId="10" xfId="0" applyFont="1" applyFill="1" applyBorder="1" applyAlignment="1">
      <alignment horizontal="center" vertical="center" wrapText="1"/>
    </xf>
    <xf numFmtId="0" fontId="5" fillId="2" borderId="10" xfId="0" applyFont="1" applyFill="1" applyBorder="1" applyAlignment="1">
      <alignment horizontal="center" vertical="center" wrapText="1"/>
    </xf>
    <xf numFmtId="164" fontId="5" fillId="0" borderId="10" xfId="0" applyNumberFormat="1" applyFont="1" applyFill="1" applyBorder="1" applyAlignment="1">
      <alignment horizontal="center" vertical="center" wrapText="1"/>
    </xf>
    <xf numFmtId="0" fontId="6" fillId="0" borderId="16" xfId="0" applyFont="1" applyFill="1" applyBorder="1" applyAlignment="1">
      <alignment horizontal="center" vertical="center" wrapText="1"/>
    </xf>
    <xf numFmtId="165" fontId="5" fillId="0" borderId="7" xfId="0" applyNumberFormat="1" applyFont="1" applyFill="1" applyBorder="1" applyAlignment="1">
      <alignment horizontal="center" vertical="center" wrapText="1"/>
    </xf>
    <xf numFmtId="165" fontId="5" fillId="0" borderId="19"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0" borderId="29" xfId="0" applyFont="1" applyFill="1" applyBorder="1" applyAlignment="1">
      <alignment horizontal="left" vertical="center" wrapText="1"/>
    </xf>
    <xf numFmtId="49" fontId="5" fillId="0" borderId="4" xfId="0" applyNumberFormat="1" applyFont="1" applyFill="1" applyBorder="1" applyAlignment="1">
      <alignment horizontal="center" vertical="center" wrapText="1"/>
    </xf>
    <xf numFmtId="0" fontId="5" fillId="0" borderId="4" xfId="0" applyFont="1" applyBorder="1" applyAlignment="1">
      <alignment horizontal="justify" vertical="center" wrapText="1"/>
    </xf>
    <xf numFmtId="0" fontId="5" fillId="0" borderId="6" xfId="0" applyFont="1" applyFill="1" applyBorder="1" applyAlignment="1">
      <alignment horizontal="center" vertical="center" wrapText="1"/>
    </xf>
    <xf numFmtId="164" fontId="6" fillId="0" borderId="7" xfId="0" applyNumberFormat="1" applyFont="1" applyFill="1" applyBorder="1" applyAlignment="1">
      <alignment vertical="center" wrapText="1"/>
    </xf>
    <xf numFmtId="164" fontId="6" fillId="0" borderId="19" xfId="0" applyNumberFormat="1" applyFont="1" applyFill="1" applyBorder="1" applyAlignment="1">
      <alignment vertical="center" wrapText="1"/>
    </xf>
    <xf numFmtId="0" fontId="5" fillId="3" borderId="6" xfId="5" applyFont="1" applyFill="1" applyBorder="1" applyAlignment="1">
      <alignment horizontal="justify" vertical="center" wrapText="1"/>
    </xf>
    <xf numFmtId="49" fontId="5" fillId="0" borderId="23" xfId="0" applyNumberFormat="1" applyFont="1" applyFill="1" applyBorder="1" applyAlignment="1">
      <alignment horizontal="center" vertical="center" wrapText="1"/>
    </xf>
    <xf numFmtId="0" fontId="5" fillId="3" borderId="4" xfId="5" applyFont="1" applyFill="1" applyBorder="1" applyAlignment="1">
      <alignment horizontal="justify" vertical="center" wrapText="1"/>
    </xf>
    <xf numFmtId="164" fontId="6" fillId="0" borderId="22" xfId="0" applyNumberFormat="1" applyFont="1" applyFill="1" applyBorder="1" applyAlignment="1">
      <alignment vertical="center" wrapText="1"/>
    </xf>
    <xf numFmtId="164" fontId="15" fillId="0" borderId="7" xfId="12" applyNumberFormat="1" applyFont="1" applyFill="1" applyBorder="1" applyAlignment="1">
      <alignment horizontal="right" vertical="center" wrapText="1"/>
    </xf>
    <xf numFmtId="0" fontId="5" fillId="0" borderId="7"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9" xfId="9" applyFont="1" applyFill="1" applyBorder="1" applyAlignment="1">
      <alignment horizontal="center" vertical="center" wrapText="1"/>
    </xf>
    <xf numFmtId="0" fontId="5" fillId="0" borderId="9" xfId="0" applyFont="1" applyFill="1" applyBorder="1" applyAlignment="1">
      <alignment horizontal="center" vertical="center" wrapText="1"/>
    </xf>
    <xf numFmtId="49" fontId="5" fillId="0" borderId="19" xfId="0" applyNumberFormat="1" applyFont="1" applyFill="1" applyBorder="1" applyAlignment="1">
      <alignment horizontal="center" vertical="center" wrapText="1"/>
    </xf>
    <xf numFmtId="0" fontId="5" fillId="0" borderId="6" xfId="5" applyFont="1" applyFill="1" applyBorder="1" applyAlignment="1">
      <alignment horizontal="justify" vertical="center"/>
    </xf>
    <xf numFmtId="164" fontId="6" fillId="0" borderId="5" xfId="5" applyNumberFormat="1" applyFont="1" applyFill="1" applyBorder="1" applyAlignment="1">
      <alignment horizontal="right" vertical="center" wrapText="1"/>
    </xf>
    <xf numFmtId="0" fontId="11" fillId="0" borderId="0" xfId="12" applyFont="1" applyFill="1" applyAlignment="1">
      <alignment horizontal="left"/>
    </xf>
    <xf numFmtId="0" fontId="0" fillId="0" borderId="0" xfId="0"/>
    <xf numFmtId="0" fontId="11" fillId="0" borderId="0" xfId="12" applyFont="1" applyFill="1" applyBorder="1" applyAlignment="1"/>
    <xf numFmtId="0" fontId="0" fillId="0" borderId="0" xfId="0"/>
    <xf numFmtId="164" fontId="6" fillId="0" borderId="10" xfId="0" applyNumberFormat="1" applyFont="1" applyFill="1" applyBorder="1" applyAlignment="1">
      <alignment vertical="top" wrapText="1"/>
    </xf>
    <xf numFmtId="0" fontId="0" fillId="0" borderId="0" xfId="0"/>
    <xf numFmtId="164" fontId="6" fillId="0" borderId="4" xfId="0" applyNumberFormat="1" applyFont="1" applyFill="1" applyBorder="1" applyAlignment="1">
      <alignment vertical="center" wrapText="1"/>
    </xf>
    <xf numFmtId="0" fontId="20" fillId="0" borderId="0" xfId="0" applyFont="1" applyAlignment="1">
      <alignment horizontal="right"/>
    </xf>
    <xf numFmtId="164" fontId="21" fillId="0" borderId="4" xfId="0" applyNumberFormat="1" applyFont="1" applyFill="1" applyBorder="1" applyAlignment="1">
      <alignment vertical="center" wrapText="1"/>
    </xf>
    <xf numFmtId="0" fontId="5" fillId="0" borderId="2" xfId="0" applyFont="1" applyFill="1" applyBorder="1" applyAlignment="1">
      <alignment horizontal="justify" vertical="center" wrapText="1"/>
    </xf>
    <xf numFmtId="0" fontId="0" fillId="0" borderId="0" xfId="0" applyFont="1"/>
    <xf numFmtId="164" fontId="0" fillId="0" borderId="0" xfId="0" applyNumberFormat="1" applyFont="1"/>
    <xf numFmtId="0" fontId="5" fillId="3" borderId="6" xfId="0" applyFont="1" applyFill="1" applyBorder="1" applyAlignment="1">
      <alignment horizontal="justify" vertical="center" wrapText="1"/>
    </xf>
    <xf numFmtId="0" fontId="5" fillId="0" borderId="4" xfId="0" quotePrefix="1" applyFont="1" applyFill="1" applyBorder="1" applyAlignment="1">
      <alignment horizontal="left" vertical="center" wrapText="1"/>
    </xf>
    <xf numFmtId="0" fontId="0" fillId="0" borderId="0" xfId="0" applyAlignment="1">
      <alignment vertical="center"/>
    </xf>
    <xf numFmtId="0" fontId="0" fillId="0" borderId="0" xfId="0" applyFont="1" applyAlignment="1">
      <alignment vertical="center"/>
    </xf>
    <xf numFmtId="164" fontId="6" fillId="0" borderId="11" xfId="0" applyNumberFormat="1" applyFont="1" applyFill="1" applyBorder="1" applyAlignment="1">
      <alignment vertical="center" wrapText="1"/>
    </xf>
    <xf numFmtId="164" fontId="6" fillId="0" borderId="10" xfId="0" applyNumberFormat="1" applyFont="1" applyFill="1" applyBorder="1" applyAlignment="1">
      <alignment vertical="center" wrapText="1"/>
    </xf>
    <xf numFmtId="0" fontId="5" fillId="0" borderId="6" xfId="2" applyFont="1" applyFill="1" applyBorder="1" applyAlignment="1">
      <alignment horizontal="justify" vertical="center" wrapText="1"/>
    </xf>
    <xf numFmtId="0" fontId="0" fillId="0" borderId="0" xfId="0" applyFill="1" applyAlignment="1">
      <alignment vertical="center"/>
    </xf>
    <xf numFmtId="0" fontId="22" fillId="0" borderId="0" xfId="0" applyFont="1" applyFill="1" applyAlignment="1">
      <alignment vertical="top" wrapText="1"/>
    </xf>
    <xf numFmtId="164" fontId="22" fillId="0" borderId="0" xfId="0" applyNumberFormat="1" applyFont="1" applyFill="1" applyAlignment="1">
      <alignment vertical="top" wrapText="1"/>
    </xf>
    <xf numFmtId="165" fontId="23" fillId="0" borderId="4" xfId="0" applyNumberFormat="1"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19" xfId="0" applyFont="1" applyFill="1" applyBorder="1" applyAlignment="1">
      <alignment vertical="center" wrapText="1"/>
    </xf>
    <xf numFmtId="164" fontId="15" fillId="0" borderId="4" xfId="0" applyNumberFormat="1" applyFont="1" applyFill="1" applyBorder="1" applyAlignment="1">
      <alignment horizontal="right" vertical="center" wrapText="1"/>
    </xf>
    <xf numFmtId="0" fontId="14" fillId="0" borderId="4" xfId="0" applyFont="1" applyFill="1" applyBorder="1" applyAlignment="1">
      <alignment horizontal="left" vertical="center" wrapText="1"/>
    </xf>
    <xf numFmtId="165" fontId="14" fillId="0" borderId="4" xfId="0" applyNumberFormat="1" applyFont="1" applyFill="1" applyBorder="1" applyAlignment="1">
      <alignment horizontal="center" vertical="center" wrapText="1"/>
    </xf>
    <xf numFmtId="0" fontId="14" fillId="0" borderId="9" xfId="0" applyFont="1" applyFill="1" applyBorder="1" applyAlignment="1">
      <alignment horizontal="justify" vertical="center" wrapText="1"/>
    </xf>
    <xf numFmtId="0" fontId="5" fillId="0" borderId="32" xfId="0" applyFont="1" applyFill="1" applyBorder="1" applyAlignment="1">
      <alignment horizontal="justify" vertical="center" wrapText="1"/>
    </xf>
    <xf numFmtId="0" fontId="0" fillId="0" borderId="4" xfId="0" applyFont="1" applyFill="1" applyBorder="1" applyAlignment="1">
      <alignment horizontal="center" vertical="center" wrapText="1"/>
    </xf>
    <xf numFmtId="165" fontId="5" fillId="0" borderId="4" xfId="0" applyNumberFormat="1" applyFont="1" applyFill="1" applyBorder="1" applyAlignment="1">
      <alignment horizontal="left" vertical="center" wrapText="1"/>
    </xf>
    <xf numFmtId="0" fontId="14" fillId="0" borderId="4" xfId="0" applyNumberFormat="1" applyFont="1" applyFill="1" applyBorder="1" applyAlignment="1">
      <alignment horizontal="center" vertical="center" wrapText="1"/>
    </xf>
    <xf numFmtId="0" fontId="14" fillId="0" borderId="6" xfId="0" applyFont="1" applyFill="1" applyBorder="1" applyAlignment="1">
      <alignment horizontal="justify" vertical="center" wrapText="1"/>
    </xf>
    <xf numFmtId="0" fontId="14" fillId="0" borderId="28" xfId="0" applyFont="1" applyFill="1" applyBorder="1" applyAlignment="1">
      <alignment horizontal="justify" vertical="center" wrapText="1"/>
    </xf>
    <xf numFmtId="0" fontId="5" fillId="0" borderId="15" xfId="0" applyFont="1" applyFill="1" applyBorder="1" applyAlignment="1">
      <alignment horizontal="left" vertical="center" wrapText="1"/>
    </xf>
    <xf numFmtId="0" fontId="5" fillId="0" borderId="15" xfId="0" applyNumberFormat="1" applyFont="1" applyFill="1" applyBorder="1" applyAlignment="1">
      <alignment horizontal="center" vertical="center" wrapText="1"/>
    </xf>
    <xf numFmtId="0" fontId="5" fillId="0" borderId="26" xfId="0" applyFont="1" applyFill="1" applyBorder="1" applyAlignment="1">
      <alignment horizontal="justify" vertical="center" wrapText="1"/>
    </xf>
    <xf numFmtId="164" fontId="6" fillId="0" borderId="15" xfId="0" applyNumberFormat="1" applyFont="1" applyFill="1" applyBorder="1" applyAlignment="1">
      <alignment horizontal="right" vertical="center" wrapText="1"/>
    </xf>
    <xf numFmtId="0" fontId="5" fillId="0" borderId="46"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46" xfId="0" applyFont="1" applyBorder="1" applyAlignment="1">
      <alignment horizontal="center" vertical="center" wrapText="1"/>
    </xf>
    <xf numFmtId="0" fontId="14" fillId="0" borderId="46" xfId="0" applyFont="1" applyFill="1" applyBorder="1" applyAlignment="1">
      <alignment horizontal="center" vertical="center" wrapText="1"/>
    </xf>
    <xf numFmtId="0" fontId="5" fillId="0" borderId="46" xfId="0" applyFont="1" applyFill="1" applyBorder="1" applyAlignment="1">
      <alignment horizontal="center" vertical="center"/>
    </xf>
    <xf numFmtId="0" fontId="14" fillId="0" borderId="3" xfId="0" applyFont="1" applyFill="1" applyBorder="1" applyAlignment="1">
      <alignment horizontal="center" vertical="center" wrapText="1"/>
    </xf>
    <xf numFmtId="164" fontId="6" fillId="0" borderId="1" xfId="0" applyNumberFormat="1" applyFont="1" applyFill="1" applyBorder="1" applyAlignment="1">
      <alignment horizontal="right" vertical="center" wrapText="1"/>
    </xf>
    <xf numFmtId="0" fontId="14" fillId="0" borderId="15" xfId="0" applyFont="1" applyFill="1" applyBorder="1" applyAlignment="1">
      <alignment horizontal="left" vertical="center" wrapText="1"/>
    </xf>
    <xf numFmtId="2" fontId="5" fillId="0" borderId="37" xfId="0" applyNumberFormat="1" applyFont="1" applyFill="1" applyBorder="1" applyAlignment="1">
      <alignment horizontal="center" vertical="center" wrapText="1"/>
    </xf>
    <xf numFmtId="165" fontId="5" fillId="0" borderId="42" xfId="0" applyNumberFormat="1" applyFont="1" applyFill="1" applyBorder="1" applyAlignment="1">
      <alignment horizontal="center" vertical="center" wrapText="1"/>
    </xf>
    <xf numFmtId="164" fontId="6" fillId="0" borderId="4" xfId="2" applyNumberFormat="1" applyFont="1" applyFill="1" applyBorder="1" applyAlignment="1">
      <alignment horizontal="right" vertical="center" wrapText="1"/>
    </xf>
    <xf numFmtId="0" fontId="6" fillId="0" borderId="4" xfId="0" applyFont="1" applyFill="1" applyBorder="1" applyAlignment="1">
      <alignment horizontal="right" vertical="center" wrapText="1"/>
    </xf>
    <xf numFmtId="164" fontId="6" fillId="0" borderId="22" xfId="0" applyNumberFormat="1" applyFont="1" applyFill="1" applyBorder="1" applyAlignment="1">
      <alignment horizontal="right" vertical="center" wrapText="1"/>
    </xf>
    <xf numFmtId="164" fontId="15" fillId="0" borderId="19" xfId="0" applyNumberFormat="1" applyFont="1" applyFill="1" applyBorder="1" applyAlignment="1">
      <alignment horizontal="right" vertical="center" wrapText="1"/>
    </xf>
    <xf numFmtId="164" fontId="15" fillId="0" borderId="7" xfId="0" applyNumberFormat="1" applyFont="1" applyFill="1" applyBorder="1" applyAlignment="1">
      <alignment horizontal="right" vertical="center" wrapText="1"/>
    </xf>
    <xf numFmtId="0" fontId="5" fillId="0" borderId="19"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19" xfId="0" applyFont="1" applyFill="1" applyBorder="1" applyAlignment="1">
      <alignment horizontal="left" vertical="center" wrapText="1"/>
    </xf>
    <xf numFmtId="165" fontId="5" fillId="0" borderId="7" xfId="0" applyNumberFormat="1" applyFont="1" applyFill="1" applyBorder="1" applyAlignment="1">
      <alignment horizontal="center" vertical="center" wrapText="1"/>
    </xf>
    <xf numFmtId="165" fontId="5" fillId="0" borderId="19" xfId="0" applyNumberFormat="1"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27" xfId="0" applyFont="1" applyFill="1" applyBorder="1" applyAlignment="1">
      <alignment horizontal="center" vertical="center" wrapText="1"/>
    </xf>
    <xf numFmtId="165" fontId="5" fillId="0" borderId="22" xfId="0" applyNumberFormat="1" applyFont="1" applyFill="1" applyBorder="1" applyAlignment="1">
      <alignment horizontal="center" vertical="center" wrapText="1"/>
    </xf>
    <xf numFmtId="0" fontId="5" fillId="0" borderId="4" xfId="0" applyFont="1" applyFill="1" applyBorder="1" applyAlignment="1">
      <alignment horizontal="left" vertical="center" wrapText="1"/>
    </xf>
    <xf numFmtId="49" fontId="5" fillId="0" borderId="19" xfId="0" applyNumberFormat="1" applyFont="1" applyFill="1" applyBorder="1" applyAlignment="1">
      <alignment horizontal="center" vertical="center" wrapText="1"/>
    </xf>
    <xf numFmtId="164" fontId="5" fillId="0" borderId="45" xfId="0" applyNumberFormat="1"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42" xfId="0"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6" fillId="0" borderId="41" xfId="0" applyFont="1" applyFill="1" applyBorder="1" applyAlignment="1">
      <alignment horizontal="center" vertical="center" wrapText="1"/>
    </xf>
    <xf numFmtId="164" fontId="5" fillId="0" borderId="17" xfId="0" applyNumberFormat="1" applyFont="1" applyFill="1" applyBorder="1" applyAlignment="1">
      <alignment horizontal="center" vertical="center" wrapText="1"/>
    </xf>
    <xf numFmtId="0" fontId="5" fillId="0" borderId="6" xfId="0" applyFont="1" applyFill="1" applyBorder="1" applyAlignment="1">
      <alignment horizontal="justify" vertical="center" wrapText="1"/>
    </xf>
    <xf numFmtId="164" fontId="6" fillId="0" borderId="7" xfId="0" applyNumberFormat="1" applyFont="1" applyFill="1" applyBorder="1" applyAlignment="1">
      <alignment horizontal="right" vertical="center" wrapText="1"/>
    </xf>
    <xf numFmtId="164" fontId="6" fillId="0" borderId="19" xfId="0" applyNumberFormat="1" applyFont="1" applyFill="1" applyBorder="1" applyAlignment="1">
      <alignment horizontal="righ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9" xfId="0" applyFont="1" applyFill="1" applyBorder="1" applyAlignment="1">
      <alignment horizontal="justify" vertical="center" wrapText="1"/>
    </xf>
    <xf numFmtId="0" fontId="5" fillId="0" borderId="28" xfId="0" applyFont="1" applyFill="1" applyBorder="1" applyAlignment="1">
      <alignment horizontal="justify" vertical="center" wrapText="1"/>
    </xf>
    <xf numFmtId="165" fontId="5" fillId="0" borderId="4"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164" fontId="6" fillId="0" borderId="4" xfId="0" applyNumberFormat="1" applyFont="1" applyFill="1" applyBorder="1" applyAlignment="1">
      <alignment horizontal="right" vertical="center" wrapText="1"/>
    </xf>
    <xf numFmtId="0" fontId="5" fillId="0" borderId="4" xfId="0" applyNumberFormat="1" applyFont="1" applyFill="1" applyBorder="1" applyAlignment="1">
      <alignment horizontal="center" vertical="center" wrapText="1"/>
    </xf>
    <xf numFmtId="164" fontId="5" fillId="0" borderId="13"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5" fillId="0" borderId="19" xfId="0" applyNumberFormat="1" applyFont="1" applyFill="1" applyBorder="1" applyAlignment="1">
      <alignment horizontal="center" vertical="center" wrapText="1"/>
    </xf>
    <xf numFmtId="0" fontId="5" fillId="0" borderId="48" xfId="0" applyFont="1" applyFill="1" applyBorder="1" applyAlignment="1">
      <alignment horizontal="center" vertical="center" wrapText="1"/>
    </xf>
    <xf numFmtId="0" fontId="6" fillId="0" borderId="12" xfId="0" applyFont="1" applyFill="1" applyBorder="1" applyAlignment="1">
      <alignment horizontal="center" vertical="center" wrapText="1"/>
    </xf>
    <xf numFmtId="164" fontId="6" fillId="0" borderId="19" xfId="2" applyNumberFormat="1" applyFont="1" applyFill="1" applyBorder="1" applyAlignment="1">
      <alignment horizontal="right" vertical="center" wrapText="1"/>
    </xf>
    <xf numFmtId="0" fontId="5" fillId="0" borderId="28" xfId="2" applyFont="1" applyFill="1" applyBorder="1" applyAlignment="1">
      <alignment horizontal="justify" vertical="center" wrapText="1"/>
    </xf>
    <xf numFmtId="0" fontId="3" fillId="0" borderId="0" xfId="0" applyFont="1" applyAlignment="1">
      <alignment vertical="center"/>
    </xf>
    <xf numFmtId="0" fontId="5" fillId="0" borderId="7" xfId="0" applyFont="1" applyFill="1" applyBorder="1" applyAlignment="1">
      <alignment horizontal="left" vertical="center" wrapText="1"/>
    </xf>
    <xf numFmtId="165" fontId="5" fillId="0" borderId="7" xfId="0" applyNumberFormat="1"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6" xfId="0" applyFont="1" applyFill="1" applyBorder="1" applyAlignment="1">
      <alignment horizontal="justify" vertical="center" wrapText="1"/>
    </xf>
    <xf numFmtId="0" fontId="5" fillId="0" borderId="19" xfId="0" applyFont="1" applyFill="1" applyBorder="1" applyAlignment="1">
      <alignment horizontal="left" vertical="center" wrapText="1"/>
    </xf>
    <xf numFmtId="0" fontId="5" fillId="0" borderId="37"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horizontal="justify" vertical="center" wrapText="1"/>
    </xf>
    <xf numFmtId="165" fontId="5" fillId="0" borderId="4" xfId="0" applyNumberFormat="1" applyFont="1" applyFill="1" applyBorder="1" applyAlignment="1">
      <alignment horizontal="center" vertical="center" wrapText="1"/>
    </xf>
    <xf numFmtId="0" fontId="5" fillId="0" borderId="7" xfId="0" applyFont="1" applyFill="1" applyBorder="1" applyAlignment="1">
      <alignment vertical="center" wrapText="1"/>
    </xf>
    <xf numFmtId="0" fontId="5" fillId="0" borderId="4" xfId="0" applyFont="1" applyFill="1" applyBorder="1" applyAlignment="1">
      <alignment horizontal="left" vertical="center" wrapText="1"/>
    </xf>
    <xf numFmtId="0" fontId="5" fillId="0" borderId="6" xfId="0" applyFont="1" applyFill="1" applyBorder="1" applyAlignment="1">
      <alignment horizontal="justify" vertical="center" wrapText="1"/>
    </xf>
    <xf numFmtId="165" fontId="5" fillId="0" borderId="4"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165" fontId="5" fillId="6" borderId="4" xfId="0" applyNumberFormat="1" applyFont="1" applyFill="1" applyBorder="1" applyAlignment="1">
      <alignment horizontal="center" vertical="center" wrapText="1"/>
    </xf>
    <xf numFmtId="0" fontId="0" fillId="0" borderId="0" xfId="0" applyFont="1" applyFill="1" applyAlignment="1">
      <alignment vertical="center"/>
    </xf>
    <xf numFmtId="165" fontId="5" fillId="7" borderId="4" xfId="0" applyNumberFormat="1" applyFont="1" applyFill="1" applyBorder="1" applyAlignment="1">
      <alignment horizontal="center" vertical="center" wrapText="1"/>
    </xf>
    <xf numFmtId="0" fontId="26" fillId="0" borderId="0" xfId="0" applyFont="1" applyFill="1" applyAlignment="1">
      <alignment vertical="center"/>
    </xf>
    <xf numFmtId="0" fontId="27" fillId="0" borderId="0" xfId="0" applyFont="1"/>
    <xf numFmtId="0" fontId="5" fillId="0" borderId="6" xfId="0" applyFont="1" applyBorder="1" applyAlignment="1">
      <alignment horizontal="justify" vertical="center" wrapText="1"/>
    </xf>
    <xf numFmtId="0" fontId="5" fillId="0" borderId="4" xfId="0" applyFont="1" applyFill="1" applyBorder="1" applyAlignment="1">
      <alignment horizontal="left" vertical="center" wrapText="1"/>
    </xf>
    <xf numFmtId="0" fontId="5" fillId="0" borderId="6" xfId="0" applyFont="1" applyFill="1" applyBorder="1" applyAlignment="1">
      <alignment horizontal="justify" vertical="center" wrapText="1"/>
    </xf>
    <xf numFmtId="165" fontId="5" fillId="0" borderId="4"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Fill="1" applyBorder="1" applyAlignment="1">
      <alignment horizontal="center" vertical="center"/>
    </xf>
    <xf numFmtId="0" fontId="5" fillId="2" borderId="7"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4" fillId="0" borderId="7" xfId="0" applyFont="1" applyBorder="1" applyAlignment="1">
      <alignment vertical="center" wrapText="1"/>
    </xf>
    <xf numFmtId="0" fontId="14" fillId="0" borderId="19" xfId="0" applyFont="1" applyBorder="1" applyAlignment="1">
      <alignment vertical="center" wrapText="1"/>
    </xf>
    <xf numFmtId="0" fontId="14" fillId="0" borderId="7" xfId="0" applyNumberFormat="1" applyFont="1" applyBorder="1" applyAlignment="1">
      <alignment horizontal="center" vertical="center"/>
    </xf>
    <xf numFmtId="0" fontId="14" fillId="0" borderId="19" xfId="0" applyNumberFormat="1" applyFont="1" applyBorder="1" applyAlignment="1">
      <alignment horizontal="center" vertical="center"/>
    </xf>
    <xf numFmtId="0" fontId="5" fillId="0" borderId="7" xfId="0" applyFont="1" applyFill="1" applyBorder="1" applyAlignment="1">
      <alignment horizontal="center" vertical="center" wrapText="1"/>
    </xf>
    <xf numFmtId="0" fontId="5" fillId="0" borderId="19" xfId="0" applyFont="1" applyFill="1" applyBorder="1" applyAlignment="1">
      <alignment horizontal="center" vertical="center" wrapText="1"/>
    </xf>
    <xf numFmtId="165" fontId="5" fillId="0" borderId="7" xfId="0" applyNumberFormat="1" applyFont="1" applyFill="1" applyBorder="1" applyAlignment="1">
      <alignment horizontal="center" vertical="center" wrapText="1"/>
    </xf>
    <xf numFmtId="165" fontId="5" fillId="0" borderId="19" xfId="0" applyNumberFormat="1"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2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7" xfId="6" applyFont="1" applyFill="1" applyBorder="1" applyAlignment="1">
      <alignment horizontal="left" vertical="center" wrapText="1"/>
    </xf>
    <xf numFmtId="0" fontId="5" fillId="0" borderId="22" xfId="6" applyFont="1" applyFill="1" applyBorder="1" applyAlignment="1">
      <alignment horizontal="left" vertical="center" wrapText="1"/>
    </xf>
    <xf numFmtId="165" fontId="5" fillId="0" borderId="22" xfId="0" applyNumberFormat="1"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7" xfId="6" applyFont="1" applyFill="1" applyBorder="1" applyAlignment="1">
      <alignment vertical="center" wrapText="1"/>
    </xf>
    <xf numFmtId="0" fontId="5" fillId="0" borderId="19" xfId="6" applyFont="1" applyFill="1" applyBorder="1" applyAlignment="1">
      <alignment vertical="center" wrapText="1"/>
    </xf>
    <xf numFmtId="0" fontId="5" fillId="0" borderId="9" xfId="0" applyFont="1" applyFill="1" applyBorder="1" applyAlignment="1">
      <alignment horizontal="center" vertical="center" wrapText="1"/>
    </xf>
    <xf numFmtId="0" fontId="5" fillId="0" borderId="28" xfId="0" applyFont="1" applyFill="1" applyBorder="1" applyAlignment="1">
      <alignment horizontal="center" vertical="center" wrapText="1"/>
    </xf>
    <xf numFmtId="164" fontId="5" fillId="0" borderId="7" xfId="0" applyNumberFormat="1" applyFont="1" applyFill="1" applyBorder="1" applyAlignment="1">
      <alignment horizontal="center" vertical="center" wrapText="1"/>
    </xf>
    <xf numFmtId="164" fontId="5" fillId="0" borderId="19" xfId="0" applyNumberFormat="1"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40" xfId="0"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49" fontId="5" fillId="0" borderId="19" xfId="0" applyNumberFormat="1" applyFont="1" applyFill="1" applyBorder="1" applyAlignment="1">
      <alignment horizontal="center" vertical="center" wrapText="1"/>
    </xf>
    <xf numFmtId="164" fontId="5" fillId="0" borderId="22" xfId="0" applyNumberFormat="1" applyFont="1" applyFill="1" applyBorder="1" applyAlignment="1">
      <alignment horizontal="center" vertical="center" wrapText="1"/>
    </xf>
    <xf numFmtId="0" fontId="5" fillId="0" borderId="22" xfId="0" applyFont="1" applyFill="1" applyBorder="1" applyAlignment="1">
      <alignment horizontal="left" vertical="center" wrapText="1"/>
    </xf>
    <xf numFmtId="0" fontId="8" fillId="0" borderId="0" xfId="0" applyFont="1" applyFill="1" applyAlignment="1">
      <alignment horizontal="left" vertical="center" wrapText="1"/>
    </xf>
    <xf numFmtId="0" fontId="5" fillId="0" borderId="0" xfId="0" applyFont="1" applyFill="1" applyAlignment="1">
      <alignment horizontal="left" vertical="center" wrapText="1"/>
    </xf>
    <xf numFmtId="0" fontId="6" fillId="0" borderId="12" xfId="5" applyFont="1" applyFill="1" applyBorder="1" applyAlignment="1">
      <alignment horizontal="left" vertical="top" wrapText="1"/>
    </xf>
    <xf numFmtId="0" fontId="6" fillId="0" borderId="13" xfId="5" applyFont="1" applyFill="1" applyBorder="1" applyAlignment="1">
      <alignment horizontal="left" vertical="top" wrapText="1"/>
    </xf>
    <xf numFmtId="0" fontId="6" fillId="0" borderId="14" xfId="5" applyFont="1" applyFill="1" applyBorder="1" applyAlignment="1">
      <alignment horizontal="left" vertical="top" wrapText="1"/>
    </xf>
    <xf numFmtId="164" fontId="5" fillId="0" borderId="16" xfId="5" applyNumberFormat="1" applyFont="1" applyFill="1" applyBorder="1" applyAlignment="1">
      <alignment horizontal="center" vertical="top" wrapText="1"/>
    </xf>
    <xf numFmtId="164" fontId="5" fillId="0" borderId="17" xfId="5" applyNumberFormat="1" applyFont="1" applyFill="1" applyBorder="1" applyAlignment="1">
      <alignment horizontal="center" vertical="top" wrapText="1"/>
    </xf>
    <xf numFmtId="0" fontId="5" fillId="0" borderId="4" xfId="0" applyFont="1" applyFill="1" applyBorder="1" applyAlignment="1">
      <alignment horizontal="left" vertical="center" wrapText="1"/>
    </xf>
    <xf numFmtId="0" fontId="5" fillId="0" borderId="29" xfId="0" applyFont="1" applyFill="1" applyBorder="1" applyAlignment="1">
      <alignment horizontal="left" vertical="center" wrapText="1"/>
    </xf>
    <xf numFmtId="0" fontId="0" fillId="0" borderId="24" xfId="0" applyBorder="1" applyAlignment="1">
      <alignment horizontal="left" vertical="center" wrapText="1"/>
    </xf>
    <xf numFmtId="165" fontId="5" fillId="0" borderId="29" xfId="0" applyNumberFormat="1" applyFont="1" applyFill="1" applyBorder="1" applyAlignment="1">
      <alignment horizontal="center" vertical="center" wrapText="1"/>
    </xf>
    <xf numFmtId="165" fontId="0" fillId="0" borderId="24" xfId="0" applyNumberFormat="1" applyBorder="1" applyAlignment="1">
      <alignment horizontal="center" vertical="center" wrapText="1"/>
    </xf>
    <xf numFmtId="0" fontId="0" fillId="0" borderId="19" xfId="0" applyBorder="1" applyAlignment="1">
      <alignment horizontal="left" vertical="center" wrapText="1"/>
    </xf>
    <xf numFmtId="0" fontId="5" fillId="0" borderId="21"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4" xfId="0" quotePrefix="1" applyFont="1" applyFill="1" applyBorder="1" applyAlignment="1">
      <alignment horizontal="center" vertical="center" wrapText="1"/>
    </xf>
    <xf numFmtId="0" fontId="6" fillId="0" borderId="12"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14" xfId="0" applyFont="1" applyFill="1" applyBorder="1" applyAlignment="1">
      <alignment horizontal="left" vertical="top" wrapText="1"/>
    </xf>
    <xf numFmtId="164" fontId="5" fillId="0" borderId="16" xfId="0" applyNumberFormat="1" applyFont="1" applyFill="1" applyBorder="1" applyAlignment="1">
      <alignment horizontal="center" vertical="top" wrapText="1"/>
    </xf>
    <xf numFmtId="164" fontId="5" fillId="0" borderId="17" xfId="0" applyNumberFormat="1" applyFont="1" applyFill="1" applyBorder="1" applyAlignment="1">
      <alignment horizontal="center" vertical="top" wrapText="1"/>
    </xf>
    <xf numFmtId="0" fontId="11" fillId="4" borderId="20" xfId="0" applyFont="1" applyFill="1" applyBorder="1" applyAlignment="1">
      <alignment horizontal="center"/>
    </xf>
    <xf numFmtId="0" fontId="4" fillId="4" borderId="20" xfId="0" applyFont="1" applyFill="1" applyBorder="1" applyAlignment="1">
      <alignment horizontal="center"/>
    </xf>
    <xf numFmtId="0" fontId="5" fillId="2" borderId="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19" xfId="0" applyFont="1" applyFill="1" applyBorder="1" applyAlignment="1">
      <alignment horizontal="center" vertical="center"/>
    </xf>
    <xf numFmtId="0" fontId="0" fillId="2" borderId="22" xfId="0" applyFill="1" applyBorder="1" applyAlignment="1">
      <alignment horizontal="center" vertical="center" wrapText="1"/>
    </xf>
    <xf numFmtId="0" fontId="0" fillId="2" borderId="19" xfId="0" applyFill="1" applyBorder="1" applyAlignment="1">
      <alignment horizontal="center" vertical="center" wrapText="1"/>
    </xf>
    <xf numFmtId="164" fontId="6" fillId="0" borderId="2" xfId="0" applyNumberFormat="1" applyFont="1" applyFill="1" applyBorder="1" applyAlignment="1">
      <alignment horizontal="center" vertical="center" wrapText="1"/>
    </xf>
    <xf numFmtId="164" fontId="6" fillId="0" borderId="6" xfId="0" applyNumberFormat="1" applyFont="1" applyFill="1" applyBorder="1" applyAlignment="1">
      <alignment horizontal="center" vertical="center" wrapText="1"/>
    </xf>
    <xf numFmtId="0" fontId="6" fillId="0" borderId="34" xfId="0" applyFont="1" applyFill="1" applyBorder="1" applyAlignment="1">
      <alignment horizontal="left" vertical="center"/>
    </xf>
    <xf numFmtId="0" fontId="6" fillId="0" borderId="3" xfId="0" applyFont="1" applyFill="1" applyBorder="1" applyAlignment="1">
      <alignment horizontal="left" vertical="center"/>
    </xf>
    <xf numFmtId="0" fontId="5" fillId="0" borderId="7" xfId="4" applyFont="1" applyFill="1" applyBorder="1" applyAlignment="1">
      <alignment horizontal="center" vertical="center" wrapText="1"/>
    </xf>
    <xf numFmtId="0" fontId="5" fillId="0" borderId="22" xfId="4" applyFont="1" applyFill="1" applyBorder="1" applyAlignment="1">
      <alignment horizontal="center" vertical="center" wrapText="1"/>
    </xf>
    <xf numFmtId="0" fontId="5" fillId="0" borderId="19" xfId="4" applyFont="1" applyFill="1" applyBorder="1" applyAlignment="1">
      <alignment horizontal="center" vertical="center" wrapText="1"/>
    </xf>
    <xf numFmtId="0" fontId="5" fillId="2" borderId="7" xfId="0" applyFont="1" applyFill="1" applyBorder="1" applyAlignment="1">
      <alignment horizontal="center" vertical="top" wrapText="1"/>
    </xf>
    <xf numFmtId="0" fontId="5" fillId="2" borderId="22" xfId="0" applyFont="1" applyFill="1" applyBorder="1" applyAlignment="1">
      <alignment horizontal="center" vertical="top" wrapText="1"/>
    </xf>
    <xf numFmtId="0" fontId="5" fillId="2" borderId="19" xfId="0" applyFont="1" applyFill="1" applyBorder="1" applyAlignment="1">
      <alignment horizontal="center" vertical="top" wrapText="1"/>
    </xf>
    <xf numFmtId="0" fontId="14" fillId="2" borderId="7"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0" fillId="0" borderId="21" xfId="0" applyBorder="1" applyAlignment="1">
      <alignment horizontal="left" vertical="center" wrapText="1"/>
    </xf>
    <xf numFmtId="0" fontId="5" fillId="0" borderId="37"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9" xfId="0" applyFont="1" applyFill="1" applyBorder="1" applyAlignment="1">
      <alignment horizontal="center" vertical="center"/>
    </xf>
    <xf numFmtId="0" fontId="4" fillId="0" borderId="0" xfId="12" applyFont="1" applyFill="1" applyAlignment="1">
      <alignment horizontal="center" wrapText="1"/>
    </xf>
    <xf numFmtId="0" fontId="6" fillId="0" borderId="43"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5" fillId="0" borderId="33" xfId="0" applyFont="1" applyFill="1" applyBorder="1" applyAlignment="1">
      <alignment horizontal="center" vertical="center"/>
    </xf>
    <xf numFmtId="0" fontId="24" fillId="0" borderId="49" xfId="0" applyFont="1" applyBorder="1" applyAlignment="1">
      <alignment horizontal="left" vertical="center" wrapText="1"/>
    </xf>
    <xf numFmtId="0" fontId="5" fillId="0" borderId="7" xfId="0" quotePrefix="1" applyFont="1" applyFill="1" applyBorder="1" applyAlignment="1">
      <alignment horizontal="left" vertical="center" wrapText="1"/>
    </xf>
    <xf numFmtId="0" fontId="5" fillId="0" borderId="22" xfId="0" quotePrefix="1" applyFont="1" applyFill="1" applyBorder="1" applyAlignment="1">
      <alignment horizontal="left" vertical="center" wrapText="1"/>
    </xf>
    <xf numFmtId="0" fontId="5" fillId="0" borderId="19" xfId="0" quotePrefix="1" applyFont="1" applyFill="1" applyBorder="1" applyAlignment="1">
      <alignment horizontal="left" vertical="center" wrapText="1"/>
    </xf>
    <xf numFmtId="0" fontId="5" fillId="0" borderId="7" xfId="0" applyNumberFormat="1" applyFont="1" applyFill="1" applyBorder="1" applyAlignment="1">
      <alignment horizontal="center" vertical="center" wrapText="1"/>
    </xf>
    <xf numFmtId="0" fontId="5" fillId="0" borderId="19" xfId="0" applyNumberFormat="1" applyFont="1" applyFill="1" applyBorder="1" applyAlignment="1">
      <alignment horizontal="center" vertical="center" wrapText="1"/>
    </xf>
    <xf numFmtId="164" fontId="6" fillId="0" borderId="12" xfId="0" applyNumberFormat="1" applyFont="1" applyFill="1" applyBorder="1" applyAlignment="1">
      <alignment horizontal="left" vertical="center" wrapText="1"/>
    </xf>
    <xf numFmtId="164" fontId="6" fillId="0" borderId="14" xfId="0" applyNumberFormat="1"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4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3"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6" xfId="0" applyFont="1" applyFill="1" applyBorder="1" applyAlignment="1">
      <alignment horizontal="justify" vertical="center" wrapText="1"/>
    </xf>
    <xf numFmtId="0" fontId="0" fillId="0" borderId="6" xfId="0" applyFont="1" applyFill="1" applyBorder="1" applyAlignment="1">
      <alignment horizontal="justify" vertical="center" wrapText="1"/>
    </xf>
    <xf numFmtId="165" fontId="5" fillId="0" borderId="4" xfId="0" applyNumberFormat="1" applyFont="1" applyFill="1" applyBorder="1" applyAlignment="1">
      <alignment horizontal="center" vertical="center" wrapText="1"/>
    </xf>
    <xf numFmtId="0" fontId="5" fillId="0" borderId="33" xfId="0" applyFont="1" applyBorder="1" applyAlignment="1">
      <alignment horizontal="center" vertical="center" wrapText="1"/>
    </xf>
  </cellXfs>
  <cellStyles count="18">
    <cellStyle name="Čárka" xfId="7" builtinId="3"/>
    <cellStyle name="Čárka 2" xfId="8"/>
    <cellStyle name="Čárka 2 2" xfId="11"/>
    <cellStyle name="Čárka 2 2 2" xfId="16"/>
    <cellStyle name="Čárka 2 3" xfId="14"/>
    <cellStyle name="Čárka 3" xfId="10"/>
    <cellStyle name="Čárka 3 2" xfId="15"/>
    <cellStyle name="Čárka 4" xfId="13"/>
    <cellStyle name="Normální" xfId="0" builtinId="0"/>
    <cellStyle name="Normální 2" xfId="5"/>
    <cellStyle name="Normální 2 2" xfId="9"/>
    <cellStyle name="Normální 3" xfId="12"/>
    <cellStyle name="Normální 3 2" xfId="17"/>
    <cellStyle name="Normální 4" xfId="1"/>
    <cellStyle name="Normální 4 2" xfId="2"/>
    <cellStyle name="normální_Ostatní - verze 0_změny 23 11 " xfId="6"/>
    <cellStyle name="TableStyleLight1" xfId="4"/>
    <cellStyle name="TableStyleLight1 2" xfId="3"/>
  </cellStyles>
  <dxfs count="3">
    <dxf>
      <font>
        <color rgb="FFFF0000"/>
      </font>
    </dxf>
    <dxf>
      <font>
        <color auto="1"/>
      </font>
      <fill>
        <patternFill>
          <bgColor theme="9" tint="0.59996337778862885"/>
        </patternFill>
      </fill>
    </dxf>
    <dxf>
      <font>
        <color theme="9" tint="-0.24994659260841701"/>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71</xdr:row>
      <xdr:rowOff>0</xdr:rowOff>
    </xdr:from>
    <xdr:to>
      <xdr:col>2</xdr:col>
      <xdr:colOff>304800</xdr:colOff>
      <xdr:row>71</xdr:row>
      <xdr:rowOff>310515</xdr:rowOff>
    </xdr:to>
    <xdr:sp macro="" textlink="">
      <xdr:nvSpPr>
        <xdr:cNvPr id="2" name="AutoShape 1" descr="SU5UMTU4NTc="/>
        <xdr:cNvSpPr>
          <a:spLocks noChangeAspect="1" noChangeArrowheads="1"/>
        </xdr:cNvSpPr>
      </xdr:nvSpPr>
      <xdr:spPr bwMode="auto">
        <a:xfrm>
          <a:off x="1466850" y="188328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1088572</xdr:colOff>
      <xdr:row>91</xdr:row>
      <xdr:rowOff>0</xdr:rowOff>
    </xdr:from>
    <xdr:ext cx="304800" cy="310515"/>
    <xdr:sp macro="" textlink="">
      <xdr:nvSpPr>
        <xdr:cNvPr id="3" name="AutoShape 1" descr="SU5UMTU4NTc="/>
        <xdr:cNvSpPr>
          <a:spLocks noChangeAspect="1" noChangeArrowheads="1"/>
        </xdr:cNvSpPr>
      </xdr:nvSpPr>
      <xdr:spPr bwMode="auto">
        <a:xfrm>
          <a:off x="1469572" y="215769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96</xdr:row>
      <xdr:rowOff>0</xdr:rowOff>
    </xdr:from>
    <xdr:to>
      <xdr:col>2</xdr:col>
      <xdr:colOff>304800</xdr:colOff>
      <xdr:row>96</xdr:row>
      <xdr:rowOff>309192</xdr:rowOff>
    </xdr:to>
    <xdr:sp macro="" textlink="">
      <xdr:nvSpPr>
        <xdr:cNvPr id="4" name="AutoShape 1" descr="SU5UMTU4NTc="/>
        <xdr:cNvSpPr>
          <a:spLocks noChangeAspect="1" noChangeArrowheads="1"/>
        </xdr:cNvSpPr>
      </xdr:nvSpPr>
      <xdr:spPr bwMode="auto">
        <a:xfrm>
          <a:off x="1466850" y="221332425"/>
          <a:ext cx="304800" cy="30919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99</xdr:row>
      <xdr:rowOff>0</xdr:rowOff>
    </xdr:from>
    <xdr:ext cx="304800" cy="309192"/>
    <xdr:sp macro="" textlink="">
      <xdr:nvSpPr>
        <xdr:cNvPr id="5" name="AutoShape 1" descr="SU5UMTU4NTc="/>
        <xdr:cNvSpPr>
          <a:spLocks noChangeAspect="1" noChangeArrowheads="1"/>
        </xdr:cNvSpPr>
      </xdr:nvSpPr>
      <xdr:spPr bwMode="auto">
        <a:xfrm>
          <a:off x="1466850" y="223961325"/>
          <a:ext cx="304800" cy="309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92</xdr:row>
      <xdr:rowOff>0</xdr:rowOff>
    </xdr:from>
    <xdr:ext cx="304800" cy="310515"/>
    <xdr:sp macro="" textlink="">
      <xdr:nvSpPr>
        <xdr:cNvPr id="6" name="AutoShape 1" descr="SU5UMTU4NTc="/>
        <xdr:cNvSpPr>
          <a:spLocks noChangeAspect="1" noChangeArrowheads="1"/>
        </xdr:cNvSpPr>
      </xdr:nvSpPr>
      <xdr:spPr bwMode="auto">
        <a:xfrm>
          <a:off x="1469572" y="2168937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93</xdr:row>
      <xdr:rowOff>0</xdr:rowOff>
    </xdr:from>
    <xdr:ext cx="304800" cy="310515"/>
    <xdr:sp macro="" textlink="">
      <xdr:nvSpPr>
        <xdr:cNvPr id="7" name="AutoShape 1" descr="SU5UMTU4NTc="/>
        <xdr:cNvSpPr>
          <a:spLocks noChangeAspect="1" noChangeArrowheads="1"/>
        </xdr:cNvSpPr>
      </xdr:nvSpPr>
      <xdr:spPr bwMode="auto">
        <a:xfrm>
          <a:off x="1469572" y="218170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94</xdr:row>
      <xdr:rowOff>0</xdr:rowOff>
    </xdr:from>
    <xdr:ext cx="304800" cy="310515"/>
    <xdr:sp macro="" textlink="">
      <xdr:nvSpPr>
        <xdr:cNvPr id="8" name="AutoShape 1" descr="SU5UMTU4NTc="/>
        <xdr:cNvSpPr>
          <a:spLocks noChangeAspect="1" noChangeArrowheads="1"/>
        </xdr:cNvSpPr>
      </xdr:nvSpPr>
      <xdr:spPr bwMode="auto">
        <a:xfrm>
          <a:off x="1469572" y="219465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94</xdr:row>
      <xdr:rowOff>0</xdr:rowOff>
    </xdr:from>
    <xdr:ext cx="304800" cy="310515"/>
    <xdr:sp macro="" textlink="">
      <xdr:nvSpPr>
        <xdr:cNvPr id="9" name="AutoShape 1" descr="SU5UMTU4NTc="/>
        <xdr:cNvSpPr>
          <a:spLocks noChangeAspect="1" noChangeArrowheads="1"/>
        </xdr:cNvSpPr>
      </xdr:nvSpPr>
      <xdr:spPr bwMode="auto">
        <a:xfrm>
          <a:off x="1469572" y="219465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95</xdr:row>
      <xdr:rowOff>0</xdr:rowOff>
    </xdr:from>
    <xdr:ext cx="304800" cy="310515"/>
    <xdr:sp macro="" textlink="">
      <xdr:nvSpPr>
        <xdr:cNvPr id="10" name="AutoShape 1" descr="SU5UMTU4NTc="/>
        <xdr:cNvSpPr>
          <a:spLocks noChangeAspect="1" noChangeArrowheads="1"/>
        </xdr:cNvSpPr>
      </xdr:nvSpPr>
      <xdr:spPr bwMode="auto">
        <a:xfrm>
          <a:off x="1469572" y="220275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96</xdr:row>
      <xdr:rowOff>0</xdr:rowOff>
    </xdr:from>
    <xdr:ext cx="304800" cy="310515"/>
    <xdr:sp macro="" textlink="">
      <xdr:nvSpPr>
        <xdr:cNvPr id="11" name="AutoShape 1" descr="SU5UMTU4NTc="/>
        <xdr:cNvSpPr>
          <a:spLocks noChangeAspect="1" noChangeArrowheads="1"/>
        </xdr:cNvSpPr>
      </xdr:nvSpPr>
      <xdr:spPr bwMode="auto">
        <a:xfrm>
          <a:off x="1469572" y="221332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98</xdr:row>
      <xdr:rowOff>0</xdr:rowOff>
    </xdr:from>
    <xdr:ext cx="304800" cy="310515"/>
    <xdr:sp macro="" textlink="">
      <xdr:nvSpPr>
        <xdr:cNvPr id="12" name="AutoShape 1" descr="SU5UMTU4NTc="/>
        <xdr:cNvSpPr>
          <a:spLocks noChangeAspect="1" noChangeArrowheads="1"/>
        </xdr:cNvSpPr>
      </xdr:nvSpPr>
      <xdr:spPr bwMode="auto">
        <a:xfrm>
          <a:off x="1469572" y="222856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95</xdr:row>
      <xdr:rowOff>0</xdr:rowOff>
    </xdr:from>
    <xdr:ext cx="304800" cy="310515"/>
    <xdr:sp macro="" textlink="">
      <xdr:nvSpPr>
        <xdr:cNvPr id="13" name="AutoShape 1" descr="SU5UMTU4NTc="/>
        <xdr:cNvSpPr>
          <a:spLocks noChangeAspect="1" noChangeArrowheads="1"/>
        </xdr:cNvSpPr>
      </xdr:nvSpPr>
      <xdr:spPr bwMode="auto">
        <a:xfrm>
          <a:off x="1469572" y="220275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96</xdr:row>
      <xdr:rowOff>0</xdr:rowOff>
    </xdr:from>
    <xdr:ext cx="304800" cy="310515"/>
    <xdr:sp macro="" textlink="">
      <xdr:nvSpPr>
        <xdr:cNvPr id="14" name="AutoShape 1" descr="SU5UMTU4NTc="/>
        <xdr:cNvSpPr>
          <a:spLocks noChangeAspect="1" noChangeArrowheads="1"/>
        </xdr:cNvSpPr>
      </xdr:nvSpPr>
      <xdr:spPr bwMode="auto">
        <a:xfrm>
          <a:off x="1469572" y="221332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98</xdr:row>
      <xdr:rowOff>0</xdr:rowOff>
    </xdr:from>
    <xdr:ext cx="304800" cy="310515"/>
    <xdr:sp macro="" textlink="">
      <xdr:nvSpPr>
        <xdr:cNvPr id="15" name="AutoShape 1" descr="SU5UMTU4NTc="/>
        <xdr:cNvSpPr>
          <a:spLocks noChangeAspect="1" noChangeArrowheads="1"/>
        </xdr:cNvSpPr>
      </xdr:nvSpPr>
      <xdr:spPr bwMode="auto">
        <a:xfrm>
          <a:off x="1469572" y="222856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99</xdr:row>
      <xdr:rowOff>0</xdr:rowOff>
    </xdr:from>
    <xdr:ext cx="304800" cy="310515"/>
    <xdr:sp macro="" textlink="">
      <xdr:nvSpPr>
        <xdr:cNvPr id="16" name="AutoShape 1" descr="SU5UMTU4NTc="/>
        <xdr:cNvSpPr>
          <a:spLocks noChangeAspect="1" noChangeArrowheads="1"/>
        </xdr:cNvSpPr>
      </xdr:nvSpPr>
      <xdr:spPr bwMode="auto">
        <a:xfrm>
          <a:off x="1469572" y="2239613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99</xdr:row>
      <xdr:rowOff>0</xdr:rowOff>
    </xdr:from>
    <xdr:ext cx="304800" cy="310515"/>
    <xdr:sp macro="" textlink="">
      <xdr:nvSpPr>
        <xdr:cNvPr id="17" name="AutoShape 1" descr="SU5UMTU4NTc="/>
        <xdr:cNvSpPr>
          <a:spLocks noChangeAspect="1" noChangeArrowheads="1"/>
        </xdr:cNvSpPr>
      </xdr:nvSpPr>
      <xdr:spPr bwMode="auto">
        <a:xfrm>
          <a:off x="1469572" y="2239613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100</xdr:row>
      <xdr:rowOff>0</xdr:rowOff>
    </xdr:from>
    <xdr:ext cx="304800" cy="310515"/>
    <xdr:sp macro="" textlink="">
      <xdr:nvSpPr>
        <xdr:cNvPr id="18" name="AutoShape 1" descr="SU5UMTU4NTc="/>
        <xdr:cNvSpPr>
          <a:spLocks noChangeAspect="1" noChangeArrowheads="1"/>
        </xdr:cNvSpPr>
      </xdr:nvSpPr>
      <xdr:spPr bwMode="auto">
        <a:xfrm>
          <a:off x="1469572" y="225513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19" name="AutoShape 1" descr="SU5UMTU4NTc="/>
        <xdr:cNvSpPr>
          <a:spLocks noChangeAspect="1" noChangeArrowheads="1"/>
        </xdr:cNvSpPr>
      </xdr:nvSpPr>
      <xdr:spPr bwMode="auto">
        <a:xfrm>
          <a:off x="1469572" y="22657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20" name="AutoShape 1" descr="SU5UMTU4NTc="/>
        <xdr:cNvSpPr>
          <a:spLocks noChangeAspect="1" noChangeArrowheads="1"/>
        </xdr:cNvSpPr>
      </xdr:nvSpPr>
      <xdr:spPr bwMode="auto">
        <a:xfrm>
          <a:off x="1469572" y="227542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96</xdr:row>
      <xdr:rowOff>0</xdr:rowOff>
    </xdr:from>
    <xdr:ext cx="304800" cy="310515"/>
    <xdr:sp macro="" textlink="">
      <xdr:nvSpPr>
        <xdr:cNvPr id="21" name="AutoShape 1" descr="SU5UMTU4NTc="/>
        <xdr:cNvSpPr>
          <a:spLocks noChangeAspect="1" noChangeArrowheads="1"/>
        </xdr:cNvSpPr>
      </xdr:nvSpPr>
      <xdr:spPr bwMode="auto">
        <a:xfrm>
          <a:off x="1469572" y="221332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98</xdr:row>
      <xdr:rowOff>0</xdr:rowOff>
    </xdr:from>
    <xdr:ext cx="304800" cy="310515"/>
    <xdr:sp macro="" textlink="">
      <xdr:nvSpPr>
        <xdr:cNvPr id="22" name="AutoShape 1" descr="SU5UMTU4NTc="/>
        <xdr:cNvSpPr>
          <a:spLocks noChangeAspect="1" noChangeArrowheads="1"/>
        </xdr:cNvSpPr>
      </xdr:nvSpPr>
      <xdr:spPr bwMode="auto">
        <a:xfrm>
          <a:off x="1469572" y="222856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99</xdr:row>
      <xdr:rowOff>0</xdr:rowOff>
    </xdr:from>
    <xdr:ext cx="304800" cy="310515"/>
    <xdr:sp macro="" textlink="">
      <xdr:nvSpPr>
        <xdr:cNvPr id="23" name="AutoShape 1" descr="SU5UMTU4NTc="/>
        <xdr:cNvSpPr>
          <a:spLocks noChangeAspect="1" noChangeArrowheads="1"/>
        </xdr:cNvSpPr>
      </xdr:nvSpPr>
      <xdr:spPr bwMode="auto">
        <a:xfrm>
          <a:off x="1469572" y="2239613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100</xdr:row>
      <xdr:rowOff>0</xdr:rowOff>
    </xdr:from>
    <xdr:ext cx="304800" cy="310515"/>
    <xdr:sp macro="" textlink="">
      <xdr:nvSpPr>
        <xdr:cNvPr id="24" name="AutoShape 1" descr="SU5UMTU4NTc="/>
        <xdr:cNvSpPr>
          <a:spLocks noChangeAspect="1" noChangeArrowheads="1"/>
        </xdr:cNvSpPr>
      </xdr:nvSpPr>
      <xdr:spPr bwMode="auto">
        <a:xfrm>
          <a:off x="1469572" y="225513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100</xdr:row>
      <xdr:rowOff>0</xdr:rowOff>
    </xdr:from>
    <xdr:ext cx="304800" cy="310515"/>
    <xdr:sp macro="" textlink="">
      <xdr:nvSpPr>
        <xdr:cNvPr id="25" name="AutoShape 1" descr="SU5UMTU4NTc="/>
        <xdr:cNvSpPr>
          <a:spLocks noChangeAspect="1" noChangeArrowheads="1"/>
        </xdr:cNvSpPr>
      </xdr:nvSpPr>
      <xdr:spPr bwMode="auto">
        <a:xfrm>
          <a:off x="1469572" y="225513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26" name="AutoShape 1" descr="SU5UMTU4NTc="/>
        <xdr:cNvSpPr>
          <a:spLocks noChangeAspect="1" noChangeArrowheads="1"/>
        </xdr:cNvSpPr>
      </xdr:nvSpPr>
      <xdr:spPr bwMode="auto">
        <a:xfrm>
          <a:off x="1469572" y="22657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27" name="AutoShape 1" descr="SU5UMTU4NTc="/>
        <xdr:cNvSpPr>
          <a:spLocks noChangeAspect="1" noChangeArrowheads="1"/>
        </xdr:cNvSpPr>
      </xdr:nvSpPr>
      <xdr:spPr bwMode="auto">
        <a:xfrm>
          <a:off x="1469572" y="227542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28" name="AutoShape 1" descr="SU5UMTU4NTc="/>
        <xdr:cNvSpPr>
          <a:spLocks noChangeAspect="1" noChangeArrowheads="1"/>
        </xdr:cNvSpPr>
      </xdr:nvSpPr>
      <xdr:spPr bwMode="auto">
        <a:xfrm>
          <a:off x="1469572" y="228838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29" name="AutoShape 1" descr="SU5UMTU4NTc="/>
        <xdr:cNvSpPr>
          <a:spLocks noChangeAspect="1" noChangeArrowheads="1"/>
        </xdr:cNvSpPr>
      </xdr:nvSpPr>
      <xdr:spPr bwMode="auto">
        <a:xfrm>
          <a:off x="1469572" y="22657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0" name="AutoShape 1" descr="SU5UMTU4NTc="/>
        <xdr:cNvSpPr>
          <a:spLocks noChangeAspect="1" noChangeArrowheads="1"/>
        </xdr:cNvSpPr>
      </xdr:nvSpPr>
      <xdr:spPr bwMode="auto">
        <a:xfrm>
          <a:off x="1469572" y="227542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31" name="AutoShape 1" descr="SU5UMTU4NTc="/>
        <xdr:cNvSpPr>
          <a:spLocks noChangeAspect="1" noChangeArrowheads="1"/>
        </xdr:cNvSpPr>
      </xdr:nvSpPr>
      <xdr:spPr bwMode="auto">
        <a:xfrm>
          <a:off x="1469572" y="228838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32" name="AutoShape 1" descr="SU5UMTU4NTc="/>
        <xdr:cNvSpPr>
          <a:spLocks noChangeAspect="1" noChangeArrowheads="1"/>
        </xdr:cNvSpPr>
      </xdr:nvSpPr>
      <xdr:spPr bwMode="auto">
        <a:xfrm>
          <a:off x="1469572" y="2300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33" name="AutoShape 1" descr="SU5UMTU4NTc="/>
        <xdr:cNvSpPr>
          <a:spLocks noChangeAspect="1" noChangeArrowheads="1"/>
        </xdr:cNvSpPr>
      </xdr:nvSpPr>
      <xdr:spPr bwMode="auto">
        <a:xfrm>
          <a:off x="1469572" y="2300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34"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5"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6"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98</xdr:row>
      <xdr:rowOff>0</xdr:rowOff>
    </xdr:from>
    <xdr:ext cx="304800" cy="310515"/>
    <xdr:sp macro="" textlink="">
      <xdr:nvSpPr>
        <xdr:cNvPr id="37" name="AutoShape 1" descr="SU5UMTU4NTc="/>
        <xdr:cNvSpPr>
          <a:spLocks noChangeAspect="1" noChangeArrowheads="1"/>
        </xdr:cNvSpPr>
      </xdr:nvSpPr>
      <xdr:spPr bwMode="auto">
        <a:xfrm>
          <a:off x="1469572" y="222856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99</xdr:row>
      <xdr:rowOff>0</xdr:rowOff>
    </xdr:from>
    <xdr:ext cx="304800" cy="310515"/>
    <xdr:sp macro="" textlink="">
      <xdr:nvSpPr>
        <xdr:cNvPr id="38" name="AutoShape 1" descr="SU5UMTU4NTc="/>
        <xdr:cNvSpPr>
          <a:spLocks noChangeAspect="1" noChangeArrowheads="1"/>
        </xdr:cNvSpPr>
      </xdr:nvSpPr>
      <xdr:spPr bwMode="auto">
        <a:xfrm>
          <a:off x="1469572" y="2239613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100</xdr:row>
      <xdr:rowOff>0</xdr:rowOff>
    </xdr:from>
    <xdr:ext cx="304800" cy="310515"/>
    <xdr:sp macro="" textlink="">
      <xdr:nvSpPr>
        <xdr:cNvPr id="39" name="AutoShape 1" descr="SU5UMTU4NTc="/>
        <xdr:cNvSpPr>
          <a:spLocks noChangeAspect="1" noChangeArrowheads="1"/>
        </xdr:cNvSpPr>
      </xdr:nvSpPr>
      <xdr:spPr bwMode="auto">
        <a:xfrm>
          <a:off x="1469572" y="225513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40" name="AutoShape 1" descr="SU5UMTU4NTc="/>
        <xdr:cNvSpPr>
          <a:spLocks noChangeAspect="1" noChangeArrowheads="1"/>
        </xdr:cNvSpPr>
      </xdr:nvSpPr>
      <xdr:spPr bwMode="auto">
        <a:xfrm>
          <a:off x="1469572" y="22657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41" name="AutoShape 1" descr="SU5UMTU4NTc="/>
        <xdr:cNvSpPr>
          <a:spLocks noChangeAspect="1" noChangeArrowheads="1"/>
        </xdr:cNvSpPr>
      </xdr:nvSpPr>
      <xdr:spPr bwMode="auto">
        <a:xfrm>
          <a:off x="1469572" y="22657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42" name="AutoShape 1" descr="SU5UMTU4NTc="/>
        <xdr:cNvSpPr>
          <a:spLocks noChangeAspect="1" noChangeArrowheads="1"/>
        </xdr:cNvSpPr>
      </xdr:nvSpPr>
      <xdr:spPr bwMode="auto">
        <a:xfrm>
          <a:off x="1469572" y="227542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43" name="AutoShape 1" descr="SU5UMTU4NTc="/>
        <xdr:cNvSpPr>
          <a:spLocks noChangeAspect="1" noChangeArrowheads="1"/>
        </xdr:cNvSpPr>
      </xdr:nvSpPr>
      <xdr:spPr bwMode="auto">
        <a:xfrm>
          <a:off x="1469572" y="228838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44" name="AutoShape 1" descr="SU5UMTU4NTc="/>
        <xdr:cNvSpPr>
          <a:spLocks noChangeAspect="1" noChangeArrowheads="1"/>
        </xdr:cNvSpPr>
      </xdr:nvSpPr>
      <xdr:spPr bwMode="auto">
        <a:xfrm>
          <a:off x="1469572" y="2300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45" name="AutoShape 1" descr="SU5UMTU4NTc="/>
        <xdr:cNvSpPr>
          <a:spLocks noChangeAspect="1" noChangeArrowheads="1"/>
        </xdr:cNvSpPr>
      </xdr:nvSpPr>
      <xdr:spPr bwMode="auto">
        <a:xfrm>
          <a:off x="1469572" y="227542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46" name="AutoShape 1" descr="SU5UMTU4NTc="/>
        <xdr:cNvSpPr>
          <a:spLocks noChangeAspect="1" noChangeArrowheads="1"/>
        </xdr:cNvSpPr>
      </xdr:nvSpPr>
      <xdr:spPr bwMode="auto">
        <a:xfrm>
          <a:off x="1469572" y="228838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47" name="AutoShape 1" descr="SU5UMTU4NTc="/>
        <xdr:cNvSpPr>
          <a:spLocks noChangeAspect="1" noChangeArrowheads="1"/>
        </xdr:cNvSpPr>
      </xdr:nvSpPr>
      <xdr:spPr bwMode="auto">
        <a:xfrm>
          <a:off x="1469572" y="2300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48"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49"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50"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51"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52"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53" name="AutoShape 1" descr="SU5UMTU4NTc="/>
        <xdr:cNvSpPr>
          <a:spLocks noChangeAspect="1" noChangeArrowheads="1"/>
        </xdr:cNvSpPr>
      </xdr:nvSpPr>
      <xdr:spPr bwMode="auto">
        <a:xfrm>
          <a:off x="1469572" y="228838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54" name="AutoShape 1" descr="SU5UMTU4NTc="/>
        <xdr:cNvSpPr>
          <a:spLocks noChangeAspect="1" noChangeArrowheads="1"/>
        </xdr:cNvSpPr>
      </xdr:nvSpPr>
      <xdr:spPr bwMode="auto">
        <a:xfrm>
          <a:off x="1469572" y="2300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55"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56"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57"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58"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59"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60"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61"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62"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63"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64"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65"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66"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67"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8"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99</xdr:row>
      <xdr:rowOff>0</xdr:rowOff>
    </xdr:from>
    <xdr:ext cx="304800" cy="310515"/>
    <xdr:sp macro="" textlink="">
      <xdr:nvSpPr>
        <xdr:cNvPr id="69" name="AutoShape 1" descr="SU5UMTU4NTc="/>
        <xdr:cNvSpPr>
          <a:spLocks noChangeAspect="1" noChangeArrowheads="1"/>
        </xdr:cNvSpPr>
      </xdr:nvSpPr>
      <xdr:spPr bwMode="auto">
        <a:xfrm>
          <a:off x="1469572" y="2239613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100</xdr:row>
      <xdr:rowOff>0</xdr:rowOff>
    </xdr:from>
    <xdr:ext cx="304800" cy="310515"/>
    <xdr:sp macro="" textlink="">
      <xdr:nvSpPr>
        <xdr:cNvPr id="70" name="AutoShape 1" descr="SU5UMTU4NTc="/>
        <xdr:cNvSpPr>
          <a:spLocks noChangeAspect="1" noChangeArrowheads="1"/>
        </xdr:cNvSpPr>
      </xdr:nvSpPr>
      <xdr:spPr bwMode="auto">
        <a:xfrm>
          <a:off x="1469572" y="225513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71" name="AutoShape 1" descr="SU5UMTU4NTc="/>
        <xdr:cNvSpPr>
          <a:spLocks noChangeAspect="1" noChangeArrowheads="1"/>
        </xdr:cNvSpPr>
      </xdr:nvSpPr>
      <xdr:spPr bwMode="auto">
        <a:xfrm>
          <a:off x="1469572" y="22657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72" name="AutoShape 1" descr="SU5UMTU4NTc="/>
        <xdr:cNvSpPr>
          <a:spLocks noChangeAspect="1" noChangeArrowheads="1"/>
        </xdr:cNvSpPr>
      </xdr:nvSpPr>
      <xdr:spPr bwMode="auto">
        <a:xfrm>
          <a:off x="1469572" y="227542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73" name="AutoShape 1" descr="SU5UMTU4NTc="/>
        <xdr:cNvSpPr>
          <a:spLocks noChangeAspect="1" noChangeArrowheads="1"/>
        </xdr:cNvSpPr>
      </xdr:nvSpPr>
      <xdr:spPr bwMode="auto">
        <a:xfrm>
          <a:off x="1469572" y="227542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74" name="AutoShape 1" descr="SU5UMTU4NTc="/>
        <xdr:cNvSpPr>
          <a:spLocks noChangeAspect="1" noChangeArrowheads="1"/>
        </xdr:cNvSpPr>
      </xdr:nvSpPr>
      <xdr:spPr bwMode="auto">
        <a:xfrm>
          <a:off x="1469572" y="228838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75" name="AutoShape 1" descr="SU5UMTU4NTc="/>
        <xdr:cNvSpPr>
          <a:spLocks noChangeAspect="1" noChangeArrowheads="1"/>
        </xdr:cNvSpPr>
      </xdr:nvSpPr>
      <xdr:spPr bwMode="auto">
        <a:xfrm>
          <a:off x="1469572" y="2300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76"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77" name="AutoShape 1" descr="SU5UMTU4NTc="/>
        <xdr:cNvSpPr>
          <a:spLocks noChangeAspect="1" noChangeArrowheads="1"/>
        </xdr:cNvSpPr>
      </xdr:nvSpPr>
      <xdr:spPr bwMode="auto">
        <a:xfrm>
          <a:off x="1469572" y="228838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78" name="AutoShape 1" descr="SU5UMTU4NTc="/>
        <xdr:cNvSpPr>
          <a:spLocks noChangeAspect="1" noChangeArrowheads="1"/>
        </xdr:cNvSpPr>
      </xdr:nvSpPr>
      <xdr:spPr bwMode="auto">
        <a:xfrm>
          <a:off x="1469572" y="2300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79"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80"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81"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82"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83"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84"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85" name="AutoShape 1" descr="SU5UMTU4NTc="/>
        <xdr:cNvSpPr>
          <a:spLocks noChangeAspect="1" noChangeArrowheads="1"/>
        </xdr:cNvSpPr>
      </xdr:nvSpPr>
      <xdr:spPr bwMode="auto">
        <a:xfrm>
          <a:off x="1469572" y="2300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86"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87"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88"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89"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90"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91"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92"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93"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94"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95"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96"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97"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98"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99"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00"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101"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102"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103"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104"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105"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106"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107"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108"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109"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110"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111"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12"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13"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14"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15"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16"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117"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118"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19"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20"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21"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22"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23"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24"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25"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26"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27"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28"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29"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3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100</xdr:row>
      <xdr:rowOff>0</xdr:rowOff>
    </xdr:from>
    <xdr:ext cx="304800" cy="310515"/>
    <xdr:sp macro="" textlink="">
      <xdr:nvSpPr>
        <xdr:cNvPr id="133" name="AutoShape 1" descr="SU5UMTU4NTc="/>
        <xdr:cNvSpPr>
          <a:spLocks noChangeAspect="1" noChangeArrowheads="1"/>
        </xdr:cNvSpPr>
      </xdr:nvSpPr>
      <xdr:spPr bwMode="auto">
        <a:xfrm>
          <a:off x="1469572" y="225513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134" name="AutoShape 1" descr="SU5UMTU4NTc="/>
        <xdr:cNvSpPr>
          <a:spLocks noChangeAspect="1" noChangeArrowheads="1"/>
        </xdr:cNvSpPr>
      </xdr:nvSpPr>
      <xdr:spPr bwMode="auto">
        <a:xfrm>
          <a:off x="1469572" y="22657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135" name="AutoShape 1" descr="SU5UMTU4NTc="/>
        <xdr:cNvSpPr>
          <a:spLocks noChangeAspect="1" noChangeArrowheads="1"/>
        </xdr:cNvSpPr>
      </xdr:nvSpPr>
      <xdr:spPr bwMode="auto">
        <a:xfrm>
          <a:off x="1469572" y="227542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136" name="AutoShape 1" descr="SU5UMTU4NTc="/>
        <xdr:cNvSpPr>
          <a:spLocks noChangeAspect="1" noChangeArrowheads="1"/>
        </xdr:cNvSpPr>
      </xdr:nvSpPr>
      <xdr:spPr bwMode="auto">
        <a:xfrm>
          <a:off x="1469572" y="228838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137" name="AutoShape 1" descr="SU5UMTU4NTc="/>
        <xdr:cNvSpPr>
          <a:spLocks noChangeAspect="1" noChangeArrowheads="1"/>
        </xdr:cNvSpPr>
      </xdr:nvSpPr>
      <xdr:spPr bwMode="auto">
        <a:xfrm>
          <a:off x="1469572" y="228838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138" name="AutoShape 1" descr="SU5UMTU4NTc="/>
        <xdr:cNvSpPr>
          <a:spLocks noChangeAspect="1" noChangeArrowheads="1"/>
        </xdr:cNvSpPr>
      </xdr:nvSpPr>
      <xdr:spPr bwMode="auto">
        <a:xfrm>
          <a:off x="1469572" y="2300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139"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140"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141" name="AutoShape 1" descr="SU5UMTU4NTc="/>
        <xdr:cNvSpPr>
          <a:spLocks noChangeAspect="1" noChangeArrowheads="1"/>
        </xdr:cNvSpPr>
      </xdr:nvSpPr>
      <xdr:spPr bwMode="auto">
        <a:xfrm>
          <a:off x="1469572" y="2300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142"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143"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144"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145"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146"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147"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148"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149"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150"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151"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152"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153"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154"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155"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156"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157"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158"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159"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60"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61"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2"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3"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4"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165"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166"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167"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168"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169"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170"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171"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72"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173"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174"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75"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76"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77"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78"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79"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80"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181"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82"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83"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84"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85"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86"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87"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88"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89"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90"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91"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92"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93"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94"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95"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9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197"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198"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199"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200"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201"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202"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203"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4"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205"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206"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7"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8"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9"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10"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11"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12"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213"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14"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15"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16"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17"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18"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19"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2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21"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22"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23"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24"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25"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26"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2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28"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29"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30"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31"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32"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33"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34"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35"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36"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3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3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3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4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42"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4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4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247" name="AutoShape 1" descr="SU5UMTU4NTc="/>
        <xdr:cNvSpPr>
          <a:spLocks noChangeAspect="1" noChangeArrowheads="1"/>
        </xdr:cNvSpPr>
      </xdr:nvSpPr>
      <xdr:spPr bwMode="auto">
        <a:xfrm>
          <a:off x="1469572" y="22657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248" name="AutoShape 1" descr="SU5UMTU4NTc="/>
        <xdr:cNvSpPr>
          <a:spLocks noChangeAspect="1" noChangeArrowheads="1"/>
        </xdr:cNvSpPr>
      </xdr:nvSpPr>
      <xdr:spPr bwMode="auto">
        <a:xfrm>
          <a:off x="1469572" y="227542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249" name="AutoShape 1" descr="SU5UMTU4NTc="/>
        <xdr:cNvSpPr>
          <a:spLocks noChangeAspect="1" noChangeArrowheads="1"/>
        </xdr:cNvSpPr>
      </xdr:nvSpPr>
      <xdr:spPr bwMode="auto">
        <a:xfrm>
          <a:off x="1469572" y="228838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250" name="AutoShape 1" descr="SU5UMTU4NTc="/>
        <xdr:cNvSpPr>
          <a:spLocks noChangeAspect="1" noChangeArrowheads="1"/>
        </xdr:cNvSpPr>
      </xdr:nvSpPr>
      <xdr:spPr bwMode="auto">
        <a:xfrm>
          <a:off x="1469572" y="2300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251" name="AutoShape 1" descr="SU5UMTU4NTc="/>
        <xdr:cNvSpPr>
          <a:spLocks noChangeAspect="1" noChangeArrowheads="1"/>
        </xdr:cNvSpPr>
      </xdr:nvSpPr>
      <xdr:spPr bwMode="auto">
        <a:xfrm>
          <a:off x="1469572" y="2300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252"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253"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254"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255"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256"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257"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258"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259"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260"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261"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262"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263"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264"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265"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266"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267"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268"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269"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270"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271"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272"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273"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74"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75"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76"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77"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78"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279"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280"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281"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282"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283"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284"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285"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86"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287"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288"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89"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90"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91"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92"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93"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9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295"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96"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97"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98"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99"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00"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01"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02"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03"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0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05"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06"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0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0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0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1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11"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312"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13"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14"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15"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16"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17"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18"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19"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20"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21"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22"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23"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24"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2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26"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27"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28"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29"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30"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31"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32"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33"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34"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3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36"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3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3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3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4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4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42"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43"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44"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4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46"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4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4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4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5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5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5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5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5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5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56"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5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5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5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6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361"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62"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63"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64"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65"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66"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67"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68"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69"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70"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71"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72"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73"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7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75"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76"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77"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78"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79"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80"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81"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82"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8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8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85"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86"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8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8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8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9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1"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92"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93"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94"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95"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96"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9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9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99"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0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40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40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0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40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7"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8"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09"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10"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1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1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1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41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15"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1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41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1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41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42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421" name="AutoShape 1" descr="SU5UMTU4NTc="/>
        <xdr:cNvSpPr>
          <a:spLocks noChangeAspect="1" noChangeArrowheads="1"/>
        </xdr:cNvSpPr>
      </xdr:nvSpPr>
      <xdr:spPr bwMode="auto">
        <a:xfrm>
          <a:off x="1469572" y="227542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422" name="AutoShape 1" descr="SU5UMTU4NTc="/>
        <xdr:cNvSpPr>
          <a:spLocks noChangeAspect="1" noChangeArrowheads="1"/>
        </xdr:cNvSpPr>
      </xdr:nvSpPr>
      <xdr:spPr bwMode="auto">
        <a:xfrm>
          <a:off x="1469572" y="228838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423" name="AutoShape 1" descr="SU5UMTU4NTc="/>
        <xdr:cNvSpPr>
          <a:spLocks noChangeAspect="1" noChangeArrowheads="1"/>
        </xdr:cNvSpPr>
      </xdr:nvSpPr>
      <xdr:spPr bwMode="auto">
        <a:xfrm>
          <a:off x="1469572" y="2300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424"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425"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426"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427"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28"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429"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430"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31"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432"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433"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34"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35"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36"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437"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38"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439"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40"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41"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42"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43"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4"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45"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46"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7"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8"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9"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50"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51"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52"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53"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454"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55"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56"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57"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58"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59"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0"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61"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2"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3"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4"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5"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66"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67"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68"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9"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70"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71"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72"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73"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7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75"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6"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77"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78"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9"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1"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8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48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485"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86"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87"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88"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89"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90"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91"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92"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93"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94"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95"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96"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97"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98"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99"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0"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01"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02"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3"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06"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09"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10"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11"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1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1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51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16"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17"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18"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19"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2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2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2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2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24"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25"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2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52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52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3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3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53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3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3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535"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536"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537"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8"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9"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40"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41"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42"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43"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44"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45"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46"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47"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48"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49"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5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51"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52"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53"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54"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55"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56"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5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5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59"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6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6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56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56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65"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66"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6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6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69"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7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57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7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57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7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7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7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57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81"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82"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8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8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85"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8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58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8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59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9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59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9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9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595"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596"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97"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98"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99"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00"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01"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02"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03"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04"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0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06"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0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0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0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1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11"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12"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13"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4"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5"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6"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1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61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2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62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2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25"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26"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2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2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2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63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3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3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63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3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63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3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3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3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3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4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4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64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4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64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4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4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4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4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4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65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65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5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5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654" name="AutoShape 1" descr="SU5UMTU4NTc="/>
        <xdr:cNvSpPr>
          <a:spLocks noChangeAspect="1" noChangeArrowheads="1"/>
        </xdr:cNvSpPr>
      </xdr:nvSpPr>
      <xdr:spPr bwMode="auto">
        <a:xfrm>
          <a:off x="1469572" y="228838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655" name="AutoShape 1" descr="SU5UMTU4NTc="/>
        <xdr:cNvSpPr>
          <a:spLocks noChangeAspect="1" noChangeArrowheads="1"/>
        </xdr:cNvSpPr>
      </xdr:nvSpPr>
      <xdr:spPr bwMode="auto">
        <a:xfrm>
          <a:off x="1469572" y="2300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656"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657"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658"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659"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660"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661"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662"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663"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664"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665"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666"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667"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668"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69"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670"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671"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672"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673"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674"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675"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76"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77"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678"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79"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80"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81"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82"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83"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8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85"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686"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687"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688"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689"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690"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91"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92"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93"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94"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95"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96"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97"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98"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99"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70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0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702"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703"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04"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0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06"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70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0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0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71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1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1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1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1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71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1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1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718"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719"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720"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721"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722"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723"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724"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25"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726"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727"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28"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29"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30"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731"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3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3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734"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35"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36"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73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738"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39"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4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4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4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4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4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74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74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4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4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49"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50"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751"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5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5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5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5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75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5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5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75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6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6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6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6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76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6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6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6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768"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769"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770"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771"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772"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773"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74"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7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776"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77"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78"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779"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78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8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8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8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84"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8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786"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8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8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8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9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79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9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9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79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9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9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9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98"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799"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00"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01"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0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80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80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0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80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80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0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0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1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81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1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1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814"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15"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16"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81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81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81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2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2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82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2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2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2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2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2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828"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829"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830"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831"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832"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833"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83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835"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836"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837"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838"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39"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40"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41"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84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84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84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845"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46"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4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4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84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85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5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85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85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5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5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5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85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5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5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86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86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86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6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6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86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6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6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6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6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70"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71"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87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87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87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7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7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7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7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7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8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88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88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8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8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8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8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887"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888"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889"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890"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891"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892"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893"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94"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89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896"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9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9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9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90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90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0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903"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904"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905"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90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90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90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0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1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91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1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1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914"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915"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91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91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91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1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2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2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2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2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92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92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92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2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2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2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3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93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93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3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3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3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93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3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3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939" name="AutoShape 1" descr="SU5UMTU4NTc="/>
        <xdr:cNvSpPr>
          <a:spLocks noChangeAspect="1" noChangeArrowheads="1"/>
        </xdr:cNvSpPr>
      </xdr:nvSpPr>
      <xdr:spPr bwMode="auto">
        <a:xfrm>
          <a:off x="1469572" y="2300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940"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941"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942"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943"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944"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945"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946"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947"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948"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949"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950"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951"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952"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953"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954"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955"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956"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957"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958"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959"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960"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961"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962"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963"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964"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965"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966"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967"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968"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969"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970"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971"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972"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973"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974"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975"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976"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977"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978"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979"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980"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981"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982"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983"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984"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985"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986"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987"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988"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989"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99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991"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99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99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99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995"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996"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99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99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99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0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0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00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1003"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004"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005"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006"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007"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008"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009"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010"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011"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012"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013"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014"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015"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16"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1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01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019"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020"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021"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2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2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2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02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02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2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02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02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3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3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3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03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03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035"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36"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3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3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03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04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4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04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04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4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4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4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04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04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4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5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05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05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053"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054"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055"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056"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057"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058"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059"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06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061"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062"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063"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64"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65"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66"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06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06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069"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07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7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7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7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07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07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7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07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07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7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8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8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08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083"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84"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85"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08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08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08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8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9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09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9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9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09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09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9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9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09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99"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0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10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10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10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0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0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10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0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0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10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1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11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11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113"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114"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115"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116"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117"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118"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119"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20"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121"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122"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2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2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25"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12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12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2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129"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30"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31"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13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13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13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3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3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13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3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3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14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14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4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4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14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14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14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4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4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14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5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5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15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5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15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55"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15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15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5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5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6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16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6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16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16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16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16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6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6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6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17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17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172"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173"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174"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17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176"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17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7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7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18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8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8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18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18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18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8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8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8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8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19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19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19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9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9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19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9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9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19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9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20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20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0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0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0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0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0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0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0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20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21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1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1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1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1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1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21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1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1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1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2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2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2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2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224"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225"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226"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22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228"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229"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23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23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23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23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23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23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23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3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3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3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24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24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24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4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4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4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4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4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4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24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25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5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5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5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5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5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25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5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5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5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6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6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6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6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6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6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6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1267"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1268"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1269"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1270"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1271"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1272"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1273"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1274"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1275"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1276"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1277"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278"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279"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280"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281"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282"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1283"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1284"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285"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286"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287"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288"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289"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290"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291"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292"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293"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29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29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296"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29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29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1299"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300"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301"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302"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303"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304"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305"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306"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307"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308"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309"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31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311"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1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1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31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315"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316"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31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1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19"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2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32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32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2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32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32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32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32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32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32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33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331"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332"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333"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334"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335"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336"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337"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338"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339"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340"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341"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4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4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4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34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34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347"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348"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49"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5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51"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35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35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35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35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35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35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35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35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36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36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362"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6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6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36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36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36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36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36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37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37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37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37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37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37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37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37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37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37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38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381"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382"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383"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384"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385"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386"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38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8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389"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39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9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9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9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39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39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39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39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9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9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40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40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40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0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0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40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0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0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0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0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1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41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41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41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41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41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1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1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1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1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2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2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2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2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2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2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2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42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42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42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3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3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3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3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3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3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3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3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3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3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4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441"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442"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443"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44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44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446"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44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44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449"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450"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451"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45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45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45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5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5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45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45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45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46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46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6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6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6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6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6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6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6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6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47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47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47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7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7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7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7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7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7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7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8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8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8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48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48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8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8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8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8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8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9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9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9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49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9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9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9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9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9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9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500"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501"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502"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503"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504"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505"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506"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50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50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50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51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51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51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1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1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1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516"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51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51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1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2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2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2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2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2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2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2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52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52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2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3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3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3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3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3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3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3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53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3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3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4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4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4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4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4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4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4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4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4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4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5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5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552"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553"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554"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555"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556"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55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55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55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56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56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56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6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6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6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6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6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56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56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7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7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7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7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7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7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7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57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7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7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8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8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8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8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8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8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8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8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8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8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9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9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9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9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9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59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596"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59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59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59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60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60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60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60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60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60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60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60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60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60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61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61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61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61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61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61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61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61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61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61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62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62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62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62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62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62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62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62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1628"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1629"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1630"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1631"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1632"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1633"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1634"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635"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1636"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1637"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638"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39"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40"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41"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42"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643"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1644"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645"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46"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47"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48"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49"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650"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651"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52"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653"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65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655"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656"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65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65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65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660"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61"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62"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63"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64"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665"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666"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66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668"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669"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67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67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67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67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67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67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676"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67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67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67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68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68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68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68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68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68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68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68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68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68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69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69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92"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93"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94"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695"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696"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697"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698"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699"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700"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701"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70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70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70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70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70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0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708"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709"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71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71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71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71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1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1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71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1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1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1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2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2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72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72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72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72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72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72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2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2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3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3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3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3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3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3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73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3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3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3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74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74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742"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743"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744"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74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746"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74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74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74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75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75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75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75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75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75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5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5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75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75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76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76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76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6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6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6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6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6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6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6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7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77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77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77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77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7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7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7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7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7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8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8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8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78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78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8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8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78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78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78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9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9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9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9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9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79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9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9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79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9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0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0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802"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803"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80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805"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806"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80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80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80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810"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811"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81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81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81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1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1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1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81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81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82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2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2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2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2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2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2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2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2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2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3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83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83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3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3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3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3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3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3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3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4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4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4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4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84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4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4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4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4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4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5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5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5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5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5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5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5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5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5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5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6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861"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862"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863"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864"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865"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866"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86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86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86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87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87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7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7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7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7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7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87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87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7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8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8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8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8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8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8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8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8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88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8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9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9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9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9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9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9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9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9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9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9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0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0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0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0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0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0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0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0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0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0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1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1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1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913"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914"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915"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916"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91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91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91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2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92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92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2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2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2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2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2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2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92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3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3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3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3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3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3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3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3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3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3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4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4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4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4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4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4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4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4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4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4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5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5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5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5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5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5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956"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95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95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95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96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96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6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6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96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6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6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6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6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6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7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7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7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7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7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7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7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7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7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7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8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8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8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8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8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8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8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8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8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989"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99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99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99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99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9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9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9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9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9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9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00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00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00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00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00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00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00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00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00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00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01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01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01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01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2014"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2015"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2016"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2017"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2018"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2019"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2020"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21"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2022"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2023"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24"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25"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26"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27"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028"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029"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2030"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31"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32"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33"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34"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035"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036"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03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038"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039"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04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04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04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04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04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04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46"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47"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48"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049"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050"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051"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052"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05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05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055"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056"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05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05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05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06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06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062"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06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06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06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06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06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06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06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07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07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07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07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07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07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07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07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78"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79"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080"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081"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082"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083"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084"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085"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086"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08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08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08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09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09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09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09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094"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095"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09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09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09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09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0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0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0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0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0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0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0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10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10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10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11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11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1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1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1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1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1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1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1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1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12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12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12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2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2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12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12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12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128"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129"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130"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131"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132"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13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13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13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136"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13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13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13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14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4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4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4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14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14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14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4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4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4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5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5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5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5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5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15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15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15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15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15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6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6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6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6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6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16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6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6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16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16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17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7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17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17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17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7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7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7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7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7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18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18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8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18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18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18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18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18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188"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189"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19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19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19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19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19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19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196"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19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19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9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0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0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0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0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20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20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0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0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0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0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1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1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1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1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1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1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1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21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1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1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2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2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2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2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2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2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2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2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2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2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3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3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3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3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3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3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3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3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3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3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4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4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4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4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4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4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4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247"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248"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249"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25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251"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25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25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5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25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25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5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5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5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6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6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6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26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6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6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6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6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6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6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7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7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7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7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7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7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7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7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7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7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8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8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8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8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8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8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8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8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8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8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9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9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9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9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9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9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9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9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9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299"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300"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301"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30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30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30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30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30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30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30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30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1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1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1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1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1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31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31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1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1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1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2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2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2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2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32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2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2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2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2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2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3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3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3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3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3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3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3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3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3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3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4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4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34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34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34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34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34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34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34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4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35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35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5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5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5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5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5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35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5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5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6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6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6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6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6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6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6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6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6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6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7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7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7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7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7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375"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37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37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37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37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38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8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8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38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8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8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8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8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8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8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9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9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9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9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9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9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9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9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9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9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40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40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40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40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40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40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40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40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40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40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41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41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41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41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41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41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41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41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41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2419"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2420"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2421"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2422"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2423"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2424"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425"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426"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2427"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428"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429"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430"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431"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432"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433"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434"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435"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436"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437"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438"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439"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440"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441"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4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443"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444"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45"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46"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4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44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44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45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451"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452"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453"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45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45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456"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5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5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459"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60"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61"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46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46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46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46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46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6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6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46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47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47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47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47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47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47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47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47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47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47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48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48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48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483"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484"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48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486"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48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8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8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49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9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9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49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49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49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49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49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49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9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50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50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0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0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0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0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0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0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0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0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51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51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51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513"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51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51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1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1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1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1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2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52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2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2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52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52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52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52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2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52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53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53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53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533"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53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535"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536"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53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53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53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54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541"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54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54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4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4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4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4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4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54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55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5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5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5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5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5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55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5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5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55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56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56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56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56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6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6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6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6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6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56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57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7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57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57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57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57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57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57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578"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7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8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8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8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8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58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58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586"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58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58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58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59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59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59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593"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594"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595"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596"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59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59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59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60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60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60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60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60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60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0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0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60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60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61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61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1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1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1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61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1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1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61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1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20"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2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62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62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2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2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2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62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2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2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63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3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3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3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3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63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3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3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63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63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4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4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4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43"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4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4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4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64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4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4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50"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5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652"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65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65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65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65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65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65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65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66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66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66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6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6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6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66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6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66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66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7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7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7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67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7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7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67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7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78"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67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8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8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68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68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8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8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8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8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88"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8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9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69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9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9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9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9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9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69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9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9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00"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70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0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03"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704"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705"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70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70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70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70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71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1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71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71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1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1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1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71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1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1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72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2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2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72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72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2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26"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2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28"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2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3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73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3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3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3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3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3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73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3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3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40"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74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4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43"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4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4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46"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74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74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74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75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75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75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5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5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75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5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5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75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75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6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6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6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6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76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6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6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6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68"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6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77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7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7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73"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77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7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76"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7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78"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7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78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78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78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78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78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8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8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78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8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8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79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9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9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93"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9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79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9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9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98"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79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80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80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80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803"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80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80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80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80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80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80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81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81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81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81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81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81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816"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81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81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81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820"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82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82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823"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82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82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82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82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82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82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83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83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83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83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83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83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836"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83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2838"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2839"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2840"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2841"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2842"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843"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844"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845"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846"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847"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848"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849"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850"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851"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852"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85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854"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855"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856"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857"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858"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859"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860"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861"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862"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86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86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86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86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86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86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86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870"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871"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872"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873"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874"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875"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876"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87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87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87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88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88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88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88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88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88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886"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88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88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88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89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89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89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89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89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89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89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89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89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89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900"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2901"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902"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903"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904"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905"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906"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90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90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90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91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91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91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1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1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1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1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1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91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91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2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2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2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2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2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92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2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2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92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92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93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93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2932"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93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3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3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3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3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3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93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94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4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94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94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94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94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2946"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94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94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94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295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2951"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952"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953"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954"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955"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956"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95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95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5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96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96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6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6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6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6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6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96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96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6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7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7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7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7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97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97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7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97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97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97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980"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2981"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8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8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8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8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8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98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98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98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99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99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99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2993"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2994"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99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996"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2997"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9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9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0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00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00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00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00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005"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00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00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008"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00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01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011"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012"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01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01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01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01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01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01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01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02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02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02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2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2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2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02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02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02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02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3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3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3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03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03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03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03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03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038"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039"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04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04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4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4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04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04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04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04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048"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04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050"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051"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05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053"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5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5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05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05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05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05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06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06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062"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063"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6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06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06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06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068"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069"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07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07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07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07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07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07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07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07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7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07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08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8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8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8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08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08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086"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08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8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8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09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09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09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093"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094"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09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096"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097"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9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9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10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10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10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03"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04"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0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06"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07"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10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10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11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1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1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13"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14"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11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11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1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18"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19"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12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2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22"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12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12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12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12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12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12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12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13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13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13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13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13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13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13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3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38"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13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14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14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14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14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4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45"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46"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47"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14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14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15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5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5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53"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54"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15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15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5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58"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59"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16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6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62"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63"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64"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65"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16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16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16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16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17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17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17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17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17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17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17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17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17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7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8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18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18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18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8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8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86"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87"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18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18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90"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91"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92"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19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9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95"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96"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97"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98"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19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20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20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20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20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20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20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20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20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20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20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210"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21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12"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21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21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21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16"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17"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21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21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2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22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22"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23"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22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22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22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22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22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22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23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23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23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23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23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35"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36"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23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238"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39"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240"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41"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42"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24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24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24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24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24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24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24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5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25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25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53"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25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55"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56"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25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25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25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26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26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26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63"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26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65"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66"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267"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268"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269"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270"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271"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272"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273"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274"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275"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276"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277"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278"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279"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28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28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28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283"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284"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28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286"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28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28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28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29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29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29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29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29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29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29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29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29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299"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300"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301"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30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30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30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30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30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30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30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30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1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1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1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1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1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31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31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1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1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1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2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2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32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2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2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32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32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32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328"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329"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330"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331"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332"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33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33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335"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33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33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3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33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34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4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4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4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4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4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34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34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4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4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5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5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5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35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35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5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35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35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358"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35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36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361"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6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6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6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6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6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36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36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36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37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37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37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373"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374"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375"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37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37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378"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379"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380"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381"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38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38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38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38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38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8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8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38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9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9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9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9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9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39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39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9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9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9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40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40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40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40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40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40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40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40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08"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09"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10"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41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41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41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41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41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41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41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18"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41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420"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21"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22"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23"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42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25"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26"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42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42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42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43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43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43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33"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34"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43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36"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37"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38"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39"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40"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44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44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44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44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44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44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44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44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44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45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45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45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45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45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45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456"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45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45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45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46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46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46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463"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64"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46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466"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67"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68"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69"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47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47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47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47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47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47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76"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77"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478"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79"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80"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81"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82"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48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48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48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486"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48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88"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89"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9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91"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92"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49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49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49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96"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97"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98"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99"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50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50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50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50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50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50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50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50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50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50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51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51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51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51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51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15"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51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51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51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51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52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52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22"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23"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52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25"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26"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52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52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52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530"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53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32"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33"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34"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35"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36"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53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53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53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4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41"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42"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43"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54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54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46"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47"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48"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54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5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51"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55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55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55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55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55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55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55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55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56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56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56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56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56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56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66"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67"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56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56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57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57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57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73"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74"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75"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76"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57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57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57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8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81"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82"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83"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58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58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86"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87"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88"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58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9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91"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92"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93"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94"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59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59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59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59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59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60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60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60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60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60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60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06"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0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08"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09"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61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61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1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13"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14"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15"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16"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61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18"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19"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20"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21"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2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23"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24"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25"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26"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27"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62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62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63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63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63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63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63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3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63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63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38"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39"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4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41"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64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43"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44"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45"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46"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4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48"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49"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5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51"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52"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65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65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65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65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65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65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5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6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66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6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63"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64"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65"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66"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67"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68"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69"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70"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71"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67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67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67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67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67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7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78"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79"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80"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81"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82"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83"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84"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85"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68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68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68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8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90"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91"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92"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93"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94"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95"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69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69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98"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99"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70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701"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702"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91</xdr:row>
      <xdr:rowOff>0</xdr:rowOff>
    </xdr:from>
    <xdr:ext cx="304800" cy="310515"/>
    <xdr:sp macro="" textlink="">
      <xdr:nvSpPr>
        <xdr:cNvPr id="37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98</xdr:row>
      <xdr:rowOff>0</xdr:rowOff>
    </xdr:from>
    <xdr:ext cx="304800" cy="309192"/>
    <xdr:sp macro="" textlink="">
      <xdr:nvSpPr>
        <xdr:cNvPr id="3704" name="AutoShape 1" descr="SU5UMTU4NTc="/>
        <xdr:cNvSpPr>
          <a:spLocks noChangeAspect="1" noChangeArrowheads="1"/>
        </xdr:cNvSpPr>
      </xdr:nvSpPr>
      <xdr:spPr bwMode="auto">
        <a:xfrm>
          <a:off x="838200" y="1419225"/>
          <a:ext cx="304800" cy="309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92</xdr:row>
      <xdr:rowOff>0</xdr:rowOff>
    </xdr:from>
    <xdr:ext cx="304800" cy="310515"/>
    <xdr:sp macro="" textlink="">
      <xdr:nvSpPr>
        <xdr:cNvPr id="37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93</xdr:row>
      <xdr:rowOff>0</xdr:rowOff>
    </xdr:from>
    <xdr:ext cx="304800" cy="310515"/>
    <xdr:sp macro="" textlink="">
      <xdr:nvSpPr>
        <xdr:cNvPr id="37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94</xdr:row>
      <xdr:rowOff>0</xdr:rowOff>
    </xdr:from>
    <xdr:ext cx="304800" cy="310515"/>
    <xdr:sp macro="" textlink="">
      <xdr:nvSpPr>
        <xdr:cNvPr id="37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94</xdr:row>
      <xdr:rowOff>0</xdr:rowOff>
    </xdr:from>
    <xdr:ext cx="304800" cy="310515"/>
    <xdr:sp macro="" textlink="">
      <xdr:nvSpPr>
        <xdr:cNvPr id="37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95</xdr:row>
      <xdr:rowOff>0</xdr:rowOff>
    </xdr:from>
    <xdr:ext cx="304800" cy="310515"/>
    <xdr:sp macro="" textlink="">
      <xdr:nvSpPr>
        <xdr:cNvPr id="37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96</xdr:row>
      <xdr:rowOff>0</xdr:rowOff>
    </xdr:from>
    <xdr:ext cx="304800" cy="310515"/>
    <xdr:sp macro="" textlink="">
      <xdr:nvSpPr>
        <xdr:cNvPr id="37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97</xdr:row>
      <xdr:rowOff>0</xdr:rowOff>
    </xdr:from>
    <xdr:ext cx="304800" cy="310515"/>
    <xdr:sp macro="" textlink="">
      <xdr:nvSpPr>
        <xdr:cNvPr id="37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95</xdr:row>
      <xdr:rowOff>0</xdr:rowOff>
    </xdr:from>
    <xdr:ext cx="304800" cy="310515"/>
    <xdr:sp macro="" textlink="">
      <xdr:nvSpPr>
        <xdr:cNvPr id="37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96</xdr:row>
      <xdr:rowOff>0</xdr:rowOff>
    </xdr:from>
    <xdr:ext cx="304800" cy="310515"/>
    <xdr:sp macro="" textlink="">
      <xdr:nvSpPr>
        <xdr:cNvPr id="37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97</xdr:row>
      <xdr:rowOff>0</xdr:rowOff>
    </xdr:from>
    <xdr:ext cx="304800" cy="310515"/>
    <xdr:sp macro="" textlink="">
      <xdr:nvSpPr>
        <xdr:cNvPr id="37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98</xdr:row>
      <xdr:rowOff>0</xdr:rowOff>
    </xdr:from>
    <xdr:ext cx="304800" cy="310515"/>
    <xdr:sp macro="" textlink="">
      <xdr:nvSpPr>
        <xdr:cNvPr id="37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98</xdr:row>
      <xdr:rowOff>0</xdr:rowOff>
    </xdr:from>
    <xdr:ext cx="304800" cy="310515"/>
    <xdr:sp macro="" textlink="">
      <xdr:nvSpPr>
        <xdr:cNvPr id="37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99</xdr:row>
      <xdr:rowOff>0</xdr:rowOff>
    </xdr:from>
    <xdr:ext cx="304800" cy="310515"/>
    <xdr:sp macro="" textlink="">
      <xdr:nvSpPr>
        <xdr:cNvPr id="37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100</xdr:row>
      <xdr:rowOff>0</xdr:rowOff>
    </xdr:from>
    <xdr:ext cx="304800" cy="310515"/>
    <xdr:sp macro="" textlink="">
      <xdr:nvSpPr>
        <xdr:cNvPr id="37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37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96</xdr:row>
      <xdr:rowOff>0</xdr:rowOff>
    </xdr:from>
    <xdr:ext cx="304800" cy="310515"/>
    <xdr:sp macro="" textlink="">
      <xdr:nvSpPr>
        <xdr:cNvPr id="37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97</xdr:row>
      <xdr:rowOff>0</xdr:rowOff>
    </xdr:from>
    <xdr:ext cx="304800" cy="310515"/>
    <xdr:sp macro="" textlink="">
      <xdr:nvSpPr>
        <xdr:cNvPr id="37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98</xdr:row>
      <xdr:rowOff>0</xdr:rowOff>
    </xdr:from>
    <xdr:ext cx="304800" cy="310515"/>
    <xdr:sp macro="" textlink="">
      <xdr:nvSpPr>
        <xdr:cNvPr id="37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99</xdr:row>
      <xdr:rowOff>0</xdr:rowOff>
    </xdr:from>
    <xdr:ext cx="304800" cy="310515"/>
    <xdr:sp macro="" textlink="">
      <xdr:nvSpPr>
        <xdr:cNvPr id="37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99</xdr:row>
      <xdr:rowOff>0</xdr:rowOff>
    </xdr:from>
    <xdr:ext cx="304800" cy="310515"/>
    <xdr:sp macro="" textlink="">
      <xdr:nvSpPr>
        <xdr:cNvPr id="37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100</xdr:row>
      <xdr:rowOff>0</xdr:rowOff>
    </xdr:from>
    <xdr:ext cx="304800" cy="310515"/>
    <xdr:sp macro="" textlink="">
      <xdr:nvSpPr>
        <xdr:cNvPr id="37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37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7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100</xdr:row>
      <xdr:rowOff>0</xdr:rowOff>
    </xdr:from>
    <xdr:ext cx="304800" cy="310515"/>
    <xdr:sp macro="" textlink="">
      <xdr:nvSpPr>
        <xdr:cNvPr id="37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37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7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7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7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37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37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7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97</xdr:row>
      <xdr:rowOff>0</xdr:rowOff>
    </xdr:from>
    <xdr:ext cx="304800" cy="310515"/>
    <xdr:sp macro="" textlink="">
      <xdr:nvSpPr>
        <xdr:cNvPr id="37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98</xdr:row>
      <xdr:rowOff>0</xdr:rowOff>
    </xdr:from>
    <xdr:ext cx="304800" cy="310515"/>
    <xdr:sp macro="" textlink="">
      <xdr:nvSpPr>
        <xdr:cNvPr id="37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99</xdr:row>
      <xdr:rowOff>0</xdr:rowOff>
    </xdr:from>
    <xdr:ext cx="304800" cy="310515"/>
    <xdr:sp macro="" textlink="">
      <xdr:nvSpPr>
        <xdr:cNvPr id="37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100</xdr:row>
      <xdr:rowOff>0</xdr:rowOff>
    </xdr:from>
    <xdr:ext cx="304800" cy="310515"/>
    <xdr:sp macro="" textlink="">
      <xdr:nvSpPr>
        <xdr:cNvPr id="37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100</xdr:row>
      <xdr:rowOff>0</xdr:rowOff>
    </xdr:from>
    <xdr:ext cx="304800" cy="310515"/>
    <xdr:sp macro="" textlink="">
      <xdr:nvSpPr>
        <xdr:cNvPr id="37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37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7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7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37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7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7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37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37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37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7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7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7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7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37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37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37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7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7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7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7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7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7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7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7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7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7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7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98</xdr:row>
      <xdr:rowOff>0</xdr:rowOff>
    </xdr:from>
    <xdr:ext cx="304800" cy="310515"/>
    <xdr:sp macro="" textlink="">
      <xdr:nvSpPr>
        <xdr:cNvPr id="37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99</xdr:row>
      <xdr:rowOff>0</xdr:rowOff>
    </xdr:from>
    <xdr:ext cx="304800" cy="310515"/>
    <xdr:sp macro="" textlink="">
      <xdr:nvSpPr>
        <xdr:cNvPr id="37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100</xdr:row>
      <xdr:rowOff>0</xdr:rowOff>
    </xdr:from>
    <xdr:ext cx="304800" cy="310515"/>
    <xdr:sp macro="" textlink="">
      <xdr:nvSpPr>
        <xdr:cNvPr id="37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37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37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7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7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37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7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7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37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37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37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7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7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7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7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37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37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7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7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7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7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7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7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7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7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7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7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7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7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7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38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38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8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8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8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8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8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8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8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8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8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8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8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8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8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8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8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8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8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8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8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8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8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99</xdr:row>
      <xdr:rowOff>0</xdr:rowOff>
    </xdr:from>
    <xdr:ext cx="304800" cy="310515"/>
    <xdr:sp macro="" textlink="">
      <xdr:nvSpPr>
        <xdr:cNvPr id="38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100</xdr:row>
      <xdr:rowOff>0</xdr:rowOff>
    </xdr:from>
    <xdr:ext cx="304800" cy="310515"/>
    <xdr:sp macro="" textlink="">
      <xdr:nvSpPr>
        <xdr:cNvPr id="38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38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8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8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8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38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38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8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38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38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8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8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8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8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8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38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38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8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8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8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8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8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8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8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8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8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8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8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38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8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8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8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8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8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8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8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8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8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8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8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8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8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8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8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8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8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8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8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8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8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8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8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8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8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8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9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9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9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9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9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9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9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9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9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9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9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9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9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9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9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9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9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9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9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9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9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9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9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9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9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9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9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9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9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9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9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9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9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9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100</xdr:row>
      <xdr:rowOff>0</xdr:rowOff>
    </xdr:from>
    <xdr:ext cx="304800" cy="310515"/>
    <xdr:sp macro="" textlink="">
      <xdr:nvSpPr>
        <xdr:cNvPr id="39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39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9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9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9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39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39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9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39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39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9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9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9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9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9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9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39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9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9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9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9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9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9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9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9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9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9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9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9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9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9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9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9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9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9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9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9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9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9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9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9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0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0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0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0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40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0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0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0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0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0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0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0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0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0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0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0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0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0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0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0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0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0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0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0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0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0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0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0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0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0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0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0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0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0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0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0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0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0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1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1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1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1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1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1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1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1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1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1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1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1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1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1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1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1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1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1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1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1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41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41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41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41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41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41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41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41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41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41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41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1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1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1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1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1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41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41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1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1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1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1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1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1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1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1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1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41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1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1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1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1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1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1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1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1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1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1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1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1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1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1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1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1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1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1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1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1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1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1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1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1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1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1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1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1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1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1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1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1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2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2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2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2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2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2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2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2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2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2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2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2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2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2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2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2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2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2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2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2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2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2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2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2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2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2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2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2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2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2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2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2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2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2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2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2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2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2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2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2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2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2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2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2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2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2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2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2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2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2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2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2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2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2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3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3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3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3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3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3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3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3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3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3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3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3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3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3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3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3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3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3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3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3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3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3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3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3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3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3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3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3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3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3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3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3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3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3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43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43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43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43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43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43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43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3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43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43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3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3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3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3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3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3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43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3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3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3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3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3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3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3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3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3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3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3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3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3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3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3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3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3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3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3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3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3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3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3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3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3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3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3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3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3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3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4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4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4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4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4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4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4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4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4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4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4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4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4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4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4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4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4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4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4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4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4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4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4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4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4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4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4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4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4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4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4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4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4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4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4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4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4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4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4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4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4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4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4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4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4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4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5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5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5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5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5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5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5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5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5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5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5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5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5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5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5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5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5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5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5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5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5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5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5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5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5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5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5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5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5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5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5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5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5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5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5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5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6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6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6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6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6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6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6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6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6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6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6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6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6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6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6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6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6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6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6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6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6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46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46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46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46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46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46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6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6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46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6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6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6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6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6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6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6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6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6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6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6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6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6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6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6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6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6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6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6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6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6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6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6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6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6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6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6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6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6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6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6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6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6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6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6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7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7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7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7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7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7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7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7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7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7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7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7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7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7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7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7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7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7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7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7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7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7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7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7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7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7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7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7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7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7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7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7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7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7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7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7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7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7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7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7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7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7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7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7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7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7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7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7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7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7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7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7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7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7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7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7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7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7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7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7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7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8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8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8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8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8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8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8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8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8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8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8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8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8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8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8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8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8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8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8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8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8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8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8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8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8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8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8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8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8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8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8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8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8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8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8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8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8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8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8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8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8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8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8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8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8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8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8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8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8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8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8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8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8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8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8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8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8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8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8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9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9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9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9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9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9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9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9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9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9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9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9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9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9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9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9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9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9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9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9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9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9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9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9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9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9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9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9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9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49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49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49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49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49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9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9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9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9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9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9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9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9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9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9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9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9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9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9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9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9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9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9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9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9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9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9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9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9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9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9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9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9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9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0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0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0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0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0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0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0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0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0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0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0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0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0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0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0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0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0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0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50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0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0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0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0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0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0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0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0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0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0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0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0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0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0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0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0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0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0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0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0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0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0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0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0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0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0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0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0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0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0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0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0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0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0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0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0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0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0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0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0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0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0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0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0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0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0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1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1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1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1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1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1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1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1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1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1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1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1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1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1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1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1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1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1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1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1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1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1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1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1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1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1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1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1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1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1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1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1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1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1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1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1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1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1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1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1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1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2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2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2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2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2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2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2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2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2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2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2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2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2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2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2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2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2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2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2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2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2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2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2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2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2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2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2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2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2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2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2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2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2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2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2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2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2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2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2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2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2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2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2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3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3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3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3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3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3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3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3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3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3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3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3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3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3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3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3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3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3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3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3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3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3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3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3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3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3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3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53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53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53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53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53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53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53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53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53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53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53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3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53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53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3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3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3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3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3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3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3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3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3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53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3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3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3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3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3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3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3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3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3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3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3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3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3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3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3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3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3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3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3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3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3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3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3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3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3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3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3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3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3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3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3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3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3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4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4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4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4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4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4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4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4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4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4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4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4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4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4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4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4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4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4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4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4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4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4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4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4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4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4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4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4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4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4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4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4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4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4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4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4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4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4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4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4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4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4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4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4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4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4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4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4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4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4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4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4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4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4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4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5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5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5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5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5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5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5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5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5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5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5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5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5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5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5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5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5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5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5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5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5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5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5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5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5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5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5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5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5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5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5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5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5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5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5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5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5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5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5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5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5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5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5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5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5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5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5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5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5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5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5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5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6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6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6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6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6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6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6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6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6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6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6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6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6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6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6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6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6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6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6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6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6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6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6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6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6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6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6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7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7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7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7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7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7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7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7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7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7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7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7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7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57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57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57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57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57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57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57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7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57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57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7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7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7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7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7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7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57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7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7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7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7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7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7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7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7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7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7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7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7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7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7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7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7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7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7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7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7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7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7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7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7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7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7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7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7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7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7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7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7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7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7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7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7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7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7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7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7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7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7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7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7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7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7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7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7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7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7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7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7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7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7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7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8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8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8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8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8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8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8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8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8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8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8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8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8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8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8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8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8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8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8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8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8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8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8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8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8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8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8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8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8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8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8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8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8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8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8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8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8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8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8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8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8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8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8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8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8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8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8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8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8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8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8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8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8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8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8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8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8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8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9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9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9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9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9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9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9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9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9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9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9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9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9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9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9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9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9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9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9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9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9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9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9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9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9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9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9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9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9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9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9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9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9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0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0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0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0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0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0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0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0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0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0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0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0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0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0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0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0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0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0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0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0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0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0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0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0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0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0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0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0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0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0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1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1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1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1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1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1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1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1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1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1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1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1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1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1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1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1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1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1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61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61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61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61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61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61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1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1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61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1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1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1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1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1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1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1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1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1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1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1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1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1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1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1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1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1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1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1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1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1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1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1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1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1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1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1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1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1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1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1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1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1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1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1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1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1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1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1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1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1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1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1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1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1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1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1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1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1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1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1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1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1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1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1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1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1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1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2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2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2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2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2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2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2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2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2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2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2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2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2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2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2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2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2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2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2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2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2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2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2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2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2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2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2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2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2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2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2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2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2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2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2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2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2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2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2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2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2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2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2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2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2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2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2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2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2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2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2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2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2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2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2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2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2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2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2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2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2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2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3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3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3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3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3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3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3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3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3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3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3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3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3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3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3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3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3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3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3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3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3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3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3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3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3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3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3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3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3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3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3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3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3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3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3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3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3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3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3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3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4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4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4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4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4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4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4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4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4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4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4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4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4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4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4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4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4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4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4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4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4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4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4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4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4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4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4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4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4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4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4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4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4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4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4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4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4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4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5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5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5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5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5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5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5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5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5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5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5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5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5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5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5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5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5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5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5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5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5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5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5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5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5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5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5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5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5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5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5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5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5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5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5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5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5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65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65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65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65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65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5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5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5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5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5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5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5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5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5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5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5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5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5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5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5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5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5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5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5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5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5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5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5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5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5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5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5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5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5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5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5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5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5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5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5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5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5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5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5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5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5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5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5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5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5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5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5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5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5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5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5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5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5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5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5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5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5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5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6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6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6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6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6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6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6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6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6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6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6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6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6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6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6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6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6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6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6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6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6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6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6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6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6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6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6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6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6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6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6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6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6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6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6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6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6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6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6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6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6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6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6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6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6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6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6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6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6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6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6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6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6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6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6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6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6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6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6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6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6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6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6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6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6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6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6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6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6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6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6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6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6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6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6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6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6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6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6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7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7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7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7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7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7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7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7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7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7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7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7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7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7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7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7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7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7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7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7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7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7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7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7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7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7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7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7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7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7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7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7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7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7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7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7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7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7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7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7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7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7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7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7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7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7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7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7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7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7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7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7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7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7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7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7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7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7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7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7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7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7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7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7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7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7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7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7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7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7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7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7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7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7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7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7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7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7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7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7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7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8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8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8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8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8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8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8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8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8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8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8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8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8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8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8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8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8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8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8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8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8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8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8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8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8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8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8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8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8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8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8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8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8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8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8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8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8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8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8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8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8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8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8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8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8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8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8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8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8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8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8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8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8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8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9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9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9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9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9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9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9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9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9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9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9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9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9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9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9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9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9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9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9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9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9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9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9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9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9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9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9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9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9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9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9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9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9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9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9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9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9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9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9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9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9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9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9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9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9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9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9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9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69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69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69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9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9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9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9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9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9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9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9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9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9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9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9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9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9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9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9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9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9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9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9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9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9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9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9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9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9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9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9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9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9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9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70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0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0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0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0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0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0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0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0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0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0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0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0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0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0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0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0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0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0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70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0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0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0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0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0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0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0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0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0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0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0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0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0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0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0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0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0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0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0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0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0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0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0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0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0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0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0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0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0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0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0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0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70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0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0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0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0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0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0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0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0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0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1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1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1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1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1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1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1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1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1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1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1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1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1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1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1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1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1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1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1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1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1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1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1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1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1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1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1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1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1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1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1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1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1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1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1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1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1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1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1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1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1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1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1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1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1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1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1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1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1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1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1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1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1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1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1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1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1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1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1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1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1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1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1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1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1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2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2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2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2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2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2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2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2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2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2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2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2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2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2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2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2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2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2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2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2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2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2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2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2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2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2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2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2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2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2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2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2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2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2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2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2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2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2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2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2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2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2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2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2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2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2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2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2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2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2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2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2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2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2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2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2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2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2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2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2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2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2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2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3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3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3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3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3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3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3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3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3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3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3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3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3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3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3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3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3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3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3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3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3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3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3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3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3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3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3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3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3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3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3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3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3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3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3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4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4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94</xdr:row>
      <xdr:rowOff>0</xdr:rowOff>
    </xdr:from>
    <xdr:ext cx="304800" cy="310515"/>
    <xdr:sp macro="" textlink="">
      <xdr:nvSpPr>
        <xdr:cNvPr id="7402" name="AutoShape 1" descr="SU5UMTU4NTc="/>
        <xdr:cNvSpPr>
          <a:spLocks noChangeAspect="1" noChangeArrowheads="1"/>
        </xdr:cNvSpPr>
      </xdr:nvSpPr>
      <xdr:spPr bwMode="auto">
        <a:xfrm>
          <a:off x="840922" y="6991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94</xdr:row>
      <xdr:rowOff>0</xdr:rowOff>
    </xdr:from>
    <xdr:ext cx="304800" cy="310515"/>
    <xdr:sp macro="" textlink="">
      <xdr:nvSpPr>
        <xdr:cNvPr id="7403" name="AutoShape 1" descr="SU5UMTU4NTc="/>
        <xdr:cNvSpPr>
          <a:spLocks noChangeAspect="1" noChangeArrowheads="1"/>
        </xdr:cNvSpPr>
      </xdr:nvSpPr>
      <xdr:spPr bwMode="auto">
        <a:xfrm>
          <a:off x="840922" y="6991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CA246"/>
  <sheetViews>
    <sheetView topLeftCell="A225" zoomScaleNormal="100" zoomScaleSheetLayoutView="110" workbookViewId="0">
      <selection activeCell="A237" sqref="A237:XFD237"/>
    </sheetView>
  </sheetViews>
  <sheetFormatPr defaultRowHeight="15" x14ac:dyDescent="0.2"/>
  <cols>
    <col min="1" max="1" width="9.140625" style="13"/>
    <col min="2" max="2" width="12.85546875" style="13" customWidth="1"/>
    <col min="3" max="3" width="30.7109375" style="13" customWidth="1"/>
    <col min="4" max="4" width="13.7109375" style="11" bestFit="1" customWidth="1"/>
    <col min="5" max="5" width="6.5703125" style="11" bestFit="1" customWidth="1"/>
    <col min="6" max="6" width="8.5703125" style="11" bestFit="1" customWidth="1"/>
    <col min="7" max="7" width="18" style="11" bestFit="1" customWidth="1"/>
    <col min="8" max="8" width="11.7109375" style="12" customWidth="1"/>
    <col min="9" max="9" width="11.85546875" style="12" customWidth="1"/>
    <col min="10" max="10" width="60.140625" style="13" customWidth="1"/>
    <col min="11" max="11" width="13.5703125" style="13" customWidth="1"/>
    <col min="12" max="16384" width="9.140625" style="13"/>
  </cols>
  <sheetData>
    <row r="1" spans="1:11" ht="20.25" x14ac:dyDescent="0.3">
      <c r="A1" s="166" t="s">
        <v>19</v>
      </c>
      <c r="D1" s="13"/>
      <c r="H1" s="13"/>
    </row>
    <row r="2" spans="1:11" s="15" customFormat="1" ht="20.25" x14ac:dyDescent="0.3">
      <c r="A2" s="152" t="s">
        <v>23</v>
      </c>
      <c r="C2" s="17"/>
      <c r="E2" s="14"/>
      <c r="F2" s="14"/>
      <c r="G2" s="14"/>
      <c r="I2" s="12"/>
    </row>
    <row r="3" spans="1:11" s="15" customFormat="1" ht="14.25" customHeight="1" thickBot="1" x14ac:dyDescent="0.25">
      <c r="A3" s="153"/>
      <c r="C3" s="17"/>
      <c r="E3" s="14"/>
      <c r="F3" s="14"/>
      <c r="G3" s="14"/>
      <c r="H3" s="153"/>
      <c r="I3" s="12"/>
    </row>
    <row r="4" spans="1:11" s="15" customFormat="1" x14ac:dyDescent="0.2">
      <c r="C4" s="468" t="s">
        <v>21</v>
      </c>
      <c r="D4" s="157"/>
      <c r="E4" s="158"/>
      <c r="F4" s="158"/>
      <c r="G4" s="158"/>
      <c r="H4" s="466" t="s">
        <v>20</v>
      </c>
      <c r="I4" s="12"/>
    </row>
    <row r="5" spans="1:11" s="15" customFormat="1" ht="15" customHeight="1" x14ac:dyDescent="0.2">
      <c r="C5" s="469"/>
      <c r="D5" s="155"/>
      <c r="E5" s="156"/>
      <c r="F5" s="156"/>
      <c r="G5" s="156"/>
      <c r="H5" s="467"/>
      <c r="I5" s="12"/>
    </row>
    <row r="6" spans="1:11" s="15" customFormat="1" ht="25.5" x14ac:dyDescent="0.2">
      <c r="C6" s="159" t="str">
        <f>B11</f>
        <v>1. Akce spolufinancované z evropských finančních zdrojů</v>
      </c>
      <c r="D6" s="154"/>
      <c r="E6" s="154"/>
      <c r="F6" s="154"/>
      <c r="G6" s="154"/>
      <c r="H6" s="160"/>
      <c r="I6" s="12"/>
    </row>
    <row r="7" spans="1:11" s="15" customFormat="1" x14ac:dyDescent="0.2">
      <c r="C7" s="161" t="str">
        <f>B66</f>
        <v>2. Akce reprodukce majetku kraje</v>
      </c>
      <c r="D7" s="113"/>
      <c r="E7" s="113"/>
      <c r="F7" s="113"/>
      <c r="G7" s="113"/>
      <c r="H7" s="162"/>
      <c r="I7" s="12"/>
    </row>
    <row r="8" spans="1:11" s="15" customFormat="1" x14ac:dyDescent="0.2">
      <c r="C8" s="161" t="str">
        <f>B133</f>
        <v>3. Ostatní akce</v>
      </c>
      <c r="D8" s="113"/>
      <c r="E8" s="113"/>
      <c r="F8" s="113"/>
      <c r="G8" s="113"/>
      <c r="H8" s="162"/>
      <c r="I8" s="12"/>
    </row>
    <row r="9" spans="1:11" s="15" customFormat="1" ht="15.75" thickBot="1" x14ac:dyDescent="0.25">
      <c r="C9" s="163" t="s">
        <v>17</v>
      </c>
      <c r="D9" s="164"/>
      <c r="E9" s="164"/>
      <c r="F9" s="164"/>
      <c r="G9" s="164"/>
      <c r="H9" s="165">
        <f>H6+H7+H8</f>
        <v>0</v>
      </c>
      <c r="I9" s="12"/>
    </row>
    <row r="10" spans="1:11" s="15" customFormat="1" x14ac:dyDescent="0.2">
      <c r="C10" s="17"/>
      <c r="D10" s="153"/>
      <c r="E10" s="14"/>
      <c r="F10" s="14"/>
      <c r="G10" s="14"/>
      <c r="H10" s="12"/>
      <c r="I10" s="12"/>
    </row>
    <row r="11" spans="1:11" s="15" customFormat="1" ht="15.75" thickBot="1" x14ac:dyDescent="0.25">
      <c r="A11" s="100"/>
      <c r="B11" s="459" t="s">
        <v>13</v>
      </c>
      <c r="C11" s="459"/>
      <c r="D11" s="459"/>
      <c r="E11" s="459"/>
      <c r="F11" s="459"/>
      <c r="G11" s="459"/>
      <c r="H11" s="459"/>
      <c r="I11" s="459"/>
      <c r="J11" s="459"/>
      <c r="K11" s="101"/>
    </row>
    <row r="12" spans="1:11" s="18" customFormat="1" ht="58.5" customHeight="1" thickBot="1" x14ac:dyDescent="0.25">
      <c r="A12" s="230" t="s">
        <v>12</v>
      </c>
      <c r="B12" s="254" t="s">
        <v>11</v>
      </c>
      <c r="C12" s="231" t="s">
        <v>0</v>
      </c>
      <c r="D12" s="232" t="s">
        <v>4</v>
      </c>
      <c r="E12" s="255" t="s">
        <v>5</v>
      </c>
      <c r="F12" s="255" t="s">
        <v>6</v>
      </c>
      <c r="G12" s="255" t="s">
        <v>2</v>
      </c>
      <c r="H12" s="233" t="s">
        <v>7</v>
      </c>
      <c r="I12" s="256" t="s">
        <v>9</v>
      </c>
      <c r="J12" s="257" t="s">
        <v>8</v>
      </c>
      <c r="K12" s="238" t="s">
        <v>16</v>
      </c>
    </row>
    <row r="13" spans="1:11" s="18" customFormat="1" ht="72.75" customHeight="1" x14ac:dyDescent="0.2">
      <c r="A13" s="4"/>
      <c r="B13" s="279"/>
      <c r="C13" s="8"/>
      <c r="D13" s="6"/>
      <c r="E13" s="7"/>
      <c r="F13" s="7"/>
      <c r="G13" s="7"/>
      <c r="H13" s="5"/>
      <c r="I13" s="10"/>
      <c r="J13" s="9"/>
      <c r="K13" s="115"/>
    </row>
    <row r="14" spans="1:11" s="18" customFormat="1" ht="57" customHeight="1" x14ac:dyDescent="0.2">
      <c r="A14" s="4"/>
      <c r="B14" s="279"/>
      <c r="C14" s="8"/>
      <c r="D14" s="6"/>
      <c r="E14" s="7"/>
      <c r="F14" s="7"/>
      <c r="G14" s="7"/>
      <c r="H14" s="5"/>
      <c r="I14" s="10"/>
      <c r="J14" s="9"/>
      <c r="K14" s="115"/>
    </row>
    <row r="15" spans="1:11" s="18" customFormat="1" ht="105.75" customHeight="1" x14ac:dyDescent="0.2">
      <c r="A15" s="4"/>
      <c r="B15" s="279"/>
      <c r="C15" s="8"/>
      <c r="D15" s="6"/>
      <c r="E15" s="7"/>
      <c r="F15" s="7"/>
      <c r="G15" s="7"/>
      <c r="H15" s="5"/>
      <c r="I15" s="10"/>
      <c r="J15" s="9"/>
      <c r="K15" s="115"/>
    </row>
    <row r="16" spans="1:11" s="18" customFormat="1" ht="97.5" customHeight="1" x14ac:dyDescent="0.2">
      <c r="A16" s="4"/>
      <c r="B16" s="279"/>
      <c r="C16" s="8"/>
      <c r="D16" s="6"/>
      <c r="E16" s="7"/>
      <c r="F16" s="7"/>
      <c r="G16" s="7"/>
      <c r="H16" s="5"/>
      <c r="I16" s="10"/>
      <c r="J16" s="9"/>
      <c r="K16" s="115"/>
    </row>
    <row r="17" spans="1:11" s="18" customFormat="1" ht="114" customHeight="1" x14ac:dyDescent="0.2">
      <c r="A17" s="4"/>
      <c r="B17" s="279"/>
      <c r="C17" s="8"/>
      <c r="D17" s="116"/>
      <c r="E17" s="7"/>
      <c r="F17" s="7"/>
      <c r="G17" s="7"/>
      <c r="H17" s="5"/>
      <c r="I17" s="10"/>
      <c r="J17" s="9"/>
      <c r="K17" s="115"/>
    </row>
    <row r="18" spans="1:11" s="18" customFormat="1" ht="129.75" customHeight="1" x14ac:dyDescent="0.2">
      <c r="A18" s="4"/>
      <c r="B18" s="279"/>
      <c r="C18" s="8"/>
      <c r="D18" s="116"/>
      <c r="E18" s="7"/>
      <c r="F18" s="7"/>
      <c r="G18" s="7"/>
      <c r="H18" s="5"/>
      <c r="I18" s="10"/>
      <c r="J18" s="9"/>
      <c r="K18" s="115"/>
    </row>
    <row r="19" spans="1:11" s="18" customFormat="1" ht="109.5" customHeight="1" x14ac:dyDescent="0.2">
      <c r="A19" s="4"/>
      <c r="B19" s="279"/>
      <c r="C19" s="8"/>
      <c r="D19" s="116"/>
      <c r="E19" s="7"/>
      <c r="F19" s="7"/>
      <c r="G19" s="7"/>
      <c r="H19" s="5"/>
      <c r="I19" s="10"/>
      <c r="J19" s="9"/>
      <c r="K19" s="115"/>
    </row>
    <row r="20" spans="1:11" s="18" customFormat="1" ht="90.75" customHeight="1" x14ac:dyDescent="0.2">
      <c r="A20" s="4"/>
      <c r="B20" s="279"/>
      <c r="C20" s="8"/>
      <c r="D20" s="116"/>
      <c r="E20" s="7"/>
      <c r="F20" s="7"/>
      <c r="G20" s="7"/>
      <c r="H20" s="5"/>
      <c r="I20" s="10"/>
      <c r="J20" s="9"/>
      <c r="K20" s="115"/>
    </row>
    <row r="21" spans="1:11" s="18" customFormat="1" ht="111.75" customHeight="1" x14ac:dyDescent="0.2">
      <c r="A21" s="4"/>
      <c r="B21" s="279"/>
      <c r="C21" s="8"/>
      <c r="D21" s="116"/>
      <c r="E21" s="7"/>
      <c r="F21" s="7"/>
      <c r="G21" s="7"/>
      <c r="H21" s="5"/>
      <c r="I21" s="10"/>
      <c r="J21" s="9"/>
      <c r="K21" s="115"/>
    </row>
    <row r="22" spans="1:11" s="18" customFormat="1" ht="126.75" customHeight="1" x14ac:dyDescent="0.2">
      <c r="A22" s="4"/>
      <c r="B22" s="279"/>
      <c r="C22" s="8"/>
      <c r="D22" s="116"/>
      <c r="E22" s="7"/>
      <c r="F22" s="7"/>
      <c r="G22" s="7"/>
      <c r="H22" s="5"/>
      <c r="I22" s="10"/>
      <c r="J22" s="9"/>
      <c r="K22" s="115"/>
    </row>
    <row r="23" spans="1:11" s="18" customFormat="1" ht="87" customHeight="1" x14ac:dyDescent="0.2">
      <c r="A23" s="4"/>
      <c r="B23" s="279"/>
      <c r="C23" s="8"/>
      <c r="D23" s="116"/>
      <c r="E23" s="7"/>
      <c r="F23" s="7"/>
      <c r="G23" s="7"/>
      <c r="H23" s="5"/>
      <c r="I23" s="10"/>
      <c r="J23" s="9"/>
      <c r="K23" s="115"/>
    </row>
    <row r="24" spans="1:11" s="18" customFormat="1" ht="80.25" customHeight="1" x14ac:dyDescent="0.2">
      <c r="A24" s="4"/>
      <c r="B24" s="279"/>
      <c r="C24" s="8"/>
      <c r="D24" s="116"/>
      <c r="E24" s="7"/>
      <c r="F24" s="7"/>
      <c r="G24" s="7"/>
      <c r="H24" s="5"/>
      <c r="I24" s="10"/>
      <c r="J24" s="9"/>
      <c r="K24" s="115"/>
    </row>
    <row r="25" spans="1:11" s="18" customFormat="1" ht="101.25" customHeight="1" x14ac:dyDescent="0.2">
      <c r="A25" s="4"/>
      <c r="B25" s="279"/>
      <c r="C25" s="8"/>
      <c r="D25" s="116"/>
      <c r="E25" s="7"/>
      <c r="F25" s="7"/>
      <c r="G25" s="7"/>
      <c r="H25" s="5"/>
      <c r="I25" s="10"/>
      <c r="J25" s="9"/>
      <c r="K25" s="115"/>
    </row>
    <row r="26" spans="1:11" s="18" customFormat="1" ht="116.25" customHeight="1" x14ac:dyDescent="0.2">
      <c r="A26" s="4"/>
      <c r="B26" s="279"/>
      <c r="C26" s="8"/>
      <c r="D26" s="116"/>
      <c r="E26" s="7"/>
      <c r="F26" s="7"/>
      <c r="G26" s="7"/>
      <c r="H26" s="5"/>
      <c r="I26" s="10"/>
      <c r="J26" s="9"/>
      <c r="K26" s="115"/>
    </row>
    <row r="27" spans="1:11" s="18" customFormat="1" ht="114.75" customHeight="1" x14ac:dyDescent="0.2">
      <c r="A27" s="4"/>
      <c r="B27" s="279"/>
      <c r="C27" s="8"/>
      <c r="D27" s="116"/>
      <c r="E27" s="7"/>
      <c r="F27" s="7"/>
      <c r="G27" s="7"/>
      <c r="H27" s="5"/>
      <c r="I27" s="10"/>
      <c r="J27" s="9"/>
      <c r="K27" s="115"/>
    </row>
    <row r="28" spans="1:11" s="18" customFormat="1" ht="116.25" customHeight="1" x14ac:dyDescent="0.2">
      <c r="A28" s="4"/>
      <c r="B28" s="279"/>
      <c r="C28" s="8"/>
      <c r="D28" s="116"/>
      <c r="E28" s="7"/>
      <c r="F28" s="7"/>
      <c r="G28" s="7"/>
      <c r="H28" s="5"/>
      <c r="I28" s="10"/>
      <c r="J28" s="9"/>
      <c r="K28" s="115"/>
    </row>
    <row r="29" spans="1:11" s="18" customFormat="1" ht="82.5" customHeight="1" x14ac:dyDescent="0.2">
      <c r="A29" s="4"/>
      <c r="B29" s="279"/>
      <c r="C29" s="8"/>
      <c r="D29" s="116"/>
      <c r="E29" s="7"/>
      <c r="F29" s="7"/>
      <c r="G29" s="7"/>
      <c r="H29" s="5"/>
      <c r="I29" s="10"/>
      <c r="J29" s="9"/>
      <c r="K29" s="115"/>
    </row>
    <row r="30" spans="1:11" s="18" customFormat="1" ht="115.5" customHeight="1" x14ac:dyDescent="0.2">
      <c r="A30" s="4"/>
      <c r="B30" s="279"/>
      <c r="C30" s="8"/>
      <c r="D30" s="116"/>
      <c r="E30" s="7"/>
      <c r="F30" s="7"/>
      <c r="G30" s="7"/>
      <c r="H30" s="5"/>
      <c r="I30" s="10"/>
      <c r="J30" s="9"/>
      <c r="K30" s="115"/>
    </row>
    <row r="31" spans="1:11" s="18" customFormat="1" ht="112.5" customHeight="1" x14ac:dyDescent="0.2">
      <c r="A31" s="4"/>
      <c r="B31" s="279"/>
      <c r="C31" s="8"/>
      <c r="D31" s="116"/>
      <c r="E31" s="7"/>
      <c r="F31" s="7"/>
      <c r="G31" s="7"/>
      <c r="H31" s="5"/>
      <c r="I31" s="10"/>
      <c r="J31" s="9"/>
      <c r="K31" s="115"/>
    </row>
    <row r="32" spans="1:11" s="18" customFormat="1" ht="116.25" customHeight="1" x14ac:dyDescent="0.2">
      <c r="A32" s="4"/>
      <c r="B32" s="279"/>
      <c r="C32" s="8"/>
      <c r="D32" s="116"/>
      <c r="E32" s="7"/>
      <c r="F32" s="7"/>
      <c r="G32" s="7"/>
      <c r="H32" s="5"/>
      <c r="I32" s="10"/>
      <c r="J32" s="9"/>
      <c r="K32" s="115"/>
    </row>
    <row r="33" spans="1:11" s="18" customFormat="1" ht="80.25" customHeight="1" x14ac:dyDescent="0.2">
      <c r="A33" s="4"/>
      <c r="B33" s="279"/>
      <c r="C33" s="8"/>
      <c r="D33" s="116"/>
      <c r="E33" s="7"/>
      <c r="F33" s="7"/>
      <c r="G33" s="7"/>
      <c r="H33" s="5"/>
      <c r="I33" s="10"/>
      <c r="J33" s="9"/>
      <c r="K33" s="115"/>
    </row>
    <row r="34" spans="1:11" s="18" customFormat="1" ht="113.25" customHeight="1" x14ac:dyDescent="0.2">
      <c r="A34" s="4"/>
      <c r="B34" s="279"/>
      <c r="C34" s="8"/>
      <c r="D34" s="116"/>
      <c r="E34" s="7"/>
      <c r="F34" s="7"/>
      <c r="G34" s="7"/>
      <c r="H34" s="5"/>
      <c r="I34" s="10"/>
      <c r="J34" s="9"/>
      <c r="K34" s="115"/>
    </row>
    <row r="35" spans="1:11" s="18" customFormat="1" ht="59.25" customHeight="1" x14ac:dyDescent="0.2">
      <c r="A35" s="4"/>
      <c r="B35" s="279"/>
      <c r="C35" s="8"/>
      <c r="D35" s="6"/>
      <c r="E35" s="7"/>
      <c r="F35" s="7"/>
      <c r="G35" s="7"/>
      <c r="H35" s="5"/>
      <c r="I35" s="10"/>
      <c r="J35" s="9"/>
      <c r="K35" s="117"/>
    </row>
    <row r="36" spans="1:11" s="18" customFormat="1" ht="69.75" customHeight="1" x14ac:dyDescent="0.2">
      <c r="A36" s="4"/>
      <c r="B36" s="279"/>
      <c r="C36" s="8"/>
      <c r="D36" s="6"/>
      <c r="E36" s="7"/>
      <c r="F36" s="7"/>
      <c r="G36" s="7"/>
      <c r="H36" s="5"/>
      <c r="I36" s="10"/>
      <c r="J36" s="9"/>
      <c r="K36" s="117"/>
    </row>
    <row r="37" spans="1:11" s="18" customFormat="1" ht="60" customHeight="1" x14ac:dyDescent="0.2">
      <c r="A37" s="4"/>
      <c r="B37" s="279"/>
      <c r="C37" s="8"/>
      <c r="D37" s="6"/>
      <c r="E37" s="7"/>
      <c r="F37" s="7"/>
      <c r="G37" s="7"/>
      <c r="H37" s="5"/>
      <c r="I37" s="10"/>
      <c r="J37" s="9"/>
      <c r="K37" s="117"/>
    </row>
    <row r="38" spans="1:11" s="18" customFormat="1" ht="114" customHeight="1" x14ac:dyDescent="0.2">
      <c r="A38" s="4"/>
      <c r="B38" s="279"/>
      <c r="C38" s="8"/>
      <c r="D38" s="6"/>
      <c r="E38" s="7"/>
      <c r="F38" s="7"/>
      <c r="G38" s="7"/>
      <c r="H38" s="5"/>
      <c r="I38" s="10"/>
      <c r="J38" s="169"/>
      <c r="K38" s="115"/>
    </row>
    <row r="39" spans="1:11" s="18" customFormat="1" ht="61.5" customHeight="1" x14ac:dyDescent="0.2">
      <c r="A39" s="133"/>
      <c r="B39" s="134"/>
      <c r="C39" s="135"/>
      <c r="D39" s="136"/>
      <c r="E39" s="134"/>
      <c r="F39" s="134"/>
      <c r="G39" s="134"/>
      <c r="H39" s="137"/>
      <c r="I39" s="138"/>
      <c r="J39" s="139"/>
      <c r="K39" s="117"/>
    </row>
    <row r="40" spans="1:11" s="18" customFormat="1" ht="60.75" customHeight="1" x14ac:dyDescent="0.2">
      <c r="A40" s="4"/>
      <c r="B40" s="279"/>
      <c r="C40" s="8"/>
      <c r="D40" s="6"/>
      <c r="E40" s="7"/>
      <c r="F40" s="7"/>
      <c r="G40" s="7"/>
      <c r="H40" s="5"/>
      <c r="I40" s="10"/>
      <c r="J40" s="169"/>
      <c r="K40" s="117"/>
    </row>
    <row r="41" spans="1:11" s="18" customFormat="1" ht="87" customHeight="1" x14ac:dyDescent="0.2">
      <c r="A41" s="133"/>
      <c r="B41" s="134"/>
      <c r="C41" s="135"/>
      <c r="D41" s="136"/>
      <c r="E41" s="134"/>
      <c r="F41" s="134"/>
      <c r="G41" s="134"/>
      <c r="H41" s="137"/>
      <c r="I41" s="138"/>
      <c r="J41" s="139"/>
      <c r="K41" s="117"/>
    </row>
    <row r="42" spans="1:11" s="18" customFormat="1" ht="96.75" customHeight="1" x14ac:dyDescent="0.2">
      <c r="A42" s="133"/>
      <c r="B42" s="134"/>
      <c r="C42" s="135"/>
      <c r="D42" s="136"/>
      <c r="E42" s="134"/>
      <c r="F42" s="134"/>
      <c r="G42" s="134"/>
      <c r="H42" s="137"/>
      <c r="I42" s="138"/>
      <c r="J42" s="139"/>
      <c r="K42" s="117"/>
    </row>
    <row r="43" spans="1:11" s="18" customFormat="1" ht="102.75" customHeight="1" x14ac:dyDescent="0.2">
      <c r="A43" s="133"/>
      <c r="B43" s="134"/>
      <c r="C43" s="135"/>
      <c r="D43" s="136"/>
      <c r="E43" s="134"/>
      <c r="F43" s="134"/>
      <c r="G43" s="134"/>
      <c r="H43" s="137"/>
      <c r="I43" s="138"/>
      <c r="J43" s="139"/>
      <c r="K43" s="117"/>
    </row>
    <row r="44" spans="1:11" s="18" customFormat="1" ht="58.5" customHeight="1" x14ac:dyDescent="0.2">
      <c r="A44" s="133"/>
      <c r="B44" s="134"/>
      <c r="C44" s="135"/>
      <c r="D44" s="136"/>
      <c r="E44" s="134"/>
      <c r="F44" s="134"/>
      <c r="G44" s="134"/>
      <c r="H44" s="137"/>
      <c r="I44" s="138"/>
      <c r="J44" s="139"/>
      <c r="K44" s="117"/>
    </row>
    <row r="45" spans="1:11" s="18" customFormat="1" ht="51" customHeight="1" x14ac:dyDescent="0.2">
      <c r="A45" s="4"/>
      <c r="B45" s="279"/>
      <c r="C45" s="8"/>
      <c r="D45" s="6"/>
      <c r="E45" s="7"/>
      <c r="F45" s="7"/>
      <c r="G45" s="7"/>
      <c r="H45" s="5"/>
      <c r="I45" s="10"/>
      <c r="J45" s="9"/>
      <c r="K45" s="115"/>
    </row>
    <row r="46" spans="1:11" s="18" customFormat="1" ht="54" customHeight="1" x14ac:dyDescent="0.2">
      <c r="A46" s="4"/>
      <c r="B46" s="279"/>
      <c r="C46" s="8"/>
      <c r="D46" s="6"/>
      <c r="E46" s="7"/>
      <c r="F46" s="7"/>
      <c r="G46" s="7"/>
      <c r="H46" s="5"/>
      <c r="I46" s="10"/>
      <c r="J46" s="9"/>
      <c r="K46" s="115"/>
    </row>
    <row r="47" spans="1:11" s="18" customFormat="1" ht="79.5" customHeight="1" x14ac:dyDescent="0.2">
      <c r="A47" s="133"/>
      <c r="B47" s="134"/>
      <c r="C47" s="135"/>
      <c r="D47" s="136"/>
      <c r="E47" s="134"/>
      <c r="F47" s="134"/>
      <c r="G47" s="134"/>
      <c r="H47" s="137"/>
      <c r="I47" s="138"/>
      <c r="J47" s="139"/>
      <c r="K47" s="115"/>
    </row>
    <row r="48" spans="1:11" s="18" customFormat="1" ht="69" customHeight="1" x14ac:dyDescent="0.2">
      <c r="A48" s="133"/>
      <c r="B48" s="134"/>
      <c r="C48" s="135"/>
      <c r="D48" s="136"/>
      <c r="E48" s="134"/>
      <c r="F48" s="134"/>
      <c r="G48" s="134"/>
      <c r="H48" s="137"/>
      <c r="I48" s="138"/>
      <c r="J48" s="139"/>
      <c r="K48" s="115"/>
    </row>
    <row r="49" spans="1:11" s="18" customFormat="1" ht="76.5" customHeight="1" x14ac:dyDescent="0.2">
      <c r="A49" s="133"/>
      <c r="B49" s="134"/>
      <c r="C49" s="135"/>
      <c r="D49" s="136"/>
      <c r="E49" s="134"/>
      <c r="F49" s="134"/>
      <c r="G49" s="134"/>
      <c r="H49" s="137"/>
      <c r="I49" s="138"/>
      <c r="J49" s="139"/>
      <c r="K49" s="115"/>
    </row>
    <row r="50" spans="1:11" s="18" customFormat="1" ht="63" customHeight="1" x14ac:dyDescent="0.2">
      <c r="A50" s="133"/>
      <c r="B50" s="134"/>
      <c r="C50" s="135"/>
      <c r="D50" s="136"/>
      <c r="E50" s="134"/>
      <c r="F50" s="134"/>
      <c r="G50" s="134"/>
      <c r="H50" s="137"/>
      <c r="I50" s="138"/>
      <c r="J50" s="139"/>
      <c r="K50" s="115"/>
    </row>
    <row r="51" spans="1:11" s="18" customFormat="1" ht="126" customHeight="1" x14ac:dyDescent="0.2">
      <c r="A51" s="4"/>
      <c r="B51" s="279"/>
      <c r="C51" s="8"/>
      <c r="D51" s="6"/>
      <c r="E51" s="7"/>
      <c r="F51" s="7"/>
      <c r="G51" s="7"/>
      <c r="H51" s="5"/>
      <c r="I51" s="10"/>
      <c r="J51" s="9"/>
      <c r="K51" s="117"/>
    </row>
    <row r="52" spans="1:11" s="18" customFormat="1" ht="55.5" customHeight="1" x14ac:dyDescent="0.2">
      <c r="A52" s="4"/>
      <c r="B52" s="279"/>
      <c r="C52" s="8"/>
      <c r="D52" s="6"/>
      <c r="E52" s="7"/>
      <c r="F52" s="7"/>
      <c r="G52" s="7"/>
      <c r="H52" s="5"/>
      <c r="I52" s="10"/>
      <c r="J52" s="9"/>
      <c r="K52" s="117"/>
    </row>
    <row r="53" spans="1:11" s="18" customFormat="1" ht="120.75" customHeight="1" x14ac:dyDescent="0.2">
      <c r="A53" s="4"/>
      <c r="B53" s="279"/>
      <c r="C53" s="8"/>
      <c r="D53" s="116"/>
      <c r="E53" s="7"/>
      <c r="F53" s="7"/>
      <c r="G53" s="7"/>
      <c r="H53" s="5"/>
      <c r="I53" s="10"/>
      <c r="J53" s="9"/>
      <c r="K53" s="115"/>
    </row>
    <row r="54" spans="1:11" s="18" customFormat="1" ht="153" customHeight="1" x14ac:dyDescent="0.2">
      <c r="A54" s="4"/>
      <c r="B54" s="279"/>
      <c r="C54" s="8"/>
      <c r="D54" s="116"/>
      <c r="E54" s="7"/>
      <c r="F54" s="7"/>
      <c r="G54" s="7"/>
      <c r="H54" s="5"/>
      <c r="I54" s="10"/>
      <c r="J54" s="9"/>
      <c r="K54" s="115"/>
    </row>
    <row r="55" spans="1:11" s="18" customFormat="1" ht="127.5" customHeight="1" x14ac:dyDescent="0.2">
      <c r="A55" s="4"/>
      <c r="B55" s="279"/>
      <c r="C55" s="8"/>
      <c r="D55" s="116"/>
      <c r="E55" s="7"/>
      <c r="F55" s="7"/>
      <c r="G55" s="7"/>
      <c r="H55" s="5"/>
      <c r="I55" s="10"/>
      <c r="J55" s="9"/>
      <c r="K55" s="115"/>
    </row>
    <row r="56" spans="1:11" s="18" customFormat="1" ht="94.5" customHeight="1" x14ac:dyDescent="0.2">
      <c r="A56" s="4"/>
      <c r="B56" s="279"/>
      <c r="C56" s="8"/>
      <c r="D56" s="116"/>
      <c r="E56" s="7"/>
      <c r="F56" s="7"/>
      <c r="G56" s="7"/>
      <c r="H56" s="5"/>
      <c r="I56" s="10"/>
      <c r="J56" s="9"/>
      <c r="K56" s="115"/>
    </row>
    <row r="57" spans="1:11" s="18" customFormat="1" ht="183.75" customHeight="1" x14ac:dyDescent="0.2">
      <c r="A57" s="4"/>
      <c r="B57" s="279"/>
      <c r="C57" s="8"/>
      <c r="D57" s="116"/>
      <c r="E57" s="7"/>
      <c r="F57" s="7"/>
      <c r="G57" s="7"/>
      <c r="H57" s="5"/>
      <c r="I57" s="10"/>
      <c r="J57" s="9"/>
      <c r="K57" s="115"/>
    </row>
    <row r="58" spans="1:11" s="18" customFormat="1" ht="131.25" customHeight="1" x14ac:dyDescent="0.2">
      <c r="A58" s="4"/>
      <c r="B58" s="279"/>
      <c r="C58" s="8"/>
      <c r="D58" s="116"/>
      <c r="E58" s="7"/>
      <c r="F58" s="7"/>
      <c r="G58" s="7"/>
      <c r="H58" s="5"/>
      <c r="I58" s="10"/>
      <c r="J58" s="9"/>
      <c r="K58" s="115"/>
    </row>
    <row r="59" spans="1:11" s="18" customFormat="1" ht="147.75" customHeight="1" x14ac:dyDescent="0.2">
      <c r="A59" s="4"/>
      <c r="B59" s="279"/>
      <c r="C59" s="8"/>
      <c r="D59" s="116"/>
      <c r="E59" s="7"/>
      <c r="F59" s="7"/>
      <c r="G59" s="7"/>
      <c r="H59" s="5"/>
      <c r="I59" s="10"/>
      <c r="J59" s="9"/>
      <c r="K59" s="115"/>
    </row>
    <row r="60" spans="1:11" s="18" customFormat="1" ht="145.5" customHeight="1" x14ac:dyDescent="0.2">
      <c r="A60" s="4"/>
      <c r="B60" s="279"/>
      <c r="C60" s="8"/>
      <c r="D60" s="116"/>
      <c r="E60" s="7"/>
      <c r="F60" s="7"/>
      <c r="G60" s="7"/>
      <c r="H60" s="5"/>
      <c r="I60" s="10"/>
      <c r="J60" s="9"/>
      <c r="K60" s="115"/>
    </row>
    <row r="61" spans="1:11" s="18" customFormat="1" ht="264.75" customHeight="1" thickBot="1" x14ac:dyDescent="0.25">
      <c r="A61" s="4"/>
      <c r="B61" s="279"/>
      <c r="C61" s="8"/>
      <c r="D61" s="116"/>
      <c r="E61" s="7"/>
      <c r="F61" s="7"/>
      <c r="G61" s="7"/>
      <c r="H61" s="5"/>
      <c r="I61" s="10"/>
      <c r="J61" s="9"/>
      <c r="K61" s="115"/>
    </row>
    <row r="62" spans="1:11" s="18" customFormat="1" ht="15" customHeight="1" thickBot="1" x14ac:dyDescent="0.25">
      <c r="A62" s="125"/>
      <c r="B62" s="126"/>
      <c r="C62" s="440" t="s">
        <v>1</v>
      </c>
      <c r="D62" s="441"/>
      <c r="E62" s="441"/>
      <c r="F62" s="441"/>
      <c r="G62" s="442"/>
      <c r="H62" s="127">
        <f>SUM(H13:H61)</f>
        <v>0</v>
      </c>
      <c r="I62" s="443"/>
      <c r="J62" s="444"/>
      <c r="K62" s="128"/>
    </row>
    <row r="63" spans="1:11" s="18" customFormat="1" ht="15" customHeight="1" x14ac:dyDescent="0.2">
      <c r="A63" s="120"/>
      <c r="B63" s="120"/>
      <c r="C63" s="121"/>
      <c r="D63" s="118"/>
      <c r="E63" s="119"/>
      <c r="F63" s="119"/>
      <c r="G63" s="130" t="s">
        <v>18</v>
      </c>
      <c r="H63" s="129"/>
      <c r="I63" s="123"/>
      <c r="J63" s="124"/>
      <c r="K63" s="120"/>
    </row>
    <row r="64" spans="1:11" s="18" customFormat="1" ht="15" customHeight="1" x14ac:dyDescent="0.2">
      <c r="A64" s="120"/>
      <c r="B64" s="120"/>
      <c r="C64" s="121"/>
      <c r="D64" s="118"/>
      <c r="E64" s="119"/>
      <c r="F64" s="119"/>
      <c r="G64" s="119"/>
      <c r="H64" s="122"/>
      <c r="I64" s="123"/>
      <c r="J64" s="124"/>
      <c r="K64" s="120"/>
    </row>
    <row r="65" spans="1:11" s="18" customFormat="1" ht="15" customHeight="1" x14ac:dyDescent="0.2">
      <c r="A65" s="120"/>
      <c r="B65" s="120"/>
      <c r="C65" s="121"/>
      <c r="D65" s="118"/>
      <c r="E65" s="119"/>
      <c r="F65" s="119"/>
      <c r="G65" s="119"/>
      <c r="H65" s="122"/>
      <c r="I65" s="123"/>
      <c r="J65" s="124"/>
      <c r="K65" s="120"/>
    </row>
    <row r="66" spans="1:11" s="15" customFormat="1" ht="15.75" thickBot="1" x14ac:dyDescent="0.25">
      <c r="A66" s="100"/>
      <c r="B66" s="459" t="s">
        <v>15</v>
      </c>
      <c r="C66" s="460"/>
      <c r="D66" s="460"/>
      <c r="E66" s="460"/>
      <c r="F66" s="460"/>
      <c r="G66" s="460"/>
      <c r="H66" s="460"/>
      <c r="I66" s="460"/>
      <c r="J66" s="460"/>
      <c r="K66" s="110"/>
    </row>
    <row r="67" spans="1:11" s="18" customFormat="1" ht="51.75" customHeight="1" thickBot="1" x14ac:dyDescent="0.25">
      <c r="A67" s="230" t="s">
        <v>12</v>
      </c>
      <c r="B67" s="254" t="s">
        <v>11</v>
      </c>
      <c r="C67" s="231" t="s">
        <v>0</v>
      </c>
      <c r="D67" s="232" t="s">
        <v>4</v>
      </c>
      <c r="E67" s="255" t="s">
        <v>5</v>
      </c>
      <c r="F67" s="255" t="s">
        <v>6</v>
      </c>
      <c r="G67" s="255" t="s">
        <v>2</v>
      </c>
      <c r="H67" s="233" t="s">
        <v>7</v>
      </c>
      <c r="I67" s="256" t="s">
        <v>9</v>
      </c>
      <c r="J67" s="231" t="s">
        <v>8</v>
      </c>
      <c r="K67" s="238" t="s">
        <v>16</v>
      </c>
    </row>
    <row r="68" spans="1:11" s="18" customFormat="1" ht="81.75" customHeight="1" x14ac:dyDescent="0.2">
      <c r="A68" s="244"/>
      <c r="B68" s="278"/>
      <c r="C68" s="237"/>
      <c r="D68" s="241"/>
      <c r="E68" s="243"/>
      <c r="F68" s="243"/>
      <c r="G68" s="243"/>
      <c r="H68" s="250"/>
      <c r="I68" s="245"/>
      <c r="J68" s="179"/>
      <c r="K68" s="242"/>
    </row>
    <row r="69" spans="1:11" s="18" customFormat="1" ht="81.75" customHeight="1" x14ac:dyDescent="0.2">
      <c r="A69" s="247"/>
      <c r="B69" s="247"/>
      <c r="C69" s="82"/>
      <c r="D69" s="259"/>
      <c r="E69" s="263"/>
      <c r="F69" s="263"/>
      <c r="G69" s="263"/>
      <c r="H69" s="28"/>
      <c r="I69" s="272"/>
      <c r="J69" s="273"/>
      <c r="K69" s="188"/>
    </row>
    <row r="70" spans="1:11" s="18" customFormat="1" ht="151.5" customHeight="1" x14ac:dyDescent="0.2">
      <c r="A70" s="174"/>
      <c r="B70" s="247"/>
      <c r="C70" s="82"/>
      <c r="D70" s="25"/>
      <c r="E70" s="26"/>
      <c r="F70" s="26"/>
      <c r="G70" s="26"/>
      <c r="H70" s="28"/>
      <c r="I70" s="72"/>
      <c r="J70" s="53"/>
      <c r="K70" s="178"/>
    </row>
    <row r="71" spans="1:11" s="18" customFormat="1" ht="161.25" customHeight="1" x14ac:dyDescent="0.2">
      <c r="A71" s="37"/>
      <c r="B71" s="247"/>
      <c r="C71" s="54"/>
      <c r="D71" s="25"/>
      <c r="E71" s="26"/>
      <c r="F71" s="2"/>
      <c r="G71" s="26"/>
      <c r="H71" s="68"/>
      <c r="I71" s="48"/>
      <c r="J71" s="80"/>
      <c r="K71" s="90"/>
    </row>
    <row r="72" spans="1:11" s="18" customFormat="1" ht="84" customHeight="1" x14ac:dyDescent="0.2">
      <c r="A72" s="105"/>
      <c r="B72" s="106"/>
      <c r="C72" s="107"/>
      <c r="D72" s="108"/>
      <c r="E72" s="26"/>
      <c r="F72" s="26"/>
      <c r="G72" s="26"/>
      <c r="H72" s="28"/>
      <c r="I72" s="42"/>
      <c r="J72" s="79"/>
      <c r="K72" s="91"/>
    </row>
    <row r="73" spans="1:11" s="18" customFormat="1" ht="109.5" customHeight="1" x14ac:dyDescent="0.2">
      <c r="A73" s="105"/>
      <c r="B73" s="106"/>
      <c r="C73" s="107"/>
      <c r="D73" s="108"/>
      <c r="E73" s="26"/>
      <c r="F73" s="26"/>
      <c r="G73" s="26"/>
      <c r="H73" s="28"/>
      <c r="I73" s="42"/>
      <c r="J73" s="79"/>
      <c r="K73" s="91"/>
    </row>
    <row r="74" spans="1:11" s="18" customFormat="1" ht="74.25" customHeight="1" x14ac:dyDescent="0.2">
      <c r="A74" s="105"/>
      <c r="B74" s="106"/>
      <c r="C74" s="107"/>
      <c r="D74" s="108"/>
      <c r="E74" s="26"/>
      <c r="F74" s="26"/>
      <c r="G74" s="26"/>
      <c r="H74" s="28"/>
      <c r="I74" s="42"/>
      <c r="J74" s="79"/>
      <c r="K74" s="91"/>
    </row>
    <row r="75" spans="1:11" s="18" customFormat="1" ht="154.5" customHeight="1" x14ac:dyDescent="0.2">
      <c r="A75" s="105"/>
      <c r="B75" s="106"/>
      <c r="C75" s="107"/>
      <c r="D75" s="108"/>
      <c r="E75" s="26"/>
      <c r="F75" s="26"/>
      <c r="G75" s="26"/>
      <c r="H75" s="28"/>
      <c r="I75" s="42"/>
      <c r="J75" s="282"/>
      <c r="K75" s="91"/>
    </row>
    <row r="76" spans="1:11" s="18" customFormat="1" ht="188.25" customHeight="1" x14ac:dyDescent="0.2">
      <c r="A76" s="411"/>
      <c r="B76" s="411"/>
      <c r="C76" s="415"/>
      <c r="D76" s="470"/>
      <c r="E76" s="404"/>
      <c r="F76" s="404"/>
      <c r="G76" s="473"/>
      <c r="H76" s="56"/>
      <c r="I76" s="48"/>
      <c r="J76" s="58"/>
      <c r="K76" s="91"/>
    </row>
    <row r="77" spans="1:11" s="18" customFormat="1" ht="90.75" customHeight="1" x14ac:dyDescent="0.2">
      <c r="A77" s="417"/>
      <c r="B77" s="417"/>
      <c r="C77" s="437"/>
      <c r="D77" s="471"/>
      <c r="E77" s="405"/>
      <c r="F77" s="405"/>
      <c r="G77" s="474"/>
      <c r="H77" s="192"/>
      <c r="I77" s="42"/>
      <c r="J77" s="271"/>
      <c r="K77" s="91"/>
    </row>
    <row r="78" spans="1:11" s="18" customFormat="1" ht="81" customHeight="1" x14ac:dyDescent="0.2">
      <c r="A78" s="412"/>
      <c r="B78" s="412"/>
      <c r="C78" s="416"/>
      <c r="D78" s="472"/>
      <c r="E78" s="406"/>
      <c r="F78" s="406"/>
      <c r="G78" s="475"/>
      <c r="H78" s="141"/>
      <c r="I78" s="42"/>
      <c r="J78" s="148"/>
      <c r="K78" s="94"/>
    </row>
    <row r="79" spans="1:11" s="18" customFormat="1" ht="90" customHeight="1" x14ac:dyDescent="0.2">
      <c r="A79" s="185"/>
      <c r="B79" s="276"/>
      <c r="C79" s="95"/>
      <c r="D79" s="55"/>
      <c r="E79" s="187"/>
      <c r="F79" s="187"/>
      <c r="G79" s="187"/>
      <c r="H79" s="28"/>
      <c r="I79" s="27"/>
      <c r="J79" s="97"/>
      <c r="K79" s="186"/>
    </row>
    <row r="80" spans="1:11" s="18" customFormat="1" ht="84" customHeight="1" x14ac:dyDescent="0.2">
      <c r="A80" s="37"/>
      <c r="B80" s="247"/>
      <c r="C80" s="65"/>
      <c r="D80" s="25"/>
      <c r="E80" s="26"/>
      <c r="F80" s="26"/>
      <c r="G80" s="26"/>
      <c r="H80" s="68"/>
      <c r="I80" s="42"/>
      <c r="J80" s="60"/>
      <c r="K80" s="91"/>
    </row>
    <row r="81" spans="1:11" s="18" customFormat="1" ht="92.25" customHeight="1" x14ac:dyDescent="0.2">
      <c r="A81" s="105"/>
      <c r="B81" s="247"/>
      <c r="C81" s="107"/>
      <c r="D81" s="108"/>
      <c r="E81" s="26"/>
      <c r="F81" s="26"/>
      <c r="G81" s="26"/>
      <c r="H81" s="28"/>
      <c r="I81" s="42"/>
      <c r="J81" s="79"/>
      <c r="K81" s="91"/>
    </row>
    <row r="82" spans="1:11" s="18" customFormat="1" ht="72.75" customHeight="1" x14ac:dyDescent="0.2">
      <c r="A82" s="480"/>
      <c r="B82" s="482"/>
      <c r="C82" s="407"/>
      <c r="D82" s="409"/>
      <c r="E82" s="404"/>
      <c r="F82" s="404"/>
      <c r="G82" s="404"/>
      <c r="H82" s="28"/>
      <c r="I82" s="42"/>
      <c r="J82" s="79"/>
      <c r="K82" s="91"/>
    </row>
    <row r="83" spans="1:11" s="18" customFormat="1" ht="70.5" customHeight="1" x14ac:dyDescent="0.2">
      <c r="A83" s="481"/>
      <c r="B83" s="483"/>
      <c r="C83" s="408"/>
      <c r="D83" s="410"/>
      <c r="E83" s="406"/>
      <c r="F83" s="406"/>
      <c r="G83" s="406"/>
      <c r="H83" s="28"/>
      <c r="I83" s="42"/>
      <c r="J83" s="79"/>
      <c r="K83" s="91"/>
    </row>
    <row r="84" spans="1:11" s="18" customFormat="1" ht="77.25" customHeight="1" x14ac:dyDescent="0.2">
      <c r="A84" s="105"/>
      <c r="B84" s="106"/>
      <c r="C84" s="107"/>
      <c r="D84" s="108"/>
      <c r="E84" s="26"/>
      <c r="F84" s="26"/>
      <c r="G84" s="26"/>
      <c r="H84" s="28"/>
      <c r="I84" s="42"/>
      <c r="J84" s="79"/>
      <c r="K84" s="91"/>
    </row>
    <row r="85" spans="1:11" s="18" customFormat="1" ht="93.75" customHeight="1" x14ac:dyDescent="0.2">
      <c r="A85" s="247"/>
      <c r="B85" s="411"/>
      <c r="C85" s="415"/>
      <c r="D85" s="413"/>
      <c r="E85" s="404"/>
      <c r="F85" s="404"/>
      <c r="G85" s="404"/>
      <c r="H85" s="249"/>
      <c r="I85" s="252"/>
      <c r="J85" s="251"/>
      <c r="K85" s="248"/>
    </row>
    <row r="86" spans="1:11" s="18" customFormat="1" ht="174.75" customHeight="1" x14ac:dyDescent="0.2">
      <c r="A86" s="197"/>
      <c r="B86" s="412"/>
      <c r="C86" s="416"/>
      <c r="D86" s="414"/>
      <c r="E86" s="406"/>
      <c r="F86" s="406"/>
      <c r="G86" s="406"/>
      <c r="H86" s="199"/>
      <c r="I86" s="212"/>
      <c r="J86" s="211"/>
      <c r="K86" s="206"/>
    </row>
    <row r="87" spans="1:11" s="18" customFormat="1" ht="112.5" customHeight="1" x14ac:dyDescent="0.2">
      <c r="A87" s="105"/>
      <c r="B87" s="106"/>
      <c r="C87" s="107"/>
      <c r="D87" s="108"/>
      <c r="E87" s="26"/>
      <c r="F87" s="26"/>
      <c r="G87" s="26"/>
      <c r="H87" s="28"/>
      <c r="I87" s="42"/>
      <c r="J87" s="79"/>
      <c r="K87" s="91"/>
    </row>
    <row r="88" spans="1:11" s="18" customFormat="1" ht="72" customHeight="1" x14ac:dyDescent="0.2">
      <c r="A88" s="105"/>
      <c r="B88" s="106"/>
      <c r="C88" s="107"/>
      <c r="D88" s="108"/>
      <c r="E88" s="26"/>
      <c r="F88" s="26"/>
      <c r="G88" s="26"/>
      <c r="H88" s="28"/>
      <c r="I88" s="42"/>
      <c r="J88" s="79"/>
      <c r="K88" s="91"/>
    </row>
    <row r="89" spans="1:11" s="18" customFormat="1" ht="63.75" customHeight="1" x14ac:dyDescent="0.2">
      <c r="A89" s="105"/>
      <c r="B89" s="106"/>
      <c r="C89" s="107"/>
      <c r="D89" s="108"/>
      <c r="E89" s="26"/>
      <c r="F89" s="26"/>
      <c r="G89" s="26"/>
      <c r="H89" s="28"/>
      <c r="I89" s="42"/>
      <c r="J89" s="79"/>
      <c r="K89" s="91"/>
    </row>
    <row r="90" spans="1:11" s="18" customFormat="1" ht="90" customHeight="1" x14ac:dyDescent="0.2">
      <c r="A90" s="105"/>
      <c r="B90" s="106"/>
      <c r="C90" s="107"/>
      <c r="D90" s="108"/>
      <c r="E90" s="26"/>
      <c r="F90" s="26"/>
      <c r="G90" s="26"/>
      <c r="H90" s="283"/>
      <c r="I90" s="42"/>
      <c r="J90" s="173"/>
      <c r="K90" s="91"/>
    </row>
    <row r="91" spans="1:11" s="18" customFormat="1" ht="75.75" customHeight="1" x14ac:dyDescent="0.2">
      <c r="A91" s="105"/>
      <c r="B91" s="106"/>
      <c r="C91" s="107"/>
      <c r="D91" s="108"/>
      <c r="E91" s="26"/>
      <c r="F91" s="26"/>
      <c r="G91" s="26"/>
      <c r="H91" s="28"/>
      <c r="I91" s="42"/>
      <c r="J91" s="173"/>
      <c r="K91" s="91"/>
    </row>
    <row r="92" spans="1:11" s="18" customFormat="1" ht="88.5" customHeight="1" x14ac:dyDescent="0.2">
      <c r="A92" s="105"/>
      <c r="B92" s="106"/>
      <c r="C92" s="107"/>
      <c r="D92" s="108"/>
      <c r="E92" s="26"/>
      <c r="F92" s="26"/>
      <c r="G92" s="26"/>
      <c r="H92" s="28"/>
      <c r="I92" s="42"/>
      <c r="J92" s="79"/>
      <c r="K92" s="91"/>
    </row>
    <row r="93" spans="1:11" s="18" customFormat="1" ht="100.5" customHeight="1" x14ac:dyDescent="0.2">
      <c r="A93" s="105"/>
      <c r="B93" s="106"/>
      <c r="C93" s="107"/>
      <c r="D93" s="108"/>
      <c r="E93" s="26"/>
      <c r="F93" s="26"/>
      <c r="G93" s="26"/>
      <c r="H93" s="28"/>
      <c r="I93" s="42"/>
      <c r="J93" s="79"/>
      <c r="K93" s="91"/>
    </row>
    <row r="94" spans="1:11" s="18" customFormat="1" ht="102" customHeight="1" x14ac:dyDescent="0.2">
      <c r="A94" s="105"/>
      <c r="B94" s="106"/>
      <c r="C94" s="107"/>
      <c r="D94" s="108"/>
      <c r="E94" s="26"/>
      <c r="F94" s="26"/>
      <c r="G94" s="26"/>
      <c r="H94" s="28"/>
      <c r="I94" s="42"/>
      <c r="J94" s="79"/>
      <c r="K94" s="91"/>
    </row>
    <row r="95" spans="1:11" s="18" customFormat="1" ht="63.75" customHeight="1" x14ac:dyDescent="0.2">
      <c r="A95" s="105"/>
      <c r="B95" s="106"/>
      <c r="C95" s="107"/>
      <c r="D95" s="108"/>
      <c r="E95" s="26"/>
      <c r="F95" s="26"/>
      <c r="G95" s="26"/>
      <c r="H95" s="28"/>
      <c r="I95" s="42"/>
      <c r="J95" s="79"/>
      <c r="K95" s="91"/>
    </row>
    <row r="96" spans="1:11" s="18" customFormat="1" ht="83.25" customHeight="1" x14ac:dyDescent="0.2">
      <c r="A96" s="105"/>
      <c r="B96" s="106"/>
      <c r="C96" s="107"/>
      <c r="D96" s="108"/>
      <c r="E96" s="26"/>
      <c r="F96" s="26"/>
      <c r="G96" s="26"/>
      <c r="H96" s="28"/>
      <c r="I96" s="42"/>
      <c r="J96" s="79"/>
      <c r="K96" s="91"/>
    </row>
    <row r="97" spans="1:11" s="18" customFormat="1" ht="120" customHeight="1" x14ac:dyDescent="0.2">
      <c r="A97" s="105"/>
      <c r="B97" s="106"/>
      <c r="C97" s="107"/>
      <c r="D97" s="108"/>
      <c r="E97" s="26"/>
      <c r="F97" s="26"/>
      <c r="G97" s="26"/>
      <c r="H97" s="28"/>
      <c r="I97" s="42"/>
      <c r="J97" s="79"/>
      <c r="K97" s="91"/>
    </row>
    <row r="98" spans="1:11" s="18" customFormat="1" ht="81" customHeight="1" x14ac:dyDescent="0.2">
      <c r="A98" s="185"/>
      <c r="B98" s="247"/>
      <c r="C98" s="95"/>
      <c r="D98" s="55"/>
      <c r="E98" s="187"/>
      <c r="F98" s="187"/>
      <c r="G98" s="187"/>
      <c r="H98" s="28"/>
      <c r="I98" s="27"/>
      <c r="J98" s="97"/>
      <c r="K98" s="186"/>
    </row>
    <row r="99" spans="1:11" s="18" customFormat="1" ht="87" customHeight="1" x14ac:dyDescent="0.2">
      <c r="A99" s="105"/>
      <c r="B99" s="106"/>
      <c r="C99" s="107"/>
      <c r="D99" s="108"/>
      <c r="E99" s="26"/>
      <c r="F99" s="26"/>
      <c r="G99" s="26"/>
      <c r="H99" s="28"/>
      <c r="I99" s="42"/>
      <c r="J99" s="79"/>
      <c r="K99" s="91"/>
    </row>
    <row r="100" spans="1:11" s="18" customFormat="1" ht="122.25" customHeight="1" x14ac:dyDescent="0.2">
      <c r="A100" s="105"/>
      <c r="B100" s="106"/>
      <c r="C100" s="107"/>
      <c r="D100" s="108"/>
      <c r="E100" s="26"/>
      <c r="F100" s="26"/>
      <c r="G100" s="26"/>
      <c r="H100" s="28"/>
      <c r="I100" s="42"/>
      <c r="J100" s="79"/>
      <c r="K100" s="91"/>
    </row>
    <row r="101" spans="1:11" s="18" customFormat="1" ht="83.25" customHeight="1" x14ac:dyDescent="0.2">
      <c r="A101" s="105"/>
      <c r="B101" s="106"/>
      <c r="C101" s="107"/>
      <c r="D101" s="108"/>
      <c r="E101" s="26"/>
      <c r="F101" s="26"/>
      <c r="G101" s="26"/>
      <c r="H101" s="28"/>
      <c r="I101" s="42"/>
      <c r="J101" s="79"/>
      <c r="K101" s="91"/>
    </row>
    <row r="102" spans="1:11" s="18" customFormat="1" ht="76.5" customHeight="1" x14ac:dyDescent="0.2">
      <c r="A102" s="105"/>
      <c r="B102" s="106"/>
      <c r="C102" s="107"/>
      <c r="D102" s="108"/>
      <c r="E102" s="26"/>
      <c r="F102" s="26"/>
      <c r="G102" s="26"/>
      <c r="H102" s="28"/>
      <c r="I102" s="42"/>
      <c r="J102" s="79"/>
      <c r="K102" s="91"/>
    </row>
    <row r="103" spans="1:11" s="18" customFormat="1" ht="102" customHeight="1" x14ac:dyDescent="0.2">
      <c r="A103" s="105"/>
      <c r="B103" s="106"/>
      <c r="C103" s="107"/>
      <c r="D103" s="108"/>
      <c r="E103" s="26"/>
      <c r="F103" s="26"/>
      <c r="G103" s="26"/>
      <c r="H103" s="28"/>
      <c r="I103" s="42"/>
      <c r="J103" s="79"/>
      <c r="K103" s="91"/>
    </row>
    <row r="104" spans="1:11" s="18" customFormat="1" ht="83.25" customHeight="1" x14ac:dyDescent="0.2">
      <c r="A104" s="105"/>
      <c r="B104" s="106"/>
      <c r="C104" s="107"/>
      <c r="D104" s="108"/>
      <c r="E104" s="26"/>
      <c r="F104" s="26"/>
      <c r="G104" s="26"/>
      <c r="H104" s="28"/>
      <c r="I104" s="42"/>
      <c r="J104" s="79"/>
      <c r="K104" s="91"/>
    </row>
    <row r="105" spans="1:11" s="18" customFormat="1" ht="111.75" customHeight="1" x14ac:dyDescent="0.2">
      <c r="A105" s="105"/>
      <c r="B105" s="106"/>
      <c r="C105" s="107"/>
      <c r="D105" s="108"/>
      <c r="E105" s="26"/>
      <c r="F105" s="26"/>
      <c r="G105" s="26"/>
      <c r="H105" s="28"/>
      <c r="I105" s="42"/>
      <c r="J105" s="79"/>
      <c r="K105" s="91"/>
    </row>
    <row r="106" spans="1:11" s="18" customFormat="1" ht="75" customHeight="1" x14ac:dyDescent="0.2">
      <c r="A106" s="105"/>
      <c r="B106" s="106"/>
      <c r="C106" s="107"/>
      <c r="D106" s="108"/>
      <c r="E106" s="26"/>
      <c r="F106" s="26"/>
      <c r="G106" s="26"/>
      <c r="H106" s="28"/>
      <c r="I106" s="42"/>
      <c r="J106" s="79"/>
      <c r="K106" s="91"/>
    </row>
    <row r="107" spans="1:11" s="18" customFormat="1" ht="87.75" customHeight="1" x14ac:dyDescent="0.2">
      <c r="A107" s="105"/>
      <c r="B107" s="106"/>
      <c r="C107" s="107"/>
      <c r="D107" s="108"/>
      <c r="E107" s="26"/>
      <c r="F107" s="26"/>
      <c r="G107" s="26"/>
      <c r="H107" s="28"/>
      <c r="I107" s="42"/>
      <c r="J107" s="79"/>
      <c r="K107" s="91"/>
    </row>
    <row r="108" spans="1:11" s="18" customFormat="1" ht="74.25" customHeight="1" x14ac:dyDescent="0.2">
      <c r="A108" s="105"/>
      <c r="B108" s="106"/>
      <c r="C108" s="107"/>
      <c r="D108" s="108"/>
      <c r="E108" s="26"/>
      <c r="F108" s="26"/>
      <c r="G108" s="26"/>
      <c r="H108" s="28"/>
      <c r="I108" s="42"/>
      <c r="J108" s="79"/>
      <c r="K108" s="91"/>
    </row>
    <row r="109" spans="1:11" s="18" customFormat="1" ht="83.25" customHeight="1" x14ac:dyDescent="0.2">
      <c r="A109" s="105"/>
      <c r="B109" s="106"/>
      <c r="C109" s="107"/>
      <c r="D109" s="108"/>
      <c r="E109" s="26"/>
      <c r="F109" s="26"/>
      <c r="G109" s="26"/>
      <c r="H109" s="28"/>
      <c r="I109" s="42"/>
      <c r="J109" s="79"/>
      <c r="K109" s="91"/>
    </row>
    <row r="110" spans="1:11" s="18" customFormat="1" ht="75" customHeight="1" x14ac:dyDescent="0.2">
      <c r="A110" s="105"/>
      <c r="B110" s="106"/>
      <c r="C110" s="107"/>
      <c r="D110" s="108"/>
      <c r="E110" s="26"/>
      <c r="F110" s="26"/>
      <c r="G110" s="26"/>
      <c r="H110" s="28"/>
      <c r="I110" s="42"/>
      <c r="J110" s="79"/>
      <c r="K110" s="91"/>
    </row>
    <row r="111" spans="1:11" s="18" customFormat="1" ht="83.25" customHeight="1" x14ac:dyDescent="0.2">
      <c r="A111" s="105"/>
      <c r="B111" s="106"/>
      <c r="C111" s="107"/>
      <c r="D111" s="108"/>
      <c r="E111" s="26"/>
      <c r="F111" s="26"/>
      <c r="G111" s="26"/>
      <c r="H111" s="28"/>
      <c r="I111" s="42"/>
      <c r="J111" s="79"/>
      <c r="K111" s="91"/>
    </row>
    <row r="112" spans="1:11" s="18" customFormat="1" ht="54.75" customHeight="1" x14ac:dyDescent="0.2">
      <c r="A112" s="105"/>
      <c r="B112" s="106"/>
      <c r="C112" s="107"/>
      <c r="D112" s="108"/>
      <c r="E112" s="26"/>
      <c r="F112" s="26"/>
      <c r="G112" s="26"/>
      <c r="H112" s="28"/>
      <c r="I112" s="42"/>
      <c r="J112" s="79"/>
      <c r="K112" s="91"/>
    </row>
    <row r="113" spans="1:11" s="18" customFormat="1" ht="92.25" customHeight="1" x14ac:dyDescent="0.2">
      <c r="A113" s="105"/>
      <c r="B113" s="106"/>
      <c r="C113" s="107"/>
      <c r="D113" s="108"/>
      <c r="E113" s="26"/>
      <c r="F113" s="26"/>
      <c r="G113" s="26"/>
      <c r="H113" s="28"/>
      <c r="I113" s="42"/>
      <c r="J113" s="173"/>
      <c r="K113" s="91"/>
    </row>
    <row r="114" spans="1:11" s="18" customFormat="1" ht="83.25" customHeight="1" x14ac:dyDescent="0.2">
      <c r="A114" s="105"/>
      <c r="B114" s="106"/>
      <c r="C114" s="107"/>
      <c r="D114" s="108"/>
      <c r="E114" s="26"/>
      <c r="F114" s="26"/>
      <c r="G114" s="26"/>
      <c r="H114" s="28"/>
      <c r="I114" s="42"/>
      <c r="J114" s="79"/>
      <c r="K114" s="91"/>
    </row>
    <row r="115" spans="1:11" s="18" customFormat="1" ht="83.25" customHeight="1" x14ac:dyDescent="0.2">
      <c r="A115" s="105"/>
      <c r="B115" s="106"/>
      <c r="C115" s="146"/>
      <c r="D115" s="147"/>
      <c r="E115" s="132"/>
      <c r="F115" s="132"/>
      <c r="G115" s="132"/>
      <c r="H115" s="28"/>
      <c r="I115" s="131"/>
      <c r="J115" s="76"/>
      <c r="K115" s="91"/>
    </row>
    <row r="116" spans="1:11" s="18" customFormat="1" ht="111" customHeight="1" x14ac:dyDescent="0.2">
      <c r="A116" s="105"/>
      <c r="B116" s="106"/>
      <c r="C116" s="107"/>
      <c r="D116" s="108"/>
      <c r="E116" s="26"/>
      <c r="F116" s="26"/>
      <c r="G116" s="26"/>
      <c r="H116" s="28"/>
      <c r="I116" s="42"/>
      <c r="J116" s="79"/>
      <c r="K116" s="91"/>
    </row>
    <row r="117" spans="1:11" s="18" customFormat="1" ht="95.25" customHeight="1" x14ac:dyDescent="0.2">
      <c r="A117" s="105"/>
      <c r="B117" s="106"/>
      <c r="C117" s="107"/>
      <c r="D117" s="108"/>
      <c r="E117" s="26"/>
      <c r="F117" s="26"/>
      <c r="G117" s="26"/>
      <c r="H117" s="28"/>
      <c r="I117" s="42"/>
      <c r="J117" s="173"/>
      <c r="K117" s="91"/>
    </row>
    <row r="118" spans="1:11" s="18" customFormat="1" ht="87" customHeight="1" x14ac:dyDescent="0.2">
      <c r="A118" s="105"/>
      <c r="B118" s="106"/>
      <c r="C118" s="107"/>
      <c r="D118" s="108"/>
      <c r="E118" s="26"/>
      <c r="F118" s="26"/>
      <c r="G118" s="26"/>
      <c r="H118" s="28"/>
      <c r="I118" s="42"/>
      <c r="J118" s="173"/>
      <c r="K118" s="91"/>
    </row>
    <row r="119" spans="1:11" s="18" customFormat="1" ht="72.75" customHeight="1" x14ac:dyDescent="0.2">
      <c r="A119" s="105"/>
      <c r="B119" s="106"/>
      <c r="C119" s="107"/>
      <c r="D119" s="108"/>
      <c r="E119" s="26"/>
      <c r="F119" s="26"/>
      <c r="G119" s="26"/>
      <c r="H119" s="28"/>
      <c r="I119" s="42"/>
      <c r="J119" s="79"/>
      <c r="K119" s="91"/>
    </row>
    <row r="120" spans="1:11" s="18" customFormat="1" ht="62.25" customHeight="1" x14ac:dyDescent="0.2">
      <c r="A120" s="105"/>
      <c r="B120" s="106"/>
      <c r="C120" s="107"/>
      <c r="D120" s="108"/>
      <c r="E120" s="26"/>
      <c r="F120" s="26"/>
      <c r="G120" s="26"/>
      <c r="H120" s="28"/>
      <c r="I120" s="42"/>
      <c r="J120" s="79"/>
      <c r="K120" s="91"/>
    </row>
    <row r="121" spans="1:11" s="18" customFormat="1" ht="83.25" customHeight="1" x14ac:dyDescent="0.2">
      <c r="A121" s="105"/>
      <c r="B121" s="106"/>
      <c r="C121" s="107"/>
      <c r="D121" s="108"/>
      <c r="E121" s="26"/>
      <c r="F121" s="26"/>
      <c r="G121" s="26"/>
      <c r="H121" s="28"/>
      <c r="I121" s="42"/>
      <c r="J121" s="79"/>
      <c r="K121" s="91"/>
    </row>
    <row r="122" spans="1:11" s="18" customFormat="1" ht="57" customHeight="1" x14ac:dyDescent="0.2">
      <c r="A122" s="105"/>
      <c r="B122" s="106"/>
      <c r="C122" s="107"/>
      <c r="D122" s="108"/>
      <c r="E122" s="26"/>
      <c r="F122" s="26"/>
      <c r="G122" s="26"/>
      <c r="H122" s="28"/>
      <c r="I122" s="42"/>
      <c r="J122" s="79"/>
      <c r="K122" s="91"/>
    </row>
    <row r="123" spans="1:11" s="18" customFormat="1" ht="55.5" customHeight="1" x14ac:dyDescent="0.2">
      <c r="A123" s="105"/>
      <c r="B123" s="106"/>
      <c r="C123" s="107"/>
      <c r="D123" s="108"/>
      <c r="E123" s="26"/>
      <c r="F123" s="26"/>
      <c r="G123" s="26"/>
      <c r="H123" s="28"/>
      <c r="I123" s="42"/>
      <c r="J123" s="79"/>
      <c r="K123" s="91"/>
    </row>
    <row r="124" spans="1:11" s="18" customFormat="1" ht="56.25" customHeight="1" x14ac:dyDescent="0.2">
      <c r="A124" s="105"/>
      <c r="B124" s="106"/>
      <c r="C124" s="107"/>
      <c r="D124" s="109"/>
      <c r="E124" s="26"/>
      <c r="F124" s="26"/>
      <c r="G124" s="26"/>
      <c r="H124" s="28"/>
      <c r="I124" s="42"/>
      <c r="J124" s="79"/>
      <c r="K124" s="91"/>
    </row>
    <row r="125" spans="1:11" s="18" customFormat="1" ht="63" customHeight="1" x14ac:dyDescent="0.2">
      <c r="A125" s="105"/>
      <c r="B125" s="106"/>
      <c r="C125" s="107"/>
      <c r="D125" s="109"/>
      <c r="E125" s="26"/>
      <c r="F125" s="26"/>
      <c r="G125" s="26"/>
      <c r="H125" s="28"/>
      <c r="I125" s="42"/>
      <c r="J125" s="79"/>
      <c r="K125" s="91"/>
    </row>
    <row r="126" spans="1:11" s="18" customFormat="1" ht="160.5" customHeight="1" x14ac:dyDescent="0.2">
      <c r="A126" s="37"/>
      <c r="B126" s="247"/>
      <c r="C126" s="51"/>
      <c r="D126" s="25"/>
      <c r="E126" s="26"/>
      <c r="F126" s="26"/>
      <c r="G126" s="26"/>
      <c r="H126" s="68"/>
      <c r="I126" s="48"/>
      <c r="J126" s="53"/>
      <c r="K126" s="91"/>
    </row>
    <row r="127" spans="1:11" s="18" customFormat="1" ht="93" customHeight="1" x14ac:dyDescent="0.2">
      <c r="A127" s="37"/>
      <c r="B127" s="247"/>
      <c r="C127" s="82"/>
      <c r="D127" s="25"/>
      <c r="E127" s="26"/>
      <c r="F127" s="26"/>
      <c r="G127" s="26"/>
      <c r="H127" s="68"/>
      <c r="I127" s="27"/>
      <c r="J127" s="97"/>
      <c r="K127" s="91"/>
    </row>
    <row r="128" spans="1:11" s="18" customFormat="1" ht="105" customHeight="1" x14ac:dyDescent="0.2">
      <c r="A128" s="37"/>
      <c r="B128" s="247"/>
      <c r="C128" s="82"/>
      <c r="D128" s="25"/>
      <c r="E128" s="26"/>
      <c r="F128" s="26"/>
      <c r="G128" s="26"/>
      <c r="H128" s="68"/>
      <c r="I128" s="27"/>
      <c r="J128" s="97"/>
      <c r="K128" s="98"/>
    </row>
    <row r="129" spans="1:79" s="18" customFormat="1" ht="58.5" customHeight="1" x14ac:dyDescent="0.2">
      <c r="A129" s="239"/>
      <c r="B129" s="247"/>
      <c r="C129" s="82"/>
      <c r="D129" s="25"/>
      <c r="E129" s="224"/>
      <c r="F129" s="224"/>
      <c r="G129" s="224"/>
      <c r="H129" s="68"/>
      <c r="I129" s="27"/>
      <c r="J129" s="97"/>
      <c r="K129" s="98"/>
    </row>
    <row r="130" spans="1:79" s="18" customFormat="1" ht="83.25" customHeight="1" thickBot="1" x14ac:dyDescent="0.25">
      <c r="A130" s="37"/>
      <c r="B130" s="247"/>
      <c r="C130" s="95"/>
      <c r="D130" s="25"/>
      <c r="E130" s="26"/>
      <c r="F130" s="26"/>
      <c r="G130" s="26"/>
      <c r="H130" s="28"/>
      <c r="I130" s="27"/>
      <c r="J130" s="97"/>
      <c r="K130" s="91"/>
    </row>
    <row r="131" spans="1:79" s="18" customFormat="1" ht="18" customHeight="1" thickBot="1" x14ac:dyDescent="0.25">
      <c r="A131" s="103"/>
      <c r="B131" s="104"/>
      <c r="C131" s="454" t="s">
        <v>1</v>
      </c>
      <c r="D131" s="455"/>
      <c r="E131" s="455"/>
      <c r="F131" s="455"/>
      <c r="G131" s="456"/>
      <c r="H131" s="23">
        <f>SUM(H68:H130)</f>
        <v>0</v>
      </c>
      <c r="I131" s="457"/>
      <c r="J131" s="458"/>
      <c r="K131" s="102"/>
    </row>
    <row r="132" spans="1:79" s="18" customFormat="1" ht="32.25" customHeight="1" x14ac:dyDescent="0.2">
      <c r="A132" s="30"/>
      <c r="B132" s="30"/>
      <c r="C132" s="31"/>
      <c r="D132" s="32"/>
      <c r="E132" s="33"/>
      <c r="F132" s="33"/>
      <c r="G132" s="33"/>
      <c r="H132" s="34"/>
      <c r="I132" s="35"/>
      <c r="J132" s="36"/>
      <c r="K132" s="30"/>
    </row>
    <row r="133" spans="1:79" s="15" customFormat="1" ht="15.75" thickBot="1" x14ac:dyDescent="0.25">
      <c r="A133" s="100"/>
      <c r="B133" s="459" t="s">
        <v>14</v>
      </c>
      <c r="C133" s="460"/>
      <c r="D133" s="460"/>
      <c r="E133" s="460"/>
      <c r="F133" s="460"/>
      <c r="G133" s="460"/>
      <c r="H133" s="460"/>
      <c r="I133" s="460"/>
      <c r="J133" s="460"/>
      <c r="K133" s="69"/>
    </row>
    <row r="134" spans="1:79" s="38" customFormat="1" ht="49.5" customHeight="1" thickBot="1" x14ac:dyDescent="0.25">
      <c r="A134" s="230" t="s">
        <v>12</v>
      </c>
      <c r="B134" s="254" t="s">
        <v>11</v>
      </c>
      <c r="C134" s="254" t="s">
        <v>0</v>
      </c>
      <c r="D134" s="232" t="s">
        <v>4</v>
      </c>
      <c r="E134" s="255" t="s">
        <v>5</v>
      </c>
      <c r="F134" s="255" t="s">
        <v>6</v>
      </c>
      <c r="G134" s="255" t="s">
        <v>2</v>
      </c>
      <c r="H134" s="233" t="s">
        <v>7</v>
      </c>
      <c r="I134" s="256" t="s">
        <v>9</v>
      </c>
      <c r="J134" s="254" t="s">
        <v>8</v>
      </c>
      <c r="K134" s="238" t="s">
        <v>16</v>
      </c>
      <c r="L134" s="140"/>
      <c r="M134" s="140"/>
      <c r="N134" s="140"/>
      <c r="O134" s="140"/>
      <c r="P134" s="140"/>
      <c r="Q134" s="140"/>
      <c r="R134" s="140"/>
      <c r="S134" s="140"/>
      <c r="T134" s="140"/>
      <c r="U134" s="140"/>
      <c r="V134" s="140"/>
      <c r="W134" s="140"/>
      <c r="X134" s="140"/>
      <c r="Y134" s="140"/>
      <c r="Z134" s="140"/>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row>
    <row r="135" spans="1:79" s="140" customFormat="1" ht="78.75" customHeight="1" x14ac:dyDescent="0.2">
      <c r="A135" s="87"/>
      <c r="B135" s="278"/>
      <c r="C135" s="229"/>
      <c r="D135" s="234"/>
      <c r="E135" s="235"/>
      <c r="F135" s="214"/>
      <c r="G135" s="214"/>
      <c r="H135" s="270"/>
      <c r="I135" s="281"/>
      <c r="J135" s="179"/>
      <c r="K135" s="188"/>
    </row>
    <row r="136" spans="1:79" s="19" customFormat="1" ht="159.75" customHeight="1" x14ac:dyDescent="0.2">
      <c r="A136" s="418"/>
      <c r="B136" s="411"/>
      <c r="C136" s="415"/>
      <c r="D136" s="413"/>
      <c r="E136" s="404"/>
      <c r="F136" s="404"/>
      <c r="G136" s="404"/>
      <c r="H136" s="78"/>
      <c r="I136" s="88"/>
      <c r="J136" s="89"/>
      <c r="K136" s="90"/>
    </row>
    <row r="137" spans="1:79" s="19" customFormat="1" ht="113.25" customHeight="1" x14ac:dyDescent="0.2">
      <c r="A137" s="423"/>
      <c r="B137" s="412"/>
      <c r="C137" s="416"/>
      <c r="D137" s="414"/>
      <c r="E137" s="406"/>
      <c r="F137" s="406"/>
      <c r="G137" s="406"/>
      <c r="H137" s="28"/>
      <c r="I137" s="48"/>
      <c r="J137" s="53"/>
      <c r="K137" s="91"/>
    </row>
    <row r="138" spans="1:79" s="19" customFormat="1" ht="109.5" customHeight="1" x14ac:dyDescent="0.2">
      <c r="A138" s="66"/>
      <c r="B138" s="247"/>
      <c r="C138" s="51"/>
      <c r="D138" s="25"/>
      <c r="E138" s="26"/>
      <c r="F138" s="26"/>
      <c r="G138" s="26"/>
      <c r="H138" s="68"/>
      <c r="I138" s="92"/>
      <c r="J138" s="53"/>
      <c r="K138" s="91"/>
    </row>
    <row r="139" spans="1:79" s="19" customFormat="1" ht="75.75" customHeight="1" x14ac:dyDescent="0.2">
      <c r="A139" s="418"/>
      <c r="B139" s="411"/>
      <c r="C139" s="453"/>
      <c r="D139" s="413"/>
      <c r="E139" s="404"/>
      <c r="F139" s="404"/>
      <c r="G139" s="404"/>
      <c r="H139" s="28"/>
      <c r="I139" s="48"/>
      <c r="J139" s="53"/>
      <c r="K139" s="91"/>
    </row>
    <row r="140" spans="1:79" s="19" customFormat="1" ht="97.5" customHeight="1" x14ac:dyDescent="0.2">
      <c r="A140" s="419"/>
      <c r="B140" s="417"/>
      <c r="C140" s="453"/>
      <c r="D140" s="422"/>
      <c r="E140" s="405"/>
      <c r="F140" s="405"/>
      <c r="G140" s="405"/>
      <c r="H140" s="68"/>
      <c r="I140" s="48"/>
      <c r="J140" s="53"/>
      <c r="K140" s="91"/>
    </row>
    <row r="141" spans="1:79" s="19" customFormat="1" ht="110.25" customHeight="1" x14ac:dyDescent="0.2">
      <c r="A141" s="419"/>
      <c r="B141" s="417"/>
      <c r="C141" s="453"/>
      <c r="D141" s="422"/>
      <c r="E141" s="405"/>
      <c r="F141" s="405"/>
      <c r="G141" s="405"/>
      <c r="H141" s="28"/>
      <c r="I141" s="48"/>
      <c r="J141" s="53"/>
      <c r="K141" s="91"/>
    </row>
    <row r="142" spans="1:79" s="19" customFormat="1" ht="104.25" customHeight="1" x14ac:dyDescent="0.2">
      <c r="A142" s="419"/>
      <c r="B142" s="417"/>
      <c r="C142" s="453"/>
      <c r="D142" s="422"/>
      <c r="E142" s="405"/>
      <c r="F142" s="405"/>
      <c r="G142" s="405"/>
      <c r="H142" s="28"/>
      <c r="I142" s="48"/>
      <c r="J142" s="53"/>
      <c r="K142" s="91"/>
    </row>
    <row r="143" spans="1:79" s="19" customFormat="1" ht="112.5" customHeight="1" x14ac:dyDescent="0.2">
      <c r="A143" s="419"/>
      <c r="B143" s="417"/>
      <c r="C143" s="453"/>
      <c r="D143" s="422"/>
      <c r="E143" s="405"/>
      <c r="F143" s="405"/>
      <c r="G143" s="405"/>
      <c r="H143" s="28"/>
      <c r="I143" s="48"/>
      <c r="J143" s="53"/>
      <c r="K143" s="91"/>
    </row>
    <row r="144" spans="1:79" s="19" customFormat="1" ht="99.75" customHeight="1" x14ac:dyDescent="0.2">
      <c r="A144" s="419"/>
      <c r="B144" s="417"/>
      <c r="C144" s="453"/>
      <c r="D144" s="422"/>
      <c r="E144" s="405"/>
      <c r="F144" s="405"/>
      <c r="G144" s="405"/>
      <c r="H144" s="28"/>
      <c r="I144" s="48"/>
      <c r="J144" s="53"/>
      <c r="K144" s="91"/>
    </row>
    <row r="145" spans="1:11" s="140" customFormat="1" ht="87.75" customHeight="1" x14ac:dyDescent="0.2">
      <c r="A145" s="419"/>
      <c r="B145" s="417"/>
      <c r="C145" s="453"/>
      <c r="D145" s="422"/>
      <c r="E145" s="405"/>
      <c r="F145" s="405"/>
      <c r="G145" s="405"/>
      <c r="H145" s="28"/>
      <c r="I145" s="177"/>
      <c r="J145" s="175"/>
      <c r="K145" s="176"/>
    </row>
    <row r="146" spans="1:11" s="19" customFormat="1" ht="107.25" customHeight="1" x14ac:dyDescent="0.2">
      <c r="A146" s="423"/>
      <c r="B146" s="412"/>
      <c r="C146" s="453"/>
      <c r="D146" s="414"/>
      <c r="E146" s="406"/>
      <c r="F146" s="406"/>
      <c r="G146" s="406"/>
      <c r="H146" s="68"/>
      <c r="I146" s="48"/>
      <c r="J146" s="53"/>
      <c r="K146" s="91"/>
    </row>
    <row r="147" spans="1:11" s="140" customFormat="1" ht="107.25" customHeight="1" x14ac:dyDescent="0.2">
      <c r="A147" s="424"/>
      <c r="B147" s="411"/>
      <c r="C147" s="426"/>
      <c r="D147" s="413"/>
      <c r="E147" s="404"/>
      <c r="F147" s="404"/>
      <c r="G147" s="404"/>
      <c r="H147" s="68"/>
      <c r="I147" s="266"/>
      <c r="J147" s="216"/>
      <c r="K147" s="98"/>
    </row>
    <row r="148" spans="1:11" s="19" customFormat="1" ht="77.25" customHeight="1" x14ac:dyDescent="0.2">
      <c r="A148" s="425"/>
      <c r="B148" s="412"/>
      <c r="C148" s="427"/>
      <c r="D148" s="414"/>
      <c r="E148" s="406"/>
      <c r="F148" s="406"/>
      <c r="G148" s="406"/>
      <c r="H148" s="68"/>
      <c r="I148" s="266"/>
      <c r="J148" s="216"/>
      <c r="K148" s="98"/>
    </row>
    <row r="149" spans="1:11" s="19" customFormat="1" ht="125.25" customHeight="1" x14ac:dyDescent="0.2">
      <c r="A149" s="218"/>
      <c r="B149" s="276"/>
      <c r="C149" s="213"/>
      <c r="D149" s="218"/>
      <c r="E149" s="215"/>
      <c r="F149" s="215"/>
      <c r="G149" s="224"/>
      <c r="H149" s="28"/>
      <c r="I149" s="225"/>
      <c r="J149" s="226"/>
      <c r="K149" s="227"/>
    </row>
    <row r="150" spans="1:11" s="19" customFormat="1" ht="129.75" customHeight="1" x14ac:dyDescent="0.2">
      <c r="A150" s="411"/>
      <c r="B150" s="411"/>
      <c r="C150" s="446"/>
      <c r="D150" s="413"/>
      <c r="E150" s="404"/>
      <c r="F150" s="404"/>
      <c r="G150" s="404"/>
      <c r="H150" s="28"/>
      <c r="I150" s="27"/>
      <c r="J150" s="96"/>
      <c r="K150" s="91"/>
    </row>
    <row r="151" spans="1:11" s="19" customFormat="1" ht="145.5" customHeight="1" x14ac:dyDescent="0.2">
      <c r="A151" s="417"/>
      <c r="B151" s="417"/>
      <c r="C151" s="451"/>
      <c r="D151" s="422"/>
      <c r="E151" s="405"/>
      <c r="F151" s="405"/>
      <c r="G151" s="405"/>
      <c r="H151" s="28"/>
      <c r="I151" s="27"/>
      <c r="J151" s="96"/>
      <c r="K151" s="91"/>
    </row>
    <row r="152" spans="1:11" s="19" customFormat="1" ht="123" customHeight="1" x14ac:dyDescent="0.2">
      <c r="A152" s="412"/>
      <c r="B152" s="412"/>
      <c r="C152" s="452"/>
      <c r="D152" s="414"/>
      <c r="E152" s="406"/>
      <c r="F152" s="406"/>
      <c r="G152" s="406"/>
      <c r="H152" s="28"/>
      <c r="I152" s="27"/>
      <c r="J152" s="96"/>
      <c r="K152" s="91"/>
    </row>
    <row r="153" spans="1:11" s="19" customFormat="1" ht="132.75" customHeight="1" x14ac:dyDescent="0.2">
      <c r="A153" s="411"/>
      <c r="B153" s="411"/>
      <c r="C153" s="446"/>
      <c r="D153" s="413"/>
      <c r="E153" s="404"/>
      <c r="F153" s="404"/>
      <c r="G153" s="404"/>
      <c r="H153" s="28"/>
      <c r="I153" s="27"/>
      <c r="J153" s="96"/>
      <c r="K153" s="91"/>
    </row>
    <row r="154" spans="1:11" s="19" customFormat="1" ht="77.25" customHeight="1" x14ac:dyDescent="0.2">
      <c r="A154" s="417"/>
      <c r="B154" s="417"/>
      <c r="C154" s="479"/>
      <c r="D154" s="422"/>
      <c r="E154" s="464"/>
      <c r="F154" s="405"/>
      <c r="G154" s="464"/>
      <c r="H154" s="28"/>
      <c r="I154" s="27"/>
      <c r="J154" s="53"/>
      <c r="K154" s="91"/>
    </row>
    <row r="155" spans="1:11" s="19" customFormat="1" ht="146.25" customHeight="1" x14ac:dyDescent="0.2">
      <c r="A155" s="417"/>
      <c r="B155" s="417"/>
      <c r="C155" s="479"/>
      <c r="D155" s="422"/>
      <c r="E155" s="464"/>
      <c r="F155" s="405"/>
      <c r="G155" s="464"/>
      <c r="H155" s="28"/>
      <c r="I155" s="27"/>
      <c r="J155" s="53"/>
      <c r="K155" s="91"/>
    </row>
    <row r="156" spans="1:11" s="19" customFormat="1" ht="117.75" customHeight="1" x14ac:dyDescent="0.2">
      <c r="A156" s="412"/>
      <c r="B156" s="412"/>
      <c r="C156" s="447"/>
      <c r="D156" s="414"/>
      <c r="E156" s="465"/>
      <c r="F156" s="406"/>
      <c r="G156" s="465"/>
      <c r="H156" s="28"/>
      <c r="I156" s="42"/>
      <c r="J156" s="53"/>
      <c r="K156" s="91"/>
    </row>
    <row r="157" spans="1:11" s="19" customFormat="1" ht="126" customHeight="1" x14ac:dyDescent="0.2">
      <c r="A157" s="260"/>
      <c r="B157" s="276"/>
      <c r="C157" s="265"/>
      <c r="D157" s="258"/>
      <c r="E157" s="262"/>
      <c r="F157" s="262"/>
      <c r="G157" s="262"/>
      <c r="H157" s="85"/>
      <c r="I157" s="225"/>
      <c r="J157" s="216"/>
      <c r="K157" s="91"/>
    </row>
    <row r="158" spans="1:11" s="19" customFormat="1" ht="119.25" customHeight="1" x14ac:dyDescent="0.2">
      <c r="A158" s="37"/>
      <c r="B158" s="247"/>
      <c r="C158" s="95"/>
      <c r="D158" s="25"/>
      <c r="E158" s="26"/>
      <c r="F158" s="26"/>
      <c r="G158" s="26"/>
      <c r="H158" s="28"/>
      <c r="I158" s="27"/>
      <c r="J158" s="96"/>
      <c r="K158" s="91"/>
    </row>
    <row r="159" spans="1:11" s="19" customFormat="1" ht="12.75" x14ac:dyDescent="0.2">
      <c r="A159" s="37"/>
      <c r="B159" s="247"/>
      <c r="C159" s="51"/>
      <c r="D159" s="67"/>
      <c r="E159" s="26"/>
      <c r="F159" s="26"/>
      <c r="G159" s="26"/>
      <c r="H159" s="68"/>
      <c r="I159" s="61"/>
      <c r="J159" s="60"/>
      <c r="K159" s="94"/>
    </row>
    <row r="160" spans="1:11" s="19" customFormat="1" ht="167.25" customHeight="1" x14ac:dyDescent="0.2">
      <c r="A160" s="32"/>
      <c r="B160" s="277"/>
      <c r="C160" s="54"/>
      <c r="D160" s="44"/>
      <c r="E160" s="41"/>
      <c r="F160" s="41"/>
      <c r="G160" s="41"/>
      <c r="H160" s="47"/>
      <c r="I160" s="46"/>
      <c r="J160" s="53"/>
      <c r="K160" s="91"/>
    </row>
    <row r="161" spans="1:11" s="140" customFormat="1" ht="127.5" customHeight="1" x14ac:dyDescent="0.2">
      <c r="A161" s="204"/>
      <c r="B161" s="276"/>
      <c r="C161" s="208"/>
      <c r="D161" s="198"/>
      <c r="E161" s="209"/>
      <c r="F161" s="209"/>
      <c r="G161" s="209"/>
      <c r="H161" s="201"/>
      <c r="I161" s="200"/>
      <c r="J161" s="210"/>
      <c r="K161" s="206"/>
    </row>
    <row r="162" spans="1:11" s="19" customFormat="1" ht="139.5" customHeight="1" x14ac:dyDescent="0.2">
      <c r="A162" s="37"/>
      <c r="B162" s="247"/>
      <c r="C162" s="63"/>
      <c r="D162" s="25"/>
      <c r="E162" s="26"/>
      <c r="F162" s="26"/>
      <c r="G162" s="26"/>
      <c r="H162" s="68"/>
      <c r="I162" s="42"/>
      <c r="J162" s="62"/>
      <c r="K162" s="91"/>
    </row>
    <row r="163" spans="1:11" s="19" customFormat="1" ht="12.75" x14ac:dyDescent="0.2">
      <c r="A163" s="411"/>
      <c r="B163" s="411"/>
      <c r="C163" s="415"/>
      <c r="D163" s="413"/>
      <c r="E163" s="404"/>
      <c r="F163" s="404"/>
      <c r="G163" s="461"/>
      <c r="H163" s="28"/>
      <c r="I163" s="430"/>
      <c r="J163" s="53"/>
      <c r="K163" s="428"/>
    </row>
    <row r="164" spans="1:11" s="19" customFormat="1" ht="12.75" x14ac:dyDescent="0.2">
      <c r="A164" s="417"/>
      <c r="B164" s="417"/>
      <c r="C164" s="437"/>
      <c r="D164" s="422"/>
      <c r="E164" s="405"/>
      <c r="F164" s="405"/>
      <c r="G164" s="462"/>
      <c r="H164" s="28"/>
      <c r="I164" s="436"/>
      <c r="J164" s="53"/>
      <c r="K164" s="432"/>
    </row>
    <row r="165" spans="1:11" s="19" customFormat="1" ht="12.75" x14ac:dyDescent="0.2">
      <c r="A165" s="417"/>
      <c r="B165" s="417"/>
      <c r="C165" s="437"/>
      <c r="D165" s="422"/>
      <c r="E165" s="405"/>
      <c r="F165" s="405"/>
      <c r="G165" s="462"/>
      <c r="H165" s="28"/>
      <c r="I165" s="436"/>
      <c r="J165" s="53"/>
      <c r="K165" s="432"/>
    </row>
    <row r="166" spans="1:11" s="140" customFormat="1" ht="12.75" x14ac:dyDescent="0.2">
      <c r="A166" s="417"/>
      <c r="B166" s="417"/>
      <c r="C166" s="437"/>
      <c r="D166" s="422"/>
      <c r="E166" s="405"/>
      <c r="F166" s="405"/>
      <c r="G166" s="462"/>
      <c r="H166" s="28"/>
      <c r="I166" s="436"/>
      <c r="J166" s="53"/>
      <c r="K166" s="432"/>
    </row>
    <row r="167" spans="1:11" s="19" customFormat="1" ht="12.75" x14ac:dyDescent="0.2">
      <c r="A167" s="412"/>
      <c r="B167" s="412"/>
      <c r="C167" s="416"/>
      <c r="D167" s="414"/>
      <c r="E167" s="406"/>
      <c r="F167" s="406"/>
      <c r="G167" s="463"/>
      <c r="H167" s="28"/>
      <c r="I167" s="431"/>
      <c r="J167" s="53"/>
      <c r="K167" s="429"/>
    </row>
    <row r="168" spans="1:11" s="19" customFormat="1" ht="105.75" customHeight="1" x14ac:dyDescent="0.2">
      <c r="A168" s="218"/>
      <c r="B168" s="247"/>
      <c r="C168" s="222"/>
      <c r="D168" s="143"/>
      <c r="E168" s="144"/>
      <c r="F168" s="236"/>
      <c r="G168" s="145"/>
      <c r="H168" s="141"/>
      <c r="I168" s="202"/>
      <c r="J168" s="223"/>
      <c r="K168" s="227"/>
    </row>
    <row r="169" spans="1:11" s="140" customFormat="1" ht="105" customHeight="1" x14ac:dyDescent="0.2">
      <c r="A169" s="247"/>
      <c r="B169" s="411"/>
      <c r="C169" s="415"/>
      <c r="D169" s="413"/>
      <c r="E169" s="404"/>
      <c r="F169" s="404"/>
      <c r="G169" s="476"/>
      <c r="H169" s="275"/>
      <c r="I169" s="59"/>
      <c r="J169" s="52"/>
      <c r="K169" s="188"/>
    </row>
    <row r="170" spans="1:11" s="140" customFormat="1" ht="81" customHeight="1" x14ac:dyDescent="0.2">
      <c r="A170" s="204"/>
      <c r="B170" s="417"/>
      <c r="C170" s="437"/>
      <c r="D170" s="422"/>
      <c r="E170" s="405"/>
      <c r="F170" s="405"/>
      <c r="G170" s="477"/>
      <c r="H170" s="203"/>
      <c r="I170" s="202"/>
      <c r="J170" s="207"/>
      <c r="K170" s="205"/>
    </row>
    <row r="171" spans="1:11" s="140" customFormat="1" ht="111.75" customHeight="1" x14ac:dyDescent="0.2">
      <c r="A171" s="197"/>
      <c r="B171" s="417"/>
      <c r="C171" s="437"/>
      <c r="D171" s="422"/>
      <c r="E171" s="405"/>
      <c r="F171" s="405"/>
      <c r="G171" s="477"/>
      <c r="H171" s="68"/>
      <c r="I171" s="27"/>
      <c r="J171" s="52"/>
      <c r="K171" s="205"/>
    </row>
    <row r="172" spans="1:11" s="19" customFormat="1" ht="12.75" x14ac:dyDescent="0.2">
      <c r="A172" s="37"/>
      <c r="B172" s="417"/>
      <c r="C172" s="437"/>
      <c r="D172" s="422"/>
      <c r="E172" s="405"/>
      <c r="F172" s="405"/>
      <c r="G172" s="477"/>
      <c r="H172" s="68"/>
      <c r="I172" s="27"/>
      <c r="J172" s="52"/>
      <c r="K172" s="91"/>
    </row>
    <row r="173" spans="1:11" s="19" customFormat="1" ht="128.25" customHeight="1" x14ac:dyDescent="0.2">
      <c r="A173" s="37"/>
      <c r="B173" s="417"/>
      <c r="C173" s="437"/>
      <c r="D173" s="422"/>
      <c r="E173" s="405"/>
      <c r="F173" s="405"/>
      <c r="G173" s="477"/>
      <c r="H173" s="189"/>
      <c r="I173" s="59"/>
      <c r="J173" s="52"/>
      <c r="K173" s="91"/>
    </row>
    <row r="174" spans="1:11" s="19" customFormat="1" ht="12.75" x14ac:dyDescent="0.2">
      <c r="A174" s="37"/>
      <c r="B174" s="412"/>
      <c r="C174" s="416"/>
      <c r="D174" s="414"/>
      <c r="E174" s="406"/>
      <c r="F174" s="406"/>
      <c r="G174" s="478"/>
      <c r="H174" s="45"/>
      <c r="I174" s="71"/>
      <c r="J174" s="53"/>
      <c r="K174" s="91"/>
    </row>
    <row r="175" spans="1:11" s="19" customFormat="1" ht="12.75" x14ac:dyDescent="0.2">
      <c r="A175" s="37"/>
      <c r="B175" s="247"/>
      <c r="C175" s="51"/>
      <c r="D175" s="25"/>
      <c r="E175" s="26"/>
      <c r="F175" s="26"/>
      <c r="G175" s="26"/>
      <c r="H175" s="68"/>
      <c r="I175" s="71"/>
      <c r="J175" s="142"/>
      <c r="K175" s="91"/>
    </row>
    <row r="176" spans="1:11" s="19" customFormat="1" ht="132.75" customHeight="1" x14ac:dyDescent="0.2">
      <c r="A176" s="411"/>
      <c r="B176" s="411"/>
      <c r="C176" s="415"/>
      <c r="D176" s="413"/>
      <c r="E176" s="404"/>
      <c r="F176" s="404"/>
      <c r="G176" s="404"/>
      <c r="H176" s="45"/>
      <c r="I176" s="193"/>
      <c r="J176" s="149"/>
      <c r="K176" s="428"/>
    </row>
    <row r="177" spans="1:11" s="19" customFormat="1" ht="94.5" customHeight="1" x14ac:dyDescent="0.2">
      <c r="A177" s="417"/>
      <c r="B177" s="417"/>
      <c r="C177" s="437"/>
      <c r="D177" s="422"/>
      <c r="E177" s="405"/>
      <c r="F177" s="405"/>
      <c r="G177" s="405"/>
      <c r="H177" s="45"/>
      <c r="I177" s="434"/>
      <c r="J177" s="149"/>
      <c r="K177" s="432"/>
    </row>
    <row r="178" spans="1:11" s="19" customFormat="1" ht="12.75" x14ac:dyDescent="0.2">
      <c r="A178" s="412"/>
      <c r="B178" s="412"/>
      <c r="C178" s="416"/>
      <c r="D178" s="414"/>
      <c r="E178" s="406"/>
      <c r="F178" s="406"/>
      <c r="G178" s="406"/>
      <c r="H178" s="45"/>
      <c r="I178" s="435"/>
      <c r="J178" s="49"/>
      <c r="K178" s="429"/>
    </row>
    <row r="179" spans="1:11" s="19" customFormat="1" ht="113.25" customHeight="1" x14ac:dyDescent="0.2">
      <c r="A179" s="411"/>
      <c r="B179" s="411"/>
      <c r="C179" s="415"/>
      <c r="D179" s="413"/>
      <c r="E179" s="404"/>
      <c r="F179" s="404"/>
      <c r="G179" s="404"/>
      <c r="H179" s="45"/>
      <c r="I179" s="3"/>
      <c r="J179" s="53"/>
      <c r="K179" s="91"/>
    </row>
    <row r="180" spans="1:11" s="19" customFormat="1" ht="151.5" customHeight="1" x14ac:dyDescent="0.2">
      <c r="A180" s="417"/>
      <c r="B180" s="417"/>
      <c r="C180" s="437"/>
      <c r="D180" s="422"/>
      <c r="E180" s="405"/>
      <c r="F180" s="405"/>
      <c r="G180" s="405"/>
      <c r="H180" s="45"/>
      <c r="I180" s="3"/>
      <c r="J180" s="53"/>
      <c r="K180" s="91"/>
    </row>
    <row r="181" spans="1:11" s="19" customFormat="1" ht="180.75" customHeight="1" x14ac:dyDescent="0.2">
      <c r="A181" s="417"/>
      <c r="B181" s="417"/>
      <c r="C181" s="437"/>
      <c r="D181" s="422"/>
      <c r="E181" s="405"/>
      <c r="F181" s="405"/>
      <c r="G181" s="405"/>
      <c r="H181" s="45"/>
      <c r="I181" s="48"/>
      <c r="J181" s="53"/>
      <c r="K181" s="91"/>
    </row>
    <row r="182" spans="1:11" s="19" customFormat="1" ht="153.75" customHeight="1" x14ac:dyDescent="0.2">
      <c r="A182" s="417"/>
      <c r="B182" s="417"/>
      <c r="C182" s="437"/>
      <c r="D182" s="422"/>
      <c r="E182" s="405"/>
      <c r="F182" s="405"/>
      <c r="G182" s="405"/>
      <c r="H182" s="45"/>
      <c r="I182" s="48"/>
      <c r="J182" s="53"/>
      <c r="K182" s="91"/>
    </row>
    <row r="183" spans="1:11" s="140" customFormat="1" ht="165.75" customHeight="1" x14ac:dyDescent="0.2">
      <c r="A183" s="417"/>
      <c r="B183" s="417"/>
      <c r="C183" s="437"/>
      <c r="D183" s="422"/>
      <c r="E183" s="405"/>
      <c r="F183" s="405"/>
      <c r="G183" s="405"/>
      <c r="H183" s="68"/>
      <c r="I183" s="219"/>
      <c r="J183" s="172"/>
      <c r="K183" s="217"/>
    </row>
    <row r="184" spans="1:11" s="19" customFormat="1" ht="129" customHeight="1" x14ac:dyDescent="0.2">
      <c r="A184" s="412"/>
      <c r="B184" s="412"/>
      <c r="C184" s="416"/>
      <c r="D184" s="414"/>
      <c r="E184" s="406"/>
      <c r="F184" s="406"/>
      <c r="G184" s="406"/>
      <c r="H184" s="150"/>
      <c r="I184" s="48"/>
      <c r="J184" s="172"/>
      <c r="K184" s="91"/>
    </row>
    <row r="185" spans="1:11" s="19" customFormat="1" ht="204.75" customHeight="1" x14ac:dyDescent="0.2">
      <c r="A185" s="411"/>
      <c r="B185" s="411"/>
      <c r="C185" s="415"/>
      <c r="D185" s="413"/>
      <c r="E185" s="404"/>
      <c r="F185" s="404"/>
      <c r="G185" s="404"/>
      <c r="H185" s="221"/>
      <c r="I185" s="220"/>
      <c r="J185" s="228"/>
      <c r="K185" s="428"/>
    </row>
    <row r="186" spans="1:11" s="19" customFormat="1" ht="285" customHeight="1" x14ac:dyDescent="0.2">
      <c r="A186" s="417"/>
      <c r="B186" s="417"/>
      <c r="C186" s="437"/>
      <c r="D186" s="422"/>
      <c r="E186" s="405"/>
      <c r="F186" s="405"/>
      <c r="G186" s="405"/>
      <c r="H186" s="68"/>
      <c r="I186" s="75"/>
      <c r="J186" s="76"/>
      <c r="K186" s="433"/>
    </row>
    <row r="187" spans="1:11" s="140" customFormat="1" ht="150.75" customHeight="1" x14ac:dyDescent="0.2">
      <c r="A187" s="417"/>
      <c r="B187" s="417"/>
      <c r="C187" s="437"/>
      <c r="D187" s="422"/>
      <c r="E187" s="405"/>
      <c r="F187" s="405"/>
      <c r="G187" s="405"/>
      <c r="H187" s="68"/>
      <c r="I187" s="220"/>
      <c r="J187" s="170"/>
      <c r="K187" s="432"/>
    </row>
    <row r="188" spans="1:11" s="140" customFormat="1" ht="100.5" customHeight="1" x14ac:dyDescent="0.2">
      <c r="A188" s="412"/>
      <c r="B188" s="412"/>
      <c r="C188" s="416"/>
      <c r="D188" s="414"/>
      <c r="E188" s="406"/>
      <c r="F188" s="406"/>
      <c r="G188" s="406"/>
      <c r="H188" s="68"/>
      <c r="I188" s="266"/>
      <c r="J188" s="190"/>
      <c r="K188" s="429"/>
    </row>
    <row r="189" spans="1:11" s="19" customFormat="1" ht="197.25" customHeight="1" x14ac:dyDescent="0.2">
      <c r="A189" s="29"/>
      <c r="B189" s="247"/>
      <c r="C189" s="77"/>
      <c r="D189" s="73"/>
      <c r="E189" s="70"/>
      <c r="F189" s="70"/>
      <c r="G189" s="70"/>
      <c r="H189" s="78"/>
      <c r="I189" s="74"/>
      <c r="J189" s="76"/>
      <c r="K189" s="91"/>
    </row>
    <row r="190" spans="1:11" s="140" customFormat="1" ht="170.25" customHeight="1" x14ac:dyDescent="0.2">
      <c r="A190" s="261"/>
      <c r="B190" s="247"/>
      <c r="C190" s="76"/>
      <c r="D190" s="259"/>
      <c r="E190" s="264"/>
      <c r="F190" s="264"/>
      <c r="G190" s="264"/>
      <c r="H190" s="274"/>
      <c r="I190" s="75"/>
      <c r="J190" s="194"/>
      <c r="K190" s="268"/>
    </row>
    <row r="191" spans="1:11" s="140" customFormat="1" ht="181.5" customHeight="1" x14ac:dyDescent="0.2">
      <c r="A191" s="181"/>
      <c r="B191" s="247"/>
      <c r="C191" s="195"/>
      <c r="D191" s="40"/>
      <c r="E191" s="182"/>
      <c r="F191" s="182"/>
      <c r="G191" s="182"/>
      <c r="H191" s="189"/>
      <c r="I191" s="196"/>
      <c r="J191" s="191"/>
      <c r="K191" s="184"/>
    </row>
    <row r="192" spans="1:11" s="140" customFormat="1" ht="164.25" customHeight="1" x14ac:dyDescent="0.2">
      <c r="A192" s="411"/>
      <c r="B192" s="411"/>
      <c r="C192" s="415"/>
      <c r="D192" s="413"/>
      <c r="E192" s="404"/>
      <c r="F192" s="404"/>
      <c r="G192" s="404"/>
      <c r="H192" s="189"/>
      <c r="I192" s="196"/>
      <c r="J192" s="52"/>
      <c r="K192" s="98"/>
    </row>
    <row r="193" spans="1:11" s="19" customFormat="1" ht="148.5" customHeight="1" x14ac:dyDescent="0.2">
      <c r="A193" s="412"/>
      <c r="B193" s="412"/>
      <c r="C193" s="416"/>
      <c r="D193" s="414"/>
      <c r="E193" s="406"/>
      <c r="F193" s="406"/>
      <c r="G193" s="406"/>
      <c r="H193" s="269"/>
      <c r="I193" s="266"/>
      <c r="J193" s="267"/>
      <c r="K193" s="268"/>
    </row>
    <row r="194" spans="1:11" s="19" customFormat="1" ht="12.75" x14ac:dyDescent="0.2">
      <c r="A194" s="37"/>
      <c r="B194" s="247"/>
      <c r="C194" s="57"/>
      <c r="D194" s="25"/>
      <c r="E194" s="26"/>
      <c r="F194" s="26"/>
      <c r="G194" s="26"/>
      <c r="H194" s="45"/>
      <c r="I194" s="71"/>
      <c r="J194" s="53"/>
      <c r="K194" s="91"/>
    </row>
    <row r="195" spans="1:11" s="19" customFormat="1" ht="93.75" customHeight="1" x14ac:dyDescent="0.2">
      <c r="A195" s="37"/>
      <c r="B195" s="278"/>
      <c r="C195" s="57"/>
      <c r="D195" s="25"/>
      <c r="E195" s="26"/>
      <c r="F195" s="26"/>
      <c r="G195" s="26"/>
      <c r="H195" s="45"/>
      <c r="I195" s="71"/>
      <c r="J195" s="53"/>
      <c r="K195" s="91"/>
    </row>
    <row r="196" spans="1:11" s="19" customFormat="1" ht="216" customHeight="1" x14ac:dyDescent="0.2">
      <c r="A196" s="37"/>
      <c r="B196" s="278"/>
      <c r="C196" s="57"/>
      <c r="D196" s="25"/>
      <c r="E196" s="26"/>
      <c r="F196" s="26"/>
      <c r="G196" s="26"/>
      <c r="H196" s="68"/>
      <c r="I196" s="71"/>
      <c r="J196" s="53"/>
      <c r="K196" s="91"/>
    </row>
    <row r="197" spans="1:11" s="19" customFormat="1" ht="82.5" customHeight="1" x14ac:dyDescent="0.2">
      <c r="A197" s="37"/>
      <c r="B197" s="247"/>
      <c r="C197" s="64"/>
      <c r="D197" s="25"/>
      <c r="E197" s="26"/>
      <c r="F197" s="26"/>
      <c r="G197" s="26"/>
      <c r="H197" s="68"/>
      <c r="I197" s="20"/>
      <c r="J197" s="86"/>
      <c r="K197" s="91"/>
    </row>
    <row r="198" spans="1:11" s="19" customFormat="1" ht="198" customHeight="1" x14ac:dyDescent="0.2">
      <c r="A198" s="37"/>
      <c r="B198" s="278"/>
      <c r="C198" s="39"/>
      <c r="D198" s="40"/>
      <c r="E198" s="26"/>
      <c r="F198" s="26"/>
      <c r="G198" s="26"/>
      <c r="H198" s="1"/>
      <c r="I198" s="43"/>
      <c r="J198" s="52"/>
      <c r="K198" s="91"/>
    </row>
    <row r="199" spans="1:11" s="19" customFormat="1" ht="105" customHeight="1" x14ac:dyDescent="0.2">
      <c r="A199" s="87"/>
      <c r="B199" s="278"/>
      <c r="C199" s="84"/>
      <c r="D199" s="73"/>
      <c r="E199" s="70"/>
      <c r="F199" s="70"/>
      <c r="G199" s="70"/>
      <c r="H199" s="78"/>
      <c r="I199" s="88"/>
      <c r="J199" s="179"/>
      <c r="K199" s="90"/>
    </row>
    <row r="200" spans="1:11" s="19" customFormat="1" ht="105" customHeight="1" x14ac:dyDescent="0.2">
      <c r="A200" s="66"/>
      <c r="B200" s="247"/>
      <c r="C200" s="54"/>
      <c r="D200" s="25"/>
      <c r="E200" s="26"/>
      <c r="F200" s="26"/>
      <c r="G200" s="26"/>
      <c r="H200" s="68"/>
      <c r="I200" s="48"/>
      <c r="J200" s="53"/>
      <c r="K200" s="91"/>
    </row>
    <row r="201" spans="1:11" s="19" customFormat="1" ht="110.25" customHeight="1" x14ac:dyDescent="0.2">
      <c r="A201" s="66"/>
      <c r="B201" s="247"/>
      <c r="C201" s="54"/>
      <c r="D201" s="25"/>
      <c r="E201" s="26"/>
      <c r="F201" s="26"/>
      <c r="G201" s="26"/>
      <c r="H201" s="68"/>
      <c r="I201" s="48"/>
      <c r="J201" s="175"/>
      <c r="K201" s="91"/>
    </row>
    <row r="202" spans="1:11" s="19" customFormat="1" ht="119.25" customHeight="1" x14ac:dyDescent="0.2">
      <c r="A202" s="66"/>
      <c r="B202" s="247"/>
      <c r="C202" s="93"/>
      <c r="D202" s="25"/>
      <c r="E202" s="26"/>
      <c r="F202" s="26"/>
      <c r="G202" s="26"/>
      <c r="H202" s="68"/>
      <c r="I202" s="48"/>
      <c r="J202" s="53"/>
      <c r="K202" s="91"/>
    </row>
    <row r="203" spans="1:11" s="19" customFormat="1" ht="105" customHeight="1" x14ac:dyDescent="0.2">
      <c r="A203" s="66"/>
      <c r="B203" s="247"/>
      <c r="C203" s="93"/>
      <c r="D203" s="25"/>
      <c r="E203" s="26"/>
      <c r="F203" s="26"/>
      <c r="G203" s="26"/>
      <c r="H203" s="68"/>
      <c r="I203" s="48"/>
      <c r="J203" s="53"/>
      <c r="K203" s="91"/>
    </row>
    <row r="204" spans="1:11" s="19" customFormat="1" ht="119.25" customHeight="1" x14ac:dyDescent="0.2">
      <c r="A204" s="66"/>
      <c r="B204" s="247"/>
      <c r="C204" s="51"/>
      <c r="D204" s="25"/>
      <c r="E204" s="26"/>
      <c r="F204" s="26"/>
      <c r="G204" s="26"/>
      <c r="H204" s="68"/>
      <c r="I204" s="48"/>
      <c r="J204" s="53"/>
      <c r="K204" s="91"/>
    </row>
    <row r="205" spans="1:11" s="19" customFormat="1" ht="140.25" customHeight="1" x14ac:dyDescent="0.2">
      <c r="A205" s="66"/>
      <c r="B205" s="247"/>
      <c r="C205" s="246"/>
      <c r="D205" s="25"/>
      <c r="E205" s="26"/>
      <c r="F205" s="26"/>
      <c r="G205" s="26"/>
      <c r="H205" s="68"/>
      <c r="I205" s="48"/>
      <c r="J205" s="175"/>
      <c r="K205" s="91"/>
    </row>
    <row r="206" spans="1:11" s="19" customFormat="1" ht="105" customHeight="1" x14ac:dyDescent="0.2">
      <c r="A206" s="418"/>
      <c r="B206" s="411"/>
      <c r="C206" s="445"/>
      <c r="D206" s="413"/>
      <c r="E206" s="404"/>
      <c r="F206" s="404"/>
      <c r="G206" s="404"/>
      <c r="H206" s="68"/>
      <c r="I206" s="434"/>
      <c r="J206" s="53"/>
      <c r="K206" s="91"/>
    </row>
    <row r="207" spans="1:11" s="19" customFormat="1" ht="95.25" customHeight="1" x14ac:dyDescent="0.2">
      <c r="A207" s="423"/>
      <c r="B207" s="412"/>
      <c r="C207" s="445"/>
      <c r="D207" s="414"/>
      <c r="E207" s="406"/>
      <c r="F207" s="406"/>
      <c r="G207" s="406"/>
      <c r="H207" s="68"/>
      <c r="I207" s="435"/>
      <c r="J207" s="53"/>
      <c r="K207" s="91"/>
    </row>
    <row r="208" spans="1:11" s="19" customFormat="1" ht="141.75" customHeight="1" x14ac:dyDescent="0.2">
      <c r="A208" s="66"/>
      <c r="B208" s="247"/>
      <c r="C208" s="51"/>
      <c r="D208" s="25"/>
      <c r="E208" s="26"/>
      <c r="F208" s="26"/>
      <c r="G208" s="26"/>
      <c r="H208" s="28"/>
      <c r="I208" s="48"/>
      <c r="J208" s="53"/>
      <c r="K208" s="91"/>
    </row>
    <row r="209" spans="1:11" s="140" customFormat="1" ht="107.25" customHeight="1" x14ac:dyDescent="0.2">
      <c r="A209" s="418"/>
      <c r="B209" s="411"/>
      <c r="C209" s="426"/>
      <c r="D209" s="413"/>
      <c r="E209" s="404"/>
      <c r="F209" s="404"/>
      <c r="G209" s="404"/>
      <c r="H209" s="28"/>
      <c r="I209" s="266"/>
      <c r="J209" s="172"/>
      <c r="K209" s="268"/>
    </row>
    <row r="210" spans="1:11" s="19" customFormat="1" ht="107.25" customHeight="1" x14ac:dyDescent="0.2">
      <c r="A210" s="423"/>
      <c r="B210" s="412"/>
      <c r="C210" s="427"/>
      <c r="D210" s="414"/>
      <c r="E210" s="406"/>
      <c r="F210" s="406"/>
      <c r="G210" s="406"/>
      <c r="H210" s="28"/>
      <c r="I210" s="48"/>
      <c r="J210" s="171"/>
      <c r="K210" s="91"/>
    </row>
    <row r="211" spans="1:11" s="140" customFormat="1" ht="55.5" customHeight="1" x14ac:dyDescent="0.2">
      <c r="A211" s="418"/>
      <c r="B211" s="411"/>
      <c r="C211" s="420"/>
      <c r="D211" s="413"/>
      <c r="E211" s="404"/>
      <c r="F211" s="404"/>
      <c r="G211" s="404"/>
      <c r="H211" s="28"/>
      <c r="I211" s="266"/>
      <c r="J211" s="172"/>
      <c r="K211" s="280"/>
    </row>
    <row r="212" spans="1:11" s="19" customFormat="1" ht="96" customHeight="1" x14ac:dyDescent="0.2">
      <c r="A212" s="419"/>
      <c r="B212" s="417"/>
      <c r="C212" s="421"/>
      <c r="D212" s="422"/>
      <c r="E212" s="405"/>
      <c r="F212" s="405"/>
      <c r="G212" s="405"/>
      <c r="H212" s="28"/>
      <c r="I212" s="48"/>
      <c r="J212" s="172"/>
      <c r="K212" s="428"/>
    </row>
    <row r="213" spans="1:11" s="140" customFormat="1" ht="153" customHeight="1" x14ac:dyDescent="0.2">
      <c r="A213" s="419"/>
      <c r="B213" s="417"/>
      <c r="C213" s="421"/>
      <c r="D213" s="422"/>
      <c r="E213" s="405"/>
      <c r="F213" s="405"/>
      <c r="G213" s="405"/>
      <c r="H213" s="28"/>
      <c r="I213" s="177"/>
      <c r="J213" s="172"/>
      <c r="K213" s="429"/>
    </row>
    <row r="214" spans="1:11" s="19" customFormat="1" ht="159" customHeight="1" x14ac:dyDescent="0.2">
      <c r="A214" s="419"/>
      <c r="B214" s="417"/>
      <c r="C214" s="421"/>
      <c r="D214" s="422"/>
      <c r="E214" s="405"/>
      <c r="F214" s="405"/>
      <c r="G214" s="405"/>
      <c r="H214" s="28"/>
      <c r="I214" s="48"/>
      <c r="J214" s="172"/>
      <c r="K214" s="428"/>
    </row>
    <row r="215" spans="1:11" s="19" customFormat="1" ht="116.25" customHeight="1" x14ac:dyDescent="0.2">
      <c r="A215" s="419"/>
      <c r="B215" s="417"/>
      <c r="C215" s="421"/>
      <c r="D215" s="422"/>
      <c r="E215" s="405"/>
      <c r="F215" s="405"/>
      <c r="G215" s="405"/>
      <c r="H215" s="28"/>
      <c r="I215" s="48"/>
      <c r="J215" s="52"/>
      <c r="K215" s="432"/>
    </row>
    <row r="216" spans="1:11" s="19" customFormat="1" ht="135" customHeight="1" x14ac:dyDescent="0.2">
      <c r="A216" s="419"/>
      <c r="B216" s="417"/>
      <c r="C216" s="421"/>
      <c r="D216" s="422"/>
      <c r="E216" s="405"/>
      <c r="F216" s="405"/>
      <c r="G216" s="405"/>
      <c r="H216" s="28"/>
      <c r="I216" s="48"/>
      <c r="J216" s="172"/>
      <c r="K216" s="432"/>
    </row>
    <row r="217" spans="1:11" s="140" customFormat="1" ht="12.75" x14ac:dyDescent="0.2">
      <c r="A217" s="111"/>
      <c r="B217" s="112"/>
      <c r="C217" s="246"/>
      <c r="D217" s="25"/>
      <c r="E217" s="151"/>
      <c r="F217" s="151"/>
      <c r="G217" s="151"/>
      <c r="H217" s="68"/>
      <c r="I217" s="27"/>
      <c r="J217" s="175"/>
      <c r="K217" s="98"/>
    </row>
    <row r="218" spans="1:11" s="19" customFormat="1" ht="60" customHeight="1" x14ac:dyDescent="0.2">
      <c r="A218" s="111"/>
      <c r="B218" s="112"/>
      <c r="C218" s="51"/>
      <c r="D218" s="25"/>
      <c r="E218" s="26"/>
      <c r="F218" s="26"/>
      <c r="G218" s="26"/>
      <c r="H218" s="68"/>
      <c r="I218" s="27"/>
      <c r="J218" s="172"/>
      <c r="K218" s="98"/>
    </row>
    <row r="219" spans="1:11" s="19" customFormat="1" ht="12.75" x14ac:dyDescent="0.2">
      <c r="A219" s="411"/>
      <c r="B219" s="411"/>
      <c r="C219" s="415"/>
      <c r="D219" s="413"/>
      <c r="E219" s="404"/>
      <c r="F219" s="404"/>
      <c r="G219" s="404"/>
      <c r="H219" s="68"/>
      <c r="I219" s="83"/>
      <c r="J219" s="53"/>
      <c r="K219" s="428"/>
    </row>
    <row r="220" spans="1:11" s="19" customFormat="1" ht="132" customHeight="1" x14ac:dyDescent="0.2">
      <c r="A220" s="412"/>
      <c r="B220" s="412"/>
      <c r="C220" s="416"/>
      <c r="D220" s="414"/>
      <c r="E220" s="406"/>
      <c r="F220" s="406"/>
      <c r="G220" s="406"/>
      <c r="H220" s="68"/>
      <c r="I220" s="81"/>
      <c r="J220" s="80"/>
      <c r="K220" s="429"/>
    </row>
    <row r="221" spans="1:11" s="140" customFormat="1" ht="111.75" customHeight="1" x14ac:dyDescent="0.2">
      <c r="A221" s="181"/>
      <c r="B221" s="247"/>
      <c r="C221" s="82"/>
      <c r="D221" s="25"/>
      <c r="E221" s="187"/>
      <c r="F221" s="187"/>
      <c r="G221" s="187"/>
      <c r="H221" s="68"/>
      <c r="I221" s="81"/>
      <c r="J221" s="183"/>
      <c r="K221" s="184"/>
    </row>
    <row r="222" spans="1:11" s="19" customFormat="1" ht="140.25" customHeight="1" x14ac:dyDescent="0.2">
      <c r="A222" s="37"/>
      <c r="B222" s="247"/>
      <c r="C222" s="63"/>
      <c r="D222" s="25"/>
      <c r="E222" s="26"/>
      <c r="F222" s="26"/>
      <c r="G222" s="26"/>
      <c r="H222" s="68"/>
      <c r="I222" s="27"/>
      <c r="J222" s="53"/>
      <c r="K222" s="91"/>
    </row>
    <row r="223" spans="1:11" s="140" customFormat="1" ht="104.25" customHeight="1" x14ac:dyDescent="0.2">
      <c r="A223" s="181"/>
      <c r="B223" s="112"/>
      <c r="C223" s="180"/>
      <c r="D223" s="25"/>
      <c r="E223" s="187"/>
      <c r="F223" s="187"/>
      <c r="G223" s="187"/>
      <c r="H223" s="68"/>
      <c r="I223" s="27"/>
      <c r="J223" s="183"/>
      <c r="K223" s="98"/>
    </row>
    <row r="224" spans="1:11" s="19" customFormat="1" ht="102" customHeight="1" x14ac:dyDescent="0.2">
      <c r="A224" s="37"/>
      <c r="B224" s="112"/>
      <c r="C224" s="180"/>
      <c r="D224" s="25"/>
      <c r="E224" s="187"/>
      <c r="F224" s="187"/>
      <c r="G224" s="187"/>
      <c r="H224" s="68"/>
      <c r="I224" s="27"/>
      <c r="J224" s="183"/>
      <c r="K224" s="98"/>
    </row>
    <row r="225" spans="1:11" s="19" customFormat="1" ht="119.25" customHeight="1" x14ac:dyDescent="0.2">
      <c r="A225" s="29"/>
      <c r="B225" s="278"/>
      <c r="C225" s="51"/>
      <c r="D225" s="25"/>
      <c r="E225" s="26"/>
      <c r="F225" s="26"/>
      <c r="G225" s="26"/>
      <c r="H225" s="28"/>
      <c r="I225" s="42"/>
      <c r="J225" s="50"/>
      <c r="K225" s="91"/>
    </row>
    <row r="226" spans="1:11" s="19" customFormat="1" ht="12.75" x14ac:dyDescent="0.2">
      <c r="A226" s="29"/>
      <c r="B226" s="278"/>
      <c r="C226" s="51"/>
      <c r="D226" s="25"/>
      <c r="E226" s="26"/>
      <c r="F226" s="26"/>
      <c r="G226" s="26"/>
      <c r="H226" s="28"/>
      <c r="I226" s="42"/>
      <c r="J226" s="49"/>
      <c r="K226" s="91"/>
    </row>
    <row r="227" spans="1:11" s="19" customFormat="1" ht="141" customHeight="1" x14ac:dyDescent="0.2">
      <c r="A227" s="37"/>
      <c r="B227" s="247"/>
      <c r="C227" s="82"/>
      <c r="D227" s="25"/>
      <c r="E227" s="26"/>
      <c r="F227" s="26"/>
      <c r="G227" s="26"/>
      <c r="H227" s="28"/>
      <c r="I227" s="42"/>
      <c r="J227" s="97"/>
      <c r="K227" s="91"/>
    </row>
    <row r="228" spans="1:11" s="19" customFormat="1" ht="135" customHeight="1" x14ac:dyDescent="0.2">
      <c r="A228" s="37"/>
      <c r="B228" s="247"/>
      <c r="C228" s="82"/>
      <c r="D228" s="25"/>
      <c r="E228" s="26"/>
      <c r="F228" s="26"/>
      <c r="G228" s="26"/>
      <c r="H228" s="28"/>
      <c r="I228" s="27"/>
      <c r="J228" s="97"/>
      <c r="K228" s="91"/>
    </row>
    <row r="229" spans="1:11" s="19" customFormat="1" ht="141.75" customHeight="1" x14ac:dyDescent="0.2">
      <c r="A229" s="411"/>
      <c r="B229" s="411"/>
      <c r="C229" s="446"/>
      <c r="D229" s="448"/>
      <c r="E229" s="404"/>
      <c r="F229" s="404"/>
      <c r="G229" s="404"/>
      <c r="H229" s="28"/>
      <c r="I229" s="27"/>
      <c r="J229" s="97"/>
      <c r="K229" s="428"/>
    </row>
    <row r="230" spans="1:11" s="19" customFormat="1" ht="96.75" customHeight="1" x14ac:dyDescent="0.2">
      <c r="A230" s="412"/>
      <c r="B230" s="412"/>
      <c r="C230" s="447"/>
      <c r="D230" s="449"/>
      <c r="E230" s="406"/>
      <c r="F230" s="406"/>
      <c r="G230" s="406"/>
      <c r="H230" s="28"/>
      <c r="I230" s="27"/>
      <c r="J230" s="97"/>
      <c r="K230" s="429"/>
    </row>
    <row r="231" spans="1:11" s="19" customFormat="1" ht="126.75" customHeight="1" x14ac:dyDescent="0.2">
      <c r="A231" s="37"/>
      <c r="B231" s="247"/>
      <c r="C231" s="82"/>
      <c r="D231" s="25"/>
      <c r="E231" s="26"/>
      <c r="F231" s="26"/>
      <c r="G231" s="26"/>
      <c r="H231" s="28"/>
      <c r="I231" s="27"/>
      <c r="J231" s="97"/>
      <c r="K231" s="91"/>
    </row>
    <row r="232" spans="1:11" s="19" customFormat="1" ht="92.25" customHeight="1" x14ac:dyDescent="0.2">
      <c r="A232" s="37"/>
      <c r="B232" s="247"/>
      <c r="C232" s="82"/>
      <c r="D232" s="25"/>
      <c r="E232" s="26"/>
      <c r="F232" s="26"/>
      <c r="G232" s="26"/>
      <c r="H232" s="28"/>
      <c r="I232" s="27"/>
      <c r="J232" s="97"/>
      <c r="K232" s="91"/>
    </row>
    <row r="233" spans="1:11" s="140" customFormat="1" ht="107.25" customHeight="1" x14ac:dyDescent="0.2">
      <c r="A233" s="239"/>
      <c r="B233" s="247"/>
      <c r="C233" s="82"/>
      <c r="D233" s="25"/>
      <c r="E233" s="224"/>
      <c r="F233" s="224"/>
      <c r="G233" s="224"/>
      <c r="H233" s="28"/>
      <c r="I233" s="27"/>
      <c r="J233" s="253"/>
      <c r="K233" s="240"/>
    </row>
    <row r="234" spans="1:11" s="19" customFormat="1" ht="145.5" customHeight="1" x14ac:dyDescent="0.2">
      <c r="A234" s="37"/>
      <c r="B234" s="247"/>
      <c r="C234" s="51"/>
      <c r="D234" s="25"/>
      <c r="E234" s="26"/>
      <c r="F234" s="26"/>
      <c r="G234" s="26"/>
      <c r="H234" s="68"/>
      <c r="I234" s="27"/>
      <c r="J234" s="99"/>
      <c r="K234" s="91"/>
    </row>
    <row r="235" spans="1:11" s="19" customFormat="1" ht="175.5" customHeight="1" x14ac:dyDescent="0.2">
      <c r="A235" s="411"/>
      <c r="B235" s="411"/>
      <c r="C235" s="415"/>
      <c r="D235" s="413"/>
      <c r="E235" s="404"/>
      <c r="F235" s="404"/>
      <c r="G235" s="404"/>
      <c r="H235" s="28"/>
      <c r="I235" s="430"/>
      <c r="J235" s="49"/>
      <c r="K235" s="428"/>
    </row>
    <row r="236" spans="1:11" s="19" customFormat="1" ht="121.5" customHeight="1" thickBot="1" x14ac:dyDescent="0.25">
      <c r="A236" s="412"/>
      <c r="B236" s="412"/>
      <c r="C236" s="450"/>
      <c r="D236" s="414"/>
      <c r="E236" s="406"/>
      <c r="F236" s="406"/>
      <c r="G236" s="406"/>
      <c r="H236" s="28"/>
      <c r="I236" s="431"/>
      <c r="J236" s="49"/>
      <c r="K236" s="429"/>
    </row>
    <row r="237" spans="1:11" s="19" customFormat="1" ht="18.75" customHeight="1" thickBot="1" x14ac:dyDescent="0.25">
      <c r="A237" s="103"/>
      <c r="B237" s="104"/>
      <c r="C237" s="454" t="s">
        <v>1</v>
      </c>
      <c r="D237" s="455"/>
      <c r="E237" s="455"/>
      <c r="F237" s="455"/>
      <c r="G237" s="456"/>
      <c r="H237" s="23">
        <f>SUM(H135:H236)</f>
        <v>0</v>
      </c>
      <c r="I237" s="457"/>
      <c r="J237" s="458"/>
      <c r="K237" s="102"/>
    </row>
    <row r="238" spans="1:11" s="19" customFormat="1" ht="12.75" x14ac:dyDescent="0.2">
      <c r="D238" s="18"/>
      <c r="E238" s="18"/>
      <c r="F238" s="18"/>
      <c r="G238" s="18"/>
      <c r="H238" s="21"/>
      <c r="I238" s="21"/>
      <c r="J238" s="22"/>
    </row>
    <row r="239" spans="1:11" s="24" customFormat="1" ht="20.25" customHeight="1" x14ac:dyDescent="0.2">
      <c r="C239" s="438" t="s">
        <v>3</v>
      </c>
      <c r="D239" s="438"/>
      <c r="E239" s="438"/>
      <c r="F239" s="438"/>
      <c r="G239" s="438"/>
      <c r="H239" s="438"/>
      <c r="I239" s="438"/>
      <c r="J239" s="438"/>
    </row>
    <row r="240" spans="1:11" s="24" customFormat="1" ht="29.25" customHeight="1" x14ac:dyDescent="0.2">
      <c r="C240" s="438" t="s">
        <v>10</v>
      </c>
      <c r="D240" s="438"/>
      <c r="E240" s="438"/>
      <c r="F240" s="438"/>
      <c r="G240" s="438"/>
      <c r="H240" s="438"/>
      <c r="I240" s="438"/>
      <c r="J240" s="438"/>
    </row>
    <row r="241" spans="3:10" s="24" customFormat="1" ht="26.25" customHeight="1" x14ac:dyDescent="0.2">
      <c r="C241" s="439"/>
      <c r="D241" s="439"/>
      <c r="E241" s="439"/>
      <c r="F241" s="439"/>
      <c r="G241" s="439"/>
      <c r="H241" s="439"/>
      <c r="I241" s="439"/>
      <c r="J241" s="439"/>
    </row>
    <row r="242" spans="3:10" x14ac:dyDescent="0.2">
      <c r="J242" s="16"/>
    </row>
    <row r="243" spans="3:10" x14ac:dyDescent="0.2">
      <c r="D243" s="13"/>
      <c r="E243" s="13"/>
      <c r="F243" s="13"/>
      <c r="G243" s="13"/>
      <c r="H243" s="13"/>
      <c r="J243" s="114"/>
    </row>
    <row r="244" spans="3:10" x14ac:dyDescent="0.2">
      <c r="D244" s="13"/>
      <c r="E244" s="13"/>
      <c r="F244" s="13"/>
      <c r="G244" s="13"/>
      <c r="H244" s="13"/>
      <c r="J244" s="16"/>
    </row>
    <row r="245" spans="3:10" x14ac:dyDescent="0.2">
      <c r="D245" s="13"/>
      <c r="E245" s="13"/>
      <c r="F245" s="13"/>
      <c r="G245" s="13"/>
      <c r="H245" s="13"/>
      <c r="J245" s="16"/>
    </row>
    <row r="246" spans="3:10" x14ac:dyDescent="0.2">
      <c r="D246" s="13"/>
      <c r="E246" s="13"/>
      <c r="F246" s="13"/>
      <c r="G246" s="13"/>
      <c r="H246" s="13"/>
    </row>
  </sheetData>
  <autoFilter ref="A67:K131"/>
  <mergeCells count="164">
    <mergeCell ref="B66:J66"/>
    <mergeCell ref="A76:A78"/>
    <mergeCell ref="C76:C78"/>
    <mergeCell ref="B85:B86"/>
    <mergeCell ref="C85:C86"/>
    <mergeCell ref="E85:E86"/>
    <mergeCell ref="F85:F86"/>
    <mergeCell ref="G85:G86"/>
    <mergeCell ref="D85:D86"/>
    <mergeCell ref="A82:A83"/>
    <mergeCell ref="B82:B83"/>
    <mergeCell ref="E185:E188"/>
    <mergeCell ref="A153:A156"/>
    <mergeCell ref="A209:A210"/>
    <mergeCell ref="A185:A188"/>
    <mergeCell ref="C169:C174"/>
    <mergeCell ref="D169:D174"/>
    <mergeCell ref="E169:E174"/>
    <mergeCell ref="F169:F174"/>
    <mergeCell ref="G169:G174"/>
    <mergeCell ref="F153:F156"/>
    <mergeCell ref="D179:D184"/>
    <mergeCell ref="C153:C156"/>
    <mergeCell ref="A163:A167"/>
    <mergeCell ref="B163:B167"/>
    <mergeCell ref="A192:A193"/>
    <mergeCell ref="C192:C193"/>
    <mergeCell ref="C163:C167"/>
    <mergeCell ref="C185:C188"/>
    <mergeCell ref="D185:D188"/>
    <mergeCell ref="B11:J11"/>
    <mergeCell ref="H4:H5"/>
    <mergeCell ref="C4:C5"/>
    <mergeCell ref="C237:G237"/>
    <mergeCell ref="I237:J237"/>
    <mergeCell ref="C239:J239"/>
    <mergeCell ref="G179:G184"/>
    <mergeCell ref="F179:F184"/>
    <mergeCell ref="G153:G156"/>
    <mergeCell ref="B209:B210"/>
    <mergeCell ref="C209:C210"/>
    <mergeCell ref="D209:D210"/>
    <mergeCell ref="E209:E210"/>
    <mergeCell ref="F209:F210"/>
    <mergeCell ref="B76:B78"/>
    <mergeCell ref="D76:D78"/>
    <mergeCell ref="E76:E78"/>
    <mergeCell ref="F76:F78"/>
    <mergeCell ref="B185:B188"/>
    <mergeCell ref="G76:G78"/>
    <mergeCell ref="B169:B174"/>
    <mergeCell ref="G147:G148"/>
    <mergeCell ref="B179:B184"/>
    <mergeCell ref="C179:C184"/>
    <mergeCell ref="C240:J240"/>
    <mergeCell ref="C241:J241"/>
    <mergeCell ref="C62:G62"/>
    <mergeCell ref="I62:J62"/>
    <mergeCell ref="C206:C207"/>
    <mergeCell ref="C229:C230"/>
    <mergeCell ref="D229:D230"/>
    <mergeCell ref="C235:C236"/>
    <mergeCell ref="C150:C152"/>
    <mergeCell ref="C139:C146"/>
    <mergeCell ref="C131:G131"/>
    <mergeCell ref="I131:J131"/>
    <mergeCell ref="B133:J133"/>
    <mergeCell ref="B192:B193"/>
    <mergeCell ref="D192:D193"/>
    <mergeCell ref="E192:E193"/>
    <mergeCell ref="G163:G167"/>
    <mergeCell ref="F163:F167"/>
    <mergeCell ref="E153:E156"/>
    <mergeCell ref="D150:D152"/>
    <mergeCell ref="D153:D156"/>
    <mergeCell ref="B153:B156"/>
    <mergeCell ref="G136:G137"/>
    <mergeCell ref="F82:F83"/>
    <mergeCell ref="K185:K188"/>
    <mergeCell ref="I206:I207"/>
    <mergeCell ref="D206:D207"/>
    <mergeCell ref="B206:B207"/>
    <mergeCell ref="A206:A207"/>
    <mergeCell ref="E206:E207"/>
    <mergeCell ref="F206:F207"/>
    <mergeCell ref="G206:G207"/>
    <mergeCell ref="I163:I167"/>
    <mergeCell ref="K163:K167"/>
    <mergeCell ref="A176:A178"/>
    <mergeCell ref="B176:B178"/>
    <mergeCell ref="C176:C178"/>
    <mergeCell ref="D176:D178"/>
    <mergeCell ref="E176:E178"/>
    <mergeCell ref="F176:F178"/>
    <mergeCell ref="G176:G178"/>
    <mergeCell ref="K176:K178"/>
    <mergeCell ref="I177:I178"/>
    <mergeCell ref="E179:E184"/>
    <mergeCell ref="F185:F188"/>
    <mergeCell ref="G185:G188"/>
    <mergeCell ref="D163:D167"/>
    <mergeCell ref="E163:E167"/>
    <mergeCell ref="K235:K236"/>
    <mergeCell ref="I235:I236"/>
    <mergeCell ref="E235:E236"/>
    <mergeCell ref="F235:F236"/>
    <mergeCell ref="G235:G236"/>
    <mergeCell ref="K212:K213"/>
    <mergeCell ref="K214:K216"/>
    <mergeCell ref="K219:K220"/>
    <mergeCell ref="G219:G220"/>
    <mergeCell ref="F219:F220"/>
    <mergeCell ref="E219:E220"/>
    <mergeCell ref="K229:K230"/>
    <mergeCell ref="E229:E230"/>
    <mergeCell ref="F229:F230"/>
    <mergeCell ref="G229:G230"/>
    <mergeCell ref="E211:E216"/>
    <mergeCell ref="F211:F216"/>
    <mergeCell ref="G211:G216"/>
    <mergeCell ref="F136:F137"/>
    <mergeCell ref="E136:E137"/>
    <mergeCell ref="D136:D137"/>
    <mergeCell ref="C136:C137"/>
    <mergeCell ref="B136:B137"/>
    <mergeCell ref="B139:B146"/>
    <mergeCell ref="D139:D146"/>
    <mergeCell ref="E139:E146"/>
    <mergeCell ref="F139:F146"/>
    <mergeCell ref="A139:A146"/>
    <mergeCell ref="F150:F152"/>
    <mergeCell ref="E150:E152"/>
    <mergeCell ref="B150:B152"/>
    <mergeCell ref="A150:A152"/>
    <mergeCell ref="A147:A148"/>
    <mergeCell ref="B147:B148"/>
    <mergeCell ref="C147:C148"/>
    <mergeCell ref="D147:D148"/>
    <mergeCell ref="E147:E148"/>
    <mergeCell ref="F147:F148"/>
    <mergeCell ref="G139:G146"/>
    <mergeCell ref="G82:G83"/>
    <mergeCell ref="C82:C83"/>
    <mergeCell ref="D82:D83"/>
    <mergeCell ref="E82:E83"/>
    <mergeCell ref="G150:G152"/>
    <mergeCell ref="A219:A220"/>
    <mergeCell ref="D235:D236"/>
    <mergeCell ref="B235:B236"/>
    <mergeCell ref="A235:A236"/>
    <mergeCell ref="D219:D220"/>
    <mergeCell ref="C219:C220"/>
    <mergeCell ref="B219:B220"/>
    <mergeCell ref="B229:B230"/>
    <mergeCell ref="A229:A230"/>
    <mergeCell ref="A179:A184"/>
    <mergeCell ref="G209:G210"/>
    <mergeCell ref="A211:A216"/>
    <mergeCell ref="B211:B216"/>
    <mergeCell ref="C211:C216"/>
    <mergeCell ref="D211:D216"/>
    <mergeCell ref="F192:F193"/>
    <mergeCell ref="G192:G193"/>
    <mergeCell ref="A136:A137"/>
  </mergeCells>
  <pageMargins left="0.51181102362204722" right="0.51181102362204722" top="0.47244094488188981" bottom="0.51181102362204722" header="0.51181102362204722" footer="0.39370078740157483"/>
  <pageSetup paperSize="9" scale="75" fitToHeight="0" orientation="landscape" r:id="rId1"/>
  <headerFooter alignWithMargins="0">
    <oddFooter>&amp;C&amp;"Tahoma,Obyčejné"&amp;P</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55"/>
  <sheetViews>
    <sheetView tabSelected="1" zoomScaleNormal="100" zoomScaleSheetLayoutView="100" workbookViewId="0">
      <selection activeCell="G2" sqref="G2"/>
    </sheetView>
  </sheetViews>
  <sheetFormatPr defaultRowHeight="12.75" x14ac:dyDescent="0.2"/>
  <cols>
    <col min="1" max="1" width="12.5703125" style="287" customWidth="1"/>
    <col min="2" max="2" width="35.42578125" style="287" customWidth="1"/>
    <col min="3" max="3" width="8.42578125" style="287" hidden="1" customWidth="1"/>
    <col min="4" max="4" width="13.140625" style="287" customWidth="1"/>
    <col min="5" max="5" width="86.28515625" style="287" customWidth="1"/>
    <col min="6" max="16384" width="9.140625" style="287"/>
  </cols>
  <sheetData>
    <row r="1" spans="1:5" ht="40.5" customHeight="1" x14ac:dyDescent="0.2">
      <c r="A1" s="484" t="s">
        <v>531</v>
      </c>
      <c r="B1" s="484"/>
      <c r="C1" s="484"/>
      <c r="D1" s="484"/>
      <c r="E1" s="484"/>
    </row>
    <row r="2" spans="1:5" ht="15" x14ac:dyDescent="0.2">
      <c r="B2" s="167"/>
      <c r="C2" s="168"/>
    </row>
    <row r="3" spans="1:5" ht="15.75" customHeight="1" x14ac:dyDescent="0.2">
      <c r="A3" s="286" t="s">
        <v>13</v>
      </c>
      <c r="B3" s="286"/>
      <c r="C3" s="286"/>
    </row>
    <row r="4" spans="1:5" ht="13.5" thickBot="1" x14ac:dyDescent="0.25"/>
    <row r="5" spans="1:5" s="298" customFormat="1" ht="42" customHeight="1" thickBot="1" x14ac:dyDescent="0.25">
      <c r="A5" s="371" t="s">
        <v>11</v>
      </c>
      <c r="B5" s="254" t="s">
        <v>0</v>
      </c>
      <c r="C5" s="232" t="s">
        <v>4</v>
      </c>
      <c r="D5" s="233" t="s">
        <v>353</v>
      </c>
      <c r="E5" s="238" t="s">
        <v>354</v>
      </c>
    </row>
    <row r="6" spans="1:5" s="299" customFormat="1" ht="55.5" customHeight="1" x14ac:dyDescent="0.2">
      <c r="A6" s="370" t="s">
        <v>196</v>
      </c>
      <c r="B6" s="341" t="s">
        <v>160</v>
      </c>
      <c r="C6" s="369">
        <v>3277</v>
      </c>
      <c r="D6" s="358">
        <v>3396</v>
      </c>
      <c r="E6" s="362" t="s">
        <v>355</v>
      </c>
    </row>
    <row r="7" spans="1:5" s="299" customFormat="1" ht="81" customHeight="1" x14ac:dyDescent="0.2">
      <c r="A7" s="323" t="s">
        <v>42</v>
      </c>
      <c r="B7" s="347" t="s">
        <v>100</v>
      </c>
      <c r="C7" s="366">
        <v>3206</v>
      </c>
      <c r="D7" s="365">
        <v>57</v>
      </c>
      <c r="E7" s="356" t="s">
        <v>471</v>
      </c>
    </row>
    <row r="8" spans="1:5" s="299" customFormat="1" ht="67.5" customHeight="1" x14ac:dyDescent="0.2">
      <c r="A8" s="323" t="s">
        <v>42</v>
      </c>
      <c r="B8" s="347" t="s">
        <v>480</v>
      </c>
      <c r="C8" s="366">
        <v>3317</v>
      </c>
      <c r="D8" s="365">
        <v>21639.5</v>
      </c>
      <c r="E8" s="356" t="s">
        <v>356</v>
      </c>
    </row>
    <row r="9" spans="1:5" s="299" customFormat="1" ht="55.5" customHeight="1" x14ac:dyDescent="0.2">
      <c r="A9" s="323" t="s">
        <v>42</v>
      </c>
      <c r="B9" s="347" t="s">
        <v>101</v>
      </c>
      <c r="C9" s="366">
        <v>3319</v>
      </c>
      <c r="D9" s="365">
        <v>39143.800000000003</v>
      </c>
      <c r="E9" s="356" t="s">
        <v>357</v>
      </c>
    </row>
    <row r="10" spans="1:5" s="299" customFormat="1" ht="81" customHeight="1" x14ac:dyDescent="0.2">
      <c r="A10" s="323" t="s">
        <v>42</v>
      </c>
      <c r="B10" s="347" t="s">
        <v>543</v>
      </c>
      <c r="C10" s="366">
        <v>3324</v>
      </c>
      <c r="D10" s="365">
        <v>104.6</v>
      </c>
      <c r="E10" s="356" t="s">
        <v>321</v>
      </c>
    </row>
    <row r="11" spans="1:5" s="299" customFormat="1" ht="67.5" customHeight="1" x14ac:dyDescent="0.2">
      <c r="A11" s="323" t="s">
        <v>42</v>
      </c>
      <c r="B11" s="388" t="s">
        <v>557</v>
      </c>
      <c r="C11" s="366">
        <v>3326</v>
      </c>
      <c r="D11" s="365">
        <v>62.2</v>
      </c>
      <c r="E11" s="389" t="s">
        <v>558</v>
      </c>
    </row>
    <row r="12" spans="1:5" s="299" customFormat="1" ht="81" customHeight="1" x14ac:dyDescent="0.2">
      <c r="A12" s="323" t="s">
        <v>42</v>
      </c>
      <c r="B12" s="347" t="s">
        <v>544</v>
      </c>
      <c r="C12" s="366">
        <v>3362</v>
      </c>
      <c r="D12" s="365">
        <v>57720.6</v>
      </c>
      <c r="E12" s="356" t="s">
        <v>322</v>
      </c>
    </row>
    <row r="13" spans="1:5" s="299" customFormat="1" ht="81" customHeight="1" x14ac:dyDescent="0.2">
      <c r="A13" s="323" t="s">
        <v>42</v>
      </c>
      <c r="B13" s="347" t="s">
        <v>102</v>
      </c>
      <c r="C13" s="366">
        <v>3365</v>
      </c>
      <c r="D13" s="365">
        <v>105</v>
      </c>
      <c r="E13" s="356" t="s">
        <v>358</v>
      </c>
    </row>
    <row r="14" spans="1:5" s="299" customFormat="1" ht="81" customHeight="1" x14ac:dyDescent="0.2">
      <c r="A14" s="323" t="s">
        <v>42</v>
      </c>
      <c r="B14" s="347" t="s">
        <v>530</v>
      </c>
      <c r="C14" s="366">
        <v>3405</v>
      </c>
      <c r="D14" s="365">
        <v>264.60000000000002</v>
      </c>
      <c r="E14" s="356" t="s">
        <v>359</v>
      </c>
    </row>
    <row r="15" spans="1:5" s="299" customFormat="1" ht="81" customHeight="1" x14ac:dyDescent="0.2">
      <c r="A15" s="323" t="s">
        <v>42</v>
      </c>
      <c r="B15" s="347" t="s">
        <v>103</v>
      </c>
      <c r="C15" s="366">
        <v>3406</v>
      </c>
      <c r="D15" s="365">
        <v>124</v>
      </c>
      <c r="E15" s="356" t="s">
        <v>360</v>
      </c>
    </row>
    <row r="16" spans="1:5" s="299" customFormat="1" ht="81" customHeight="1" x14ac:dyDescent="0.2">
      <c r="A16" s="323" t="s">
        <v>42</v>
      </c>
      <c r="B16" s="347" t="s">
        <v>104</v>
      </c>
      <c r="C16" s="366">
        <v>3407</v>
      </c>
      <c r="D16" s="365">
        <v>105</v>
      </c>
      <c r="E16" s="356" t="s">
        <v>361</v>
      </c>
    </row>
    <row r="17" spans="1:5" s="299" customFormat="1" ht="81" customHeight="1" x14ac:dyDescent="0.2">
      <c r="A17" s="323" t="s">
        <v>42</v>
      </c>
      <c r="B17" s="347" t="s">
        <v>105</v>
      </c>
      <c r="C17" s="366">
        <v>3408</v>
      </c>
      <c r="D17" s="365">
        <v>105</v>
      </c>
      <c r="E17" s="356" t="s">
        <v>361</v>
      </c>
    </row>
    <row r="18" spans="1:5" s="299" customFormat="1" ht="81" customHeight="1" x14ac:dyDescent="0.2">
      <c r="A18" s="323" t="s">
        <v>42</v>
      </c>
      <c r="B18" s="347" t="s">
        <v>106</v>
      </c>
      <c r="C18" s="366">
        <v>3409</v>
      </c>
      <c r="D18" s="365">
        <v>124</v>
      </c>
      <c r="E18" s="356" t="s">
        <v>360</v>
      </c>
    </row>
    <row r="19" spans="1:5" s="299" customFormat="1" ht="67.5" customHeight="1" x14ac:dyDescent="0.2">
      <c r="A19" s="323" t="s">
        <v>42</v>
      </c>
      <c r="B19" s="347" t="s">
        <v>330</v>
      </c>
      <c r="C19" s="366"/>
      <c r="D19" s="365">
        <v>66.599999999999994</v>
      </c>
      <c r="E19" s="362" t="s">
        <v>574</v>
      </c>
    </row>
    <row r="20" spans="1:5" s="299" customFormat="1" ht="67.5" customHeight="1" x14ac:dyDescent="0.2">
      <c r="A20" s="323" t="s">
        <v>42</v>
      </c>
      <c r="B20" s="347" t="s">
        <v>300</v>
      </c>
      <c r="C20" s="366">
        <v>3262</v>
      </c>
      <c r="D20" s="365">
        <v>383.6</v>
      </c>
      <c r="E20" s="362" t="s">
        <v>301</v>
      </c>
    </row>
    <row r="21" spans="1:5" s="299" customFormat="1" ht="55.5" customHeight="1" x14ac:dyDescent="0.2">
      <c r="A21" s="323" t="s">
        <v>42</v>
      </c>
      <c r="B21" s="347" t="s">
        <v>174</v>
      </c>
      <c r="C21" s="366">
        <v>3321</v>
      </c>
      <c r="D21" s="365">
        <v>36278.9</v>
      </c>
      <c r="E21" s="362" t="s">
        <v>362</v>
      </c>
    </row>
    <row r="22" spans="1:5" s="299" customFormat="1" ht="41.25" customHeight="1" x14ac:dyDescent="0.2">
      <c r="A22" s="323" t="s">
        <v>42</v>
      </c>
      <c r="B22" s="347" t="s">
        <v>185</v>
      </c>
      <c r="C22" s="366">
        <v>3392</v>
      </c>
      <c r="D22" s="365">
        <v>900.90000000000009</v>
      </c>
      <c r="E22" s="362" t="s">
        <v>303</v>
      </c>
    </row>
    <row r="23" spans="1:5" s="299" customFormat="1" ht="41.25" customHeight="1" x14ac:dyDescent="0.2">
      <c r="A23" s="323" t="s">
        <v>42</v>
      </c>
      <c r="B23" s="347" t="s">
        <v>191</v>
      </c>
      <c r="C23" s="366">
        <v>3411</v>
      </c>
      <c r="D23" s="365">
        <v>500</v>
      </c>
      <c r="E23" s="362" t="s">
        <v>363</v>
      </c>
    </row>
    <row r="24" spans="1:5" s="299" customFormat="1" ht="67.5" customHeight="1" x14ac:dyDescent="0.2">
      <c r="A24" s="323" t="s">
        <v>42</v>
      </c>
      <c r="B24" s="347" t="s">
        <v>302</v>
      </c>
      <c r="C24" s="366">
        <v>3412</v>
      </c>
      <c r="D24" s="365">
        <v>200</v>
      </c>
      <c r="E24" s="362" t="s">
        <v>364</v>
      </c>
    </row>
    <row r="25" spans="1:5" s="298" customFormat="1" ht="54.75" customHeight="1" x14ac:dyDescent="0.2">
      <c r="A25" s="323" t="s">
        <v>27</v>
      </c>
      <c r="B25" s="347" t="s">
        <v>159</v>
      </c>
      <c r="C25" s="366">
        <v>3263</v>
      </c>
      <c r="D25" s="365">
        <v>361.3</v>
      </c>
      <c r="E25" s="362" t="s">
        <v>334</v>
      </c>
    </row>
    <row r="26" spans="1:5" s="298" customFormat="1" ht="42" customHeight="1" x14ac:dyDescent="0.2">
      <c r="A26" s="323" t="s">
        <v>27</v>
      </c>
      <c r="B26" s="347" t="s">
        <v>183</v>
      </c>
      <c r="C26" s="366">
        <v>3384</v>
      </c>
      <c r="D26" s="365">
        <v>40.799999999999997</v>
      </c>
      <c r="E26" s="362" t="s">
        <v>335</v>
      </c>
    </row>
    <row r="27" spans="1:5" s="298" customFormat="1" ht="54.75" customHeight="1" x14ac:dyDescent="0.2">
      <c r="A27" s="323" t="s">
        <v>37</v>
      </c>
      <c r="B27" s="347" t="s">
        <v>155</v>
      </c>
      <c r="C27" s="366">
        <v>3255</v>
      </c>
      <c r="D27" s="365">
        <v>4562.5</v>
      </c>
      <c r="E27" s="362" t="s">
        <v>365</v>
      </c>
    </row>
    <row r="28" spans="1:5" s="298" customFormat="1" ht="54.75" customHeight="1" x14ac:dyDescent="0.2">
      <c r="A28" s="323" t="s">
        <v>37</v>
      </c>
      <c r="B28" s="347" t="s">
        <v>169</v>
      </c>
      <c r="C28" s="366">
        <v>3303</v>
      </c>
      <c r="D28" s="365">
        <v>2871.1</v>
      </c>
      <c r="E28" s="362" t="s">
        <v>366</v>
      </c>
    </row>
    <row r="29" spans="1:5" s="298" customFormat="1" ht="43.5" customHeight="1" x14ac:dyDescent="0.2">
      <c r="A29" s="323" t="s">
        <v>37</v>
      </c>
      <c r="B29" s="347" t="s">
        <v>170</v>
      </c>
      <c r="C29" s="366">
        <v>3309</v>
      </c>
      <c r="D29" s="365">
        <v>3389.7</v>
      </c>
      <c r="E29" s="362" t="s">
        <v>367</v>
      </c>
    </row>
    <row r="30" spans="1:5" s="298" customFormat="1" ht="81" customHeight="1" x14ac:dyDescent="0.2">
      <c r="A30" s="323" t="s">
        <v>37</v>
      </c>
      <c r="B30" s="347" t="s">
        <v>179</v>
      </c>
      <c r="C30" s="366">
        <v>3339</v>
      </c>
      <c r="D30" s="365">
        <v>1172</v>
      </c>
      <c r="E30" s="362" t="s">
        <v>336</v>
      </c>
    </row>
    <row r="31" spans="1:5" s="298" customFormat="1" ht="43.5" customHeight="1" x14ac:dyDescent="0.2">
      <c r="A31" s="323" t="s">
        <v>37</v>
      </c>
      <c r="B31" s="347" t="s">
        <v>186</v>
      </c>
      <c r="C31" s="366">
        <v>3396</v>
      </c>
      <c r="D31" s="365">
        <v>1760.5</v>
      </c>
      <c r="E31" s="362" t="s">
        <v>368</v>
      </c>
    </row>
    <row r="32" spans="1:5" s="298" customFormat="1" ht="43.5" customHeight="1" x14ac:dyDescent="0.2">
      <c r="A32" s="323" t="s">
        <v>68</v>
      </c>
      <c r="B32" s="347" t="s">
        <v>244</v>
      </c>
      <c r="C32" s="366">
        <v>3399</v>
      </c>
      <c r="D32" s="365">
        <v>3.5</v>
      </c>
      <c r="E32" s="362" t="s">
        <v>329</v>
      </c>
    </row>
    <row r="33" spans="1:5" s="298" customFormat="1" ht="43.5" customHeight="1" x14ac:dyDescent="0.2">
      <c r="A33" s="323" t="s">
        <v>68</v>
      </c>
      <c r="B33" s="347" t="s">
        <v>144</v>
      </c>
      <c r="C33" s="366">
        <v>3207</v>
      </c>
      <c r="D33" s="365">
        <v>18.2</v>
      </c>
      <c r="E33" s="362" t="s">
        <v>304</v>
      </c>
    </row>
    <row r="34" spans="1:5" s="298" customFormat="1" ht="43.5" customHeight="1" x14ac:dyDescent="0.2">
      <c r="A34" s="323" t="s">
        <v>68</v>
      </c>
      <c r="B34" s="347" t="s">
        <v>145</v>
      </c>
      <c r="C34" s="366">
        <v>3208</v>
      </c>
      <c r="D34" s="365">
        <v>18.2</v>
      </c>
      <c r="E34" s="362" t="s">
        <v>304</v>
      </c>
    </row>
    <row r="35" spans="1:5" s="298" customFormat="1" ht="55.5" customHeight="1" x14ac:dyDescent="0.2">
      <c r="A35" s="323" t="s">
        <v>68</v>
      </c>
      <c r="B35" s="347" t="s">
        <v>481</v>
      </c>
      <c r="C35" s="366">
        <v>3312</v>
      </c>
      <c r="D35" s="365">
        <v>2211.6</v>
      </c>
      <c r="E35" s="362" t="s">
        <v>369</v>
      </c>
    </row>
    <row r="36" spans="1:5" s="298" customFormat="1" ht="67.5" customHeight="1" x14ac:dyDescent="0.2">
      <c r="A36" s="323" t="s">
        <v>68</v>
      </c>
      <c r="B36" s="347" t="s">
        <v>171</v>
      </c>
      <c r="C36" s="366">
        <v>3313</v>
      </c>
      <c r="D36" s="365">
        <v>3055.3</v>
      </c>
      <c r="E36" s="362" t="s">
        <v>370</v>
      </c>
    </row>
    <row r="37" spans="1:5" s="298" customFormat="1" ht="55.5" customHeight="1" x14ac:dyDescent="0.2">
      <c r="A37" s="323" t="s">
        <v>68</v>
      </c>
      <c r="B37" s="347" t="s">
        <v>172</v>
      </c>
      <c r="C37" s="366">
        <v>3314</v>
      </c>
      <c r="D37" s="365">
        <v>3985.5</v>
      </c>
      <c r="E37" s="362" t="s">
        <v>371</v>
      </c>
    </row>
    <row r="38" spans="1:5" s="298" customFormat="1" ht="51" x14ac:dyDescent="0.2">
      <c r="A38" s="323" t="s">
        <v>68</v>
      </c>
      <c r="B38" s="347" t="s">
        <v>173</v>
      </c>
      <c r="C38" s="366">
        <v>3315</v>
      </c>
      <c r="D38" s="365">
        <v>2238.3000000000002</v>
      </c>
      <c r="E38" s="362" t="s">
        <v>372</v>
      </c>
    </row>
    <row r="39" spans="1:5" s="298" customFormat="1" ht="55.5" customHeight="1" x14ac:dyDescent="0.2">
      <c r="A39" s="323" t="s">
        <v>68</v>
      </c>
      <c r="B39" s="347" t="s">
        <v>195</v>
      </c>
      <c r="C39" s="366">
        <v>3246</v>
      </c>
      <c r="D39" s="365">
        <v>4000</v>
      </c>
      <c r="E39" s="362" t="s">
        <v>373</v>
      </c>
    </row>
    <row r="40" spans="1:5" s="298" customFormat="1" ht="94.5" customHeight="1" x14ac:dyDescent="0.2">
      <c r="A40" s="323" t="s">
        <v>26</v>
      </c>
      <c r="B40" s="347" t="s">
        <v>107</v>
      </c>
      <c r="C40" s="366">
        <v>3250</v>
      </c>
      <c r="D40" s="365">
        <v>494.6</v>
      </c>
      <c r="E40" s="356" t="s">
        <v>472</v>
      </c>
    </row>
    <row r="41" spans="1:5" s="298" customFormat="1" ht="81" customHeight="1" x14ac:dyDescent="0.2">
      <c r="A41" s="323" t="s">
        <v>26</v>
      </c>
      <c r="B41" s="347" t="s">
        <v>482</v>
      </c>
      <c r="C41" s="366">
        <v>3253</v>
      </c>
      <c r="D41" s="365">
        <v>8288.2000000000007</v>
      </c>
      <c r="E41" s="356" t="s">
        <v>473</v>
      </c>
    </row>
    <row r="42" spans="1:5" s="298" customFormat="1" ht="81" customHeight="1" x14ac:dyDescent="0.2">
      <c r="A42" s="323" t="s">
        <v>26</v>
      </c>
      <c r="B42" s="347" t="s">
        <v>108</v>
      </c>
      <c r="C42" s="366">
        <v>3267</v>
      </c>
      <c r="D42" s="365">
        <v>1745.6</v>
      </c>
      <c r="E42" s="356" t="s">
        <v>337</v>
      </c>
    </row>
    <row r="43" spans="1:5" s="298" customFormat="1" ht="76.5" x14ac:dyDescent="0.2">
      <c r="A43" s="323" t="s">
        <v>26</v>
      </c>
      <c r="B43" s="347" t="s">
        <v>109</v>
      </c>
      <c r="C43" s="366">
        <v>3304</v>
      </c>
      <c r="D43" s="365">
        <v>4807.1000000000004</v>
      </c>
      <c r="E43" s="356" t="s">
        <v>338</v>
      </c>
    </row>
    <row r="44" spans="1:5" s="298" customFormat="1" ht="81" customHeight="1" x14ac:dyDescent="0.2">
      <c r="A44" s="323" t="s">
        <v>26</v>
      </c>
      <c r="B44" s="347" t="s">
        <v>110</v>
      </c>
      <c r="C44" s="366">
        <v>3305</v>
      </c>
      <c r="D44" s="365">
        <v>114.1</v>
      </c>
      <c r="E44" s="356" t="s">
        <v>339</v>
      </c>
    </row>
    <row r="45" spans="1:5" s="298" customFormat="1" ht="93" customHeight="1" x14ac:dyDescent="0.2">
      <c r="A45" s="323" t="s">
        <v>26</v>
      </c>
      <c r="B45" s="347" t="s">
        <v>111</v>
      </c>
      <c r="C45" s="366">
        <v>3233</v>
      </c>
      <c r="D45" s="365">
        <v>5267.6</v>
      </c>
      <c r="E45" s="356" t="s">
        <v>340</v>
      </c>
    </row>
    <row r="46" spans="1:5" s="298" customFormat="1" ht="67.5" customHeight="1" x14ac:dyDescent="0.2">
      <c r="A46" s="323" t="s">
        <v>26</v>
      </c>
      <c r="B46" s="347" t="s">
        <v>112</v>
      </c>
      <c r="C46" s="366">
        <v>3236</v>
      </c>
      <c r="D46" s="365">
        <v>28.4</v>
      </c>
      <c r="E46" s="356" t="s">
        <v>374</v>
      </c>
    </row>
    <row r="47" spans="1:5" s="298" customFormat="1" ht="67.5" customHeight="1" x14ac:dyDescent="0.2">
      <c r="A47" s="323" t="s">
        <v>26</v>
      </c>
      <c r="B47" s="347" t="s">
        <v>113</v>
      </c>
      <c r="C47" s="366">
        <v>3234</v>
      </c>
      <c r="D47" s="365">
        <v>8815.2999999999993</v>
      </c>
      <c r="E47" s="356" t="s">
        <v>514</v>
      </c>
    </row>
    <row r="48" spans="1:5" s="298" customFormat="1" ht="42.75" customHeight="1" x14ac:dyDescent="0.2">
      <c r="A48" s="323" t="s">
        <v>26</v>
      </c>
      <c r="B48" s="347" t="s">
        <v>175</v>
      </c>
      <c r="C48" s="366">
        <v>3327</v>
      </c>
      <c r="D48" s="365">
        <v>2568.1999999999998</v>
      </c>
      <c r="E48" s="362" t="s">
        <v>375</v>
      </c>
    </row>
    <row r="49" spans="1:5" s="298" customFormat="1" ht="42.75" customHeight="1" x14ac:dyDescent="0.2">
      <c r="A49" s="323" t="s">
        <v>26</v>
      </c>
      <c r="B49" s="347" t="s">
        <v>184</v>
      </c>
      <c r="C49" s="366">
        <v>3388</v>
      </c>
      <c r="D49" s="365">
        <v>28.7</v>
      </c>
      <c r="E49" s="362" t="s">
        <v>341</v>
      </c>
    </row>
    <row r="50" spans="1:5" s="298" customFormat="1" ht="121.5" customHeight="1" x14ac:dyDescent="0.2">
      <c r="A50" s="323" t="s">
        <v>26</v>
      </c>
      <c r="B50" s="347" t="s">
        <v>93</v>
      </c>
      <c r="C50" s="366">
        <v>7000</v>
      </c>
      <c r="D50" s="365">
        <v>279.39999999999998</v>
      </c>
      <c r="E50" s="362" t="s">
        <v>348</v>
      </c>
    </row>
    <row r="51" spans="1:5" s="298" customFormat="1" ht="55.5" customHeight="1" x14ac:dyDescent="0.2">
      <c r="A51" s="323" t="s">
        <v>32</v>
      </c>
      <c r="B51" s="347" t="s">
        <v>156</v>
      </c>
      <c r="C51" s="366">
        <v>3256</v>
      </c>
      <c r="D51" s="365">
        <v>11217.8</v>
      </c>
      <c r="E51" s="362" t="s">
        <v>474</v>
      </c>
    </row>
    <row r="52" spans="1:5" s="298" customFormat="1" ht="55.5" customHeight="1" x14ac:dyDescent="0.2">
      <c r="A52" s="323" t="s">
        <v>32</v>
      </c>
      <c r="B52" s="347" t="s">
        <v>161</v>
      </c>
      <c r="C52" s="366">
        <v>3280</v>
      </c>
      <c r="D52" s="365">
        <v>1508.6</v>
      </c>
      <c r="E52" s="362" t="s">
        <v>376</v>
      </c>
    </row>
    <row r="53" spans="1:5" s="298" customFormat="1" ht="43.5" customHeight="1" x14ac:dyDescent="0.2">
      <c r="A53" s="323" t="s">
        <v>32</v>
      </c>
      <c r="B53" s="347" t="s">
        <v>202</v>
      </c>
      <c r="C53" s="366">
        <v>3300</v>
      </c>
      <c r="D53" s="365">
        <v>48</v>
      </c>
      <c r="E53" s="362" t="s">
        <v>475</v>
      </c>
    </row>
    <row r="54" spans="1:5" s="298" customFormat="1" ht="43.5" customHeight="1" x14ac:dyDescent="0.2">
      <c r="A54" s="323" t="s">
        <v>32</v>
      </c>
      <c r="B54" s="347" t="s">
        <v>483</v>
      </c>
      <c r="C54" s="366">
        <v>3400</v>
      </c>
      <c r="D54" s="365">
        <v>150</v>
      </c>
      <c r="E54" s="362" t="s">
        <v>377</v>
      </c>
    </row>
    <row r="55" spans="1:5" s="298" customFormat="1" ht="127.5" x14ac:dyDescent="0.2">
      <c r="A55" s="323" t="s">
        <v>30</v>
      </c>
      <c r="B55" s="347" t="s">
        <v>114</v>
      </c>
      <c r="C55" s="366">
        <v>3210</v>
      </c>
      <c r="D55" s="365">
        <v>214.7</v>
      </c>
      <c r="E55" s="356" t="s">
        <v>378</v>
      </c>
    </row>
    <row r="56" spans="1:5" s="298" customFormat="1" ht="94.5" customHeight="1" x14ac:dyDescent="0.2">
      <c r="A56" s="323" t="s">
        <v>30</v>
      </c>
      <c r="B56" s="347" t="s">
        <v>115</v>
      </c>
      <c r="C56" s="366">
        <v>3211</v>
      </c>
      <c r="D56" s="365">
        <v>303.5</v>
      </c>
      <c r="E56" s="356" t="s">
        <v>379</v>
      </c>
    </row>
    <row r="57" spans="1:5" s="298" customFormat="1" ht="63.75" x14ac:dyDescent="0.2">
      <c r="A57" s="323" t="s">
        <v>30</v>
      </c>
      <c r="B57" s="347" t="s">
        <v>116</v>
      </c>
      <c r="C57" s="366">
        <v>3209</v>
      </c>
      <c r="D57" s="365">
        <v>176.3</v>
      </c>
      <c r="E57" s="356" t="s">
        <v>380</v>
      </c>
    </row>
    <row r="58" spans="1:5" s="298" customFormat="1" ht="108" customHeight="1" x14ac:dyDescent="0.2">
      <c r="A58" s="323" t="s">
        <v>30</v>
      </c>
      <c r="B58" s="347" t="s">
        <v>117</v>
      </c>
      <c r="C58" s="366">
        <v>3371</v>
      </c>
      <c r="D58" s="365">
        <v>1057.5999999999999</v>
      </c>
      <c r="E58" s="356" t="s">
        <v>381</v>
      </c>
    </row>
    <row r="59" spans="1:5" s="298" customFormat="1" ht="108" customHeight="1" x14ac:dyDescent="0.2">
      <c r="A59" s="323" t="s">
        <v>30</v>
      </c>
      <c r="B59" s="347" t="s">
        <v>118</v>
      </c>
      <c r="C59" s="366">
        <v>3372</v>
      </c>
      <c r="D59" s="365">
        <v>631.70000000000005</v>
      </c>
      <c r="E59" s="356" t="s">
        <v>382</v>
      </c>
    </row>
    <row r="60" spans="1:5" s="298" customFormat="1" ht="67.5" customHeight="1" x14ac:dyDescent="0.2">
      <c r="A60" s="323" t="s">
        <v>30</v>
      </c>
      <c r="B60" s="347" t="s">
        <v>240</v>
      </c>
      <c r="C60" s="366">
        <v>3383</v>
      </c>
      <c r="D60" s="365">
        <v>150</v>
      </c>
      <c r="E60" s="362" t="s">
        <v>241</v>
      </c>
    </row>
    <row r="61" spans="1:5" s="298" customFormat="1" ht="67.5" customHeight="1" x14ac:dyDescent="0.2">
      <c r="A61" s="323" t="s">
        <v>30</v>
      </c>
      <c r="B61" s="347" t="s">
        <v>119</v>
      </c>
      <c r="C61" s="366">
        <v>3402</v>
      </c>
      <c r="D61" s="365">
        <v>1433.9</v>
      </c>
      <c r="E61" s="362" t="s">
        <v>515</v>
      </c>
    </row>
    <row r="62" spans="1:5" s="298" customFormat="1" ht="55.5" customHeight="1" x14ac:dyDescent="0.2">
      <c r="A62" s="323" t="s">
        <v>30</v>
      </c>
      <c r="B62" s="347" t="s">
        <v>143</v>
      </c>
      <c r="C62" s="366">
        <v>3203</v>
      </c>
      <c r="D62" s="365">
        <v>3118.8</v>
      </c>
      <c r="E62" s="362" t="s">
        <v>429</v>
      </c>
    </row>
    <row r="63" spans="1:5" s="298" customFormat="1" ht="55.5" customHeight="1" x14ac:dyDescent="0.2">
      <c r="A63" s="323" t="s">
        <v>30</v>
      </c>
      <c r="B63" s="347" t="s">
        <v>147</v>
      </c>
      <c r="C63" s="366">
        <v>3213</v>
      </c>
      <c r="D63" s="365">
        <v>5675.8</v>
      </c>
      <c r="E63" s="362" t="s">
        <v>430</v>
      </c>
    </row>
    <row r="64" spans="1:5" s="298" customFormat="1" ht="42.75" customHeight="1" x14ac:dyDescent="0.2">
      <c r="A64" s="323" t="s">
        <v>30</v>
      </c>
      <c r="B64" s="347" t="s">
        <v>148</v>
      </c>
      <c r="C64" s="366">
        <v>3214</v>
      </c>
      <c r="D64" s="365">
        <v>1486.4</v>
      </c>
      <c r="E64" s="362" t="s">
        <v>262</v>
      </c>
    </row>
    <row r="65" spans="1:5" s="298" customFormat="1" ht="55.5" customHeight="1" x14ac:dyDescent="0.2">
      <c r="A65" s="323" t="s">
        <v>30</v>
      </c>
      <c r="B65" s="347" t="s">
        <v>149</v>
      </c>
      <c r="C65" s="366">
        <v>3215</v>
      </c>
      <c r="D65" s="365">
        <v>6093.4000000000005</v>
      </c>
      <c r="E65" s="362" t="s">
        <v>383</v>
      </c>
    </row>
    <row r="66" spans="1:5" s="298" customFormat="1" ht="55.5" customHeight="1" x14ac:dyDescent="0.2">
      <c r="A66" s="323" t="s">
        <v>30</v>
      </c>
      <c r="B66" s="347" t="s">
        <v>146</v>
      </c>
      <c r="C66" s="366">
        <v>3212</v>
      </c>
      <c r="D66" s="365">
        <v>1378.7</v>
      </c>
      <c r="E66" s="362" t="s">
        <v>384</v>
      </c>
    </row>
    <row r="67" spans="1:5" s="298" customFormat="1" ht="55.5" customHeight="1" x14ac:dyDescent="0.2">
      <c r="A67" s="323" t="s">
        <v>30</v>
      </c>
      <c r="B67" s="347" t="s">
        <v>157</v>
      </c>
      <c r="C67" s="366">
        <v>3258</v>
      </c>
      <c r="D67" s="365">
        <v>3059.1000000000004</v>
      </c>
      <c r="E67" s="362" t="s">
        <v>385</v>
      </c>
    </row>
    <row r="68" spans="1:5" s="298" customFormat="1" ht="55.5" customHeight="1" x14ac:dyDescent="0.2">
      <c r="A68" s="323" t="s">
        <v>30</v>
      </c>
      <c r="B68" s="347" t="s">
        <v>158</v>
      </c>
      <c r="C68" s="366">
        <v>3259</v>
      </c>
      <c r="D68" s="365">
        <v>3289.8</v>
      </c>
      <c r="E68" s="362" t="s">
        <v>386</v>
      </c>
    </row>
    <row r="69" spans="1:5" s="298" customFormat="1" ht="43.5" customHeight="1" x14ac:dyDescent="0.2">
      <c r="A69" s="323" t="s">
        <v>30</v>
      </c>
      <c r="B69" s="347" t="s">
        <v>177</v>
      </c>
      <c r="C69" s="366">
        <v>3335</v>
      </c>
      <c r="D69" s="365">
        <v>3764.8</v>
      </c>
      <c r="E69" s="362" t="s">
        <v>387</v>
      </c>
    </row>
    <row r="70" spans="1:5" s="298" customFormat="1" ht="43.5" customHeight="1" x14ac:dyDescent="0.2">
      <c r="A70" s="323" t="s">
        <v>30</v>
      </c>
      <c r="B70" s="347" t="s">
        <v>178</v>
      </c>
      <c r="C70" s="366">
        <v>3336</v>
      </c>
      <c r="D70" s="365">
        <v>2599.1000000000004</v>
      </c>
      <c r="E70" s="362" t="s">
        <v>388</v>
      </c>
    </row>
    <row r="71" spans="1:5" s="298" customFormat="1" ht="43.5" customHeight="1" x14ac:dyDescent="0.2">
      <c r="A71" s="323" t="s">
        <v>30</v>
      </c>
      <c r="B71" s="347" t="s">
        <v>265</v>
      </c>
      <c r="C71" s="366">
        <v>3337</v>
      </c>
      <c r="D71" s="365">
        <v>425</v>
      </c>
      <c r="E71" s="362" t="s">
        <v>389</v>
      </c>
    </row>
    <row r="72" spans="1:5" s="298" customFormat="1" ht="55.5" customHeight="1" x14ac:dyDescent="0.2">
      <c r="A72" s="323" t="s">
        <v>30</v>
      </c>
      <c r="B72" s="347" t="s">
        <v>162</v>
      </c>
      <c r="C72" s="366">
        <v>3281</v>
      </c>
      <c r="D72" s="365">
        <v>105516.20000000001</v>
      </c>
      <c r="E72" s="362" t="s">
        <v>390</v>
      </c>
    </row>
    <row r="73" spans="1:5" s="298" customFormat="1" ht="55.5" customHeight="1" x14ac:dyDescent="0.2">
      <c r="A73" s="323" t="s">
        <v>30</v>
      </c>
      <c r="B73" s="347" t="s">
        <v>187</v>
      </c>
      <c r="C73" s="366">
        <v>3398</v>
      </c>
      <c r="D73" s="365">
        <v>44910.700000000004</v>
      </c>
      <c r="E73" s="362" t="s">
        <v>391</v>
      </c>
    </row>
    <row r="74" spans="1:5" s="298" customFormat="1" ht="55.5" customHeight="1" x14ac:dyDescent="0.2">
      <c r="A74" s="323" t="s">
        <v>30</v>
      </c>
      <c r="B74" s="347" t="s">
        <v>188</v>
      </c>
      <c r="C74" s="366">
        <v>3401</v>
      </c>
      <c r="D74" s="365">
        <v>8383.8000000000011</v>
      </c>
      <c r="E74" s="362" t="s">
        <v>392</v>
      </c>
    </row>
    <row r="75" spans="1:5" s="298" customFormat="1" ht="55.5" customHeight="1" x14ac:dyDescent="0.2">
      <c r="A75" s="323" t="s">
        <v>30</v>
      </c>
      <c r="B75" s="347" t="s">
        <v>189</v>
      </c>
      <c r="C75" s="366">
        <v>3404</v>
      </c>
      <c r="D75" s="365">
        <v>8124</v>
      </c>
      <c r="E75" s="362" t="s">
        <v>393</v>
      </c>
    </row>
    <row r="76" spans="1:5" s="298" customFormat="1" ht="42" customHeight="1" x14ac:dyDescent="0.2">
      <c r="A76" s="323" t="s">
        <v>30</v>
      </c>
      <c r="B76" s="347" t="s">
        <v>194</v>
      </c>
      <c r="C76" s="366">
        <v>3415</v>
      </c>
      <c r="D76" s="365">
        <v>1094.5</v>
      </c>
      <c r="E76" s="362" t="s">
        <v>394</v>
      </c>
    </row>
    <row r="77" spans="1:5" s="298" customFormat="1" ht="55.5" customHeight="1" x14ac:dyDescent="0.2">
      <c r="A77" s="323" t="s">
        <v>69</v>
      </c>
      <c r="B77" s="347" t="s">
        <v>319</v>
      </c>
      <c r="C77" s="366">
        <v>2518</v>
      </c>
      <c r="D77" s="365">
        <v>3486.6</v>
      </c>
      <c r="E77" s="362" t="s">
        <v>320</v>
      </c>
    </row>
    <row r="78" spans="1:5" s="298" customFormat="1" ht="81" customHeight="1" x14ac:dyDescent="0.2">
      <c r="A78" s="323" t="s">
        <v>69</v>
      </c>
      <c r="B78" s="347" t="s">
        <v>120</v>
      </c>
      <c r="C78" s="366">
        <v>3220</v>
      </c>
      <c r="D78" s="365">
        <v>28915.7</v>
      </c>
      <c r="E78" s="356" t="s">
        <v>395</v>
      </c>
    </row>
    <row r="79" spans="1:5" s="298" customFormat="1" ht="81" customHeight="1" x14ac:dyDescent="0.2">
      <c r="A79" s="323" t="s">
        <v>69</v>
      </c>
      <c r="B79" s="347" t="s">
        <v>121</v>
      </c>
      <c r="C79" s="366">
        <v>3219</v>
      </c>
      <c r="D79" s="365">
        <v>224.4</v>
      </c>
      <c r="E79" s="356" t="s">
        <v>323</v>
      </c>
    </row>
    <row r="80" spans="1:5" s="298" customFormat="1" ht="81" customHeight="1" x14ac:dyDescent="0.2">
      <c r="A80" s="323" t="s">
        <v>69</v>
      </c>
      <c r="B80" s="347" t="s">
        <v>122</v>
      </c>
      <c r="C80" s="366">
        <v>3340</v>
      </c>
      <c r="D80" s="365">
        <v>10102.799999999999</v>
      </c>
      <c r="E80" s="356" t="s">
        <v>324</v>
      </c>
    </row>
    <row r="81" spans="1:5" s="298" customFormat="1" ht="55.5" customHeight="1" x14ac:dyDescent="0.2">
      <c r="A81" s="323" t="s">
        <v>69</v>
      </c>
      <c r="B81" s="347" t="s">
        <v>123</v>
      </c>
      <c r="C81" s="366">
        <v>3342</v>
      </c>
      <c r="D81" s="365">
        <v>1098.8</v>
      </c>
      <c r="E81" s="356" t="s">
        <v>396</v>
      </c>
    </row>
    <row r="82" spans="1:5" s="298" customFormat="1" ht="81" customHeight="1" x14ac:dyDescent="0.2">
      <c r="A82" s="323" t="s">
        <v>69</v>
      </c>
      <c r="B82" s="347" t="s">
        <v>124</v>
      </c>
      <c r="C82" s="366">
        <v>3343</v>
      </c>
      <c r="D82" s="365">
        <v>146.69999999999999</v>
      </c>
      <c r="E82" s="362" t="s">
        <v>325</v>
      </c>
    </row>
    <row r="83" spans="1:5" s="298" customFormat="1" ht="67.5" customHeight="1" x14ac:dyDescent="0.2">
      <c r="A83" s="323" t="s">
        <v>69</v>
      </c>
      <c r="B83" s="347" t="s">
        <v>326</v>
      </c>
      <c r="C83" s="366">
        <v>3344</v>
      </c>
      <c r="D83" s="365">
        <v>6995.4</v>
      </c>
      <c r="E83" s="362" t="s">
        <v>397</v>
      </c>
    </row>
    <row r="84" spans="1:5" s="298" customFormat="1" ht="67.5" customHeight="1" x14ac:dyDescent="0.2">
      <c r="A84" s="323" t="s">
        <v>69</v>
      </c>
      <c r="B84" s="347" t="s">
        <v>125</v>
      </c>
      <c r="C84" s="366">
        <v>3345</v>
      </c>
      <c r="D84" s="365">
        <v>5095.8</v>
      </c>
      <c r="E84" s="356" t="s">
        <v>398</v>
      </c>
    </row>
    <row r="85" spans="1:5" s="298" customFormat="1" ht="89.25" x14ac:dyDescent="0.2">
      <c r="A85" s="323" t="s">
        <v>69</v>
      </c>
      <c r="B85" s="388" t="s">
        <v>554</v>
      </c>
      <c r="C85" s="366" t="s">
        <v>555</v>
      </c>
      <c r="D85" s="365">
        <v>924.8</v>
      </c>
      <c r="E85" s="397" t="s">
        <v>556</v>
      </c>
    </row>
    <row r="86" spans="1:5" s="298" customFormat="1" ht="108" customHeight="1" x14ac:dyDescent="0.2">
      <c r="A86" s="323" t="s">
        <v>69</v>
      </c>
      <c r="B86" s="347" t="s">
        <v>126</v>
      </c>
      <c r="C86" s="366">
        <v>3349</v>
      </c>
      <c r="D86" s="365">
        <v>273.8</v>
      </c>
      <c r="E86" s="356" t="s">
        <v>327</v>
      </c>
    </row>
    <row r="87" spans="1:5" s="298" customFormat="1" ht="67.5" customHeight="1" x14ac:dyDescent="0.2">
      <c r="A87" s="323" t="s">
        <v>69</v>
      </c>
      <c r="B87" s="347" t="s">
        <v>127</v>
      </c>
      <c r="C87" s="366">
        <v>3350</v>
      </c>
      <c r="D87" s="365">
        <v>75</v>
      </c>
      <c r="E87" s="356" t="s">
        <v>524</v>
      </c>
    </row>
    <row r="88" spans="1:5" s="298" customFormat="1" ht="147" customHeight="1" x14ac:dyDescent="0.2">
      <c r="A88" s="323" t="s">
        <v>69</v>
      </c>
      <c r="B88" s="347" t="s">
        <v>128</v>
      </c>
      <c r="C88" s="366">
        <v>3351</v>
      </c>
      <c r="D88" s="365">
        <v>164.8</v>
      </c>
      <c r="E88" s="356" t="s">
        <v>399</v>
      </c>
    </row>
    <row r="89" spans="1:5" s="298" customFormat="1" ht="67.5" customHeight="1" x14ac:dyDescent="0.2">
      <c r="A89" s="323" t="s">
        <v>69</v>
      </c>
      <c r="B89" s="347" t="s">
        <v>129</v>
      </c>
      <c r="C89" s="366">
        <v>3352</v>
      </c>
      <c r="D89" s="365">
        <v>60</v>
      </c>
      <c r="E89" s="356" t="s">
        <v>242</v>
      </c>
    </row>
    <row r="90" spans="1:5" s="298" customFormat="1" ht="55.5" customHeight="1" x14ac:dyDescent="0.2">
      <c r="A90" s="323" t="s">
        <v>69</v>
      </c>
      <c r="B90" s="347" t="s">
        <v>130</v>
      </c>
      <c r="C90" s="366">
        <v>3355</v>
      </c>
      <c r="D90" s="365">
        <v>60</v>
      </c>
      <c r="E90" s="356" t="s">
        <v>400</v>
      </c>
    </row>
    <row r="91" spans="1:5" s="298" customFormat="1" ht="67.5" customHeight="1" x14ac:dyDescent="0.2">
      <c r="A91" s="323" t="s">
        <v>69</v>
      </c>
      <c r="B91" s="347" t="s">
        <v>131</v>
      </c>
      <c r="C91" s="366">
        <v>3356</v>
      </c>
      <c r="D91" s="365">
        <v>22195.9</v>
      </c>
      <c r="E91" s="356" t="s">
        <v>401</v>
      </c>
    </row>
    <row r="92" spans="1:5" s="298" customFormat="1" ht="67.5" customHeight="1" x14ac:dyDescent="0.2">
      <c r="A92" s="323" t="s">
        <v>69</v>
      </c>
      <c r="B92" s="347" t="s">
        <v>132</v>
      </c>
      <c r="C92" s="366">
        <v>3358</v>
      </c>
      <c r="D92" s="365">
        <v>60</v>
      </c>
      <c r="E92" s="356" t="s">
        <v>243</v>
      </c>
    </row>
    <row r="93" spans="1:5" s="298" customFormat="1" ht="55.5" customHeight="1" x14ac:dyDescent="0.2">
      <c r="A93" s="323" t="s">
        <v>69</v>
      </c>
      <c r="B93" s="347" t="s">
        <v>133</v>
      </c>
      <c r="C93" s="366">
        <v>3359</v>
      </c>
      <c r="D93" s="365">
        <v>52.5</v>
      </c>
      <c r="E93" s="356" t="s">
        <v>402</v>
      </c>
    </row>
    <row r="94" spans="1:5" s="298" customFormat="1" ht="68.25" customHeight="1" x14ac:dyDescent="0.2">
      <c r="A94" s="323" t="s">
        <v>69</v>
      </c>
      <c r="B94" s="347" t="s">
        <v>328</v>
      </c>
      <c r="C94" s="366">
        <v>3360</v>
      </c>
      <c r="D94" s="365">
        <v>637.6</v>
      </c>
      <c r="E94" s="356" t="s">
        <v>403</v>
      </c>
    </row>
    <row r="95" spans="1:5" s="298" customFormat="1" ht="108" customHeight="1" x14ac:dyDescent="0.2">
      <c r="A95" s="323" t="s">
        <v>69</v>
      </c>
      <c r="B95" s="347" t="s">
        <v>134</v>
      </c>
      <c r="C95" s="366">
        <v>3217</v>
      </c>
      <c r="D95" s="365">
        <v>3135.6</v>
      </c>
      <c r="E95" s="356" t="s">
        <v>404</v>
      </c>
    </row>
    <row r="96" spans="1:5" s="298" customFormat="1" ht="67.5" customHeight="1" x14ac:dyDescent="0.2">
      <c r="A96" s="323" t="s">
        <v>69</v>
      </c>
      <c r="B96" s="398" t="s">
        <v>566</v>
      </c>
      <c r="C96" s="366"/>
      <c r="D96" s="365">
        <v>1500</v>
      </c>
      <c r="E96" s="399" t="s">
        <v>570</v>
      </c>
    </row>
    <row r="97" spans="1:5" s="298" customFormat="1" ht="67.5" customHeight="1" x14ac:dyDescent="0.2">
      <c r="A97" s="323" t="s">
        <v>69</v>
      </c>
      <c r="B97" s="398" t="s">
        <v>567</v>
      </c>
      <c r="C97" s="366"/>
      <c r="D97" s="365">
        <v>1000</v>
      </c>
      <c r="E97" s="399" t="s">
        <v>571</v>
      </c>
    </row>
    <row r="98" spans="1:5" s="298" customFormat="1" ht="67.5" customHeight="1" x14ac:dyDescent="0.2">
      <c r="A98" s="323" t="s">
        <v>69</v>
      </c>
      <c r="B98" s="398" t="s">
        <v>568</v>
      </c>
      <c r="C98" s="366"/>
      <c r="D98" s="365">
        <v>1500</v>
      </c>
      <c r="E98" s="399" t="s">
        <v>570</v>
      </c>
    </row>
    <row r="99" spans="1:5" s="298" customFormat="1" ht="67.5" customHeight="1" x14ac:dyDescent="0.2">
      <c r="A99" s="323" t="s">
        <v>69</v>
      </c>
      <c r="B99" s="398" t="s">
        <v>569</v>
      </c>
      <c r="C99" s="366"/>
      <c r="D99" s="365">
        <v>1000</v>
      </c>
      <c r="E99" s="399" t="s">
        <v>571</v>
      </c>
    </row>
    <row r="100" spans="1:5" s="298" customFormat="1" ht="108" customHeight="1" x14ac:dyDescent="0.2">
      <c r="A100" s="323" t="s">
        <v>69</v>
      </c>
      <c r="B100" s="347" t="s">
        <v>141</v>
      </c>
      <c r="C100" s="366">
        <v>2505</v>
      </c>
      <c r="D100" s="365">
        <v>6101</v>
      </c>
      <c r="E100" s="362" t="s">
        <v>310</v>
      </c>
    </row>
    <row r="101" spans="1:5" s="298" customFormat="1" ht="42" customHeight="1" x14ac:dyDescent="0.2">
      <c r="A101" s="323" t="s">
        <v>69</v>
      </c>
      <c r="B101" s="388" t="s">
        <v>549</v>
      </c>
      <c r="C101" s="366" t="s">
        <v>550</v>
      </c>
      <c r="D101" s="365">
        <v>100</v>
      </c>
      <c r="E101" s="362" t="s">
        <v>551</v>
      </c>
    </row>
    <row r="102" spans="1:5" s="298" customFormat="1" ht="63.75" x14ac:dyDescent="0.2">
      <c r="A102" s="323" t="s">
        <v>69</v>
      </c>
      <c r="B102" s="388" t="s">
        <v>552</v>
      </c>
      <c r="C102" s="366"/>
      <c r="D102" s="365">
        <v>500</v>
      </c>
      <c r="E102" s="362" t="s">
        <v>572</v>
      </c>
    </row>
    <row r="103" spans="1:5" s="298" customFormat="1" ht="42.75" customHeight="1" x14ac:dyDescent="0.2">
      <c r="A103" s="323" t="s">
        <v>69</v>
      </c>
      <c r="B103" s="347" t="s">
        <v>150</v>
      </c>
      <c r="C103" s="366">
        <v>3222</v>
      </c>
      <c r="D103" s="365">
        <v>15791.4</v>
      </c>
      <c r="E103" s="362" t="s">
        <v>405</v>
      </c>
    </row>
    <row r="104" spans="1:5" s="298" customFormat="1" ht="42.75" customHeight="1" x14ac:dyDescent="0.2">
      <c r="A104" s="323" t="s">
        <v>69</v>
      </c>
      <c r="B104" s="347" t="s">
        <v>151</v>
      </c>
      <c r="C104" s="366">
        <v>3224</v>
      </c>
      <c r="D104" s="365">
        <v>18679.2</v>
      </c>
      <c r="E104" s="362" t="s">
        <v>406</v>
      </c>
    </row>
    <row r="105" spans="1:5" s="298" customFormat="1" ht="55.5" customHeight="1" x14ac:dyDescent="0.2">
      <c r="A105" s="323" t="s">
        <v>69</v>
      </c>
      <c r="B105" s="347" t="s">
        <v>152</v>
      </c>
      <c r="C105" s="366">
        <v>3229</v>
      </c>
      <c r="D105" s="365">
        <v>263.2</v>
      </c>
      <c r="E105" s="362" t="s">
        <v>407</v>
      </c>
    </row>
    <row r="106" spans="1:5" s="298" customFormat="1" ht="42.75" customHeight="1" x14ac:dyDescent="0.2">
      <c r="A106" s="323" t="s">
        <v>69</v>
      </c>
      <c r="B106" s="347" t="s">
        <v>153</v>
      </c>
      <c r="C106" s="366">
        <v>3230</v>
      </c>
      <c r="D106" s="365">
        <v>3255</v>
      </c>
      <c r="E106" s="362" t="s">
        <v>408</v>
      </c>
    </row>
    <row r="107" spans="1:5" s="298" customFormat="1" ht="55.5" customHeight="1" x14ac:dyDescent="0.2">
      <c r="A107" s="323" t="s">
        <v>69</v>
      </c>
      <c r="B107" s="347" t="s">
        <v>308</v>
      </c>
      <c r="C107" s="366">
        <v>3239</v>
      </c>
      <c r="D107" s="365">
        <v>7385.2000000000007</v>
      </c>
      <c r="E107" s="362" t="s">
        <v>409</v>
      </c>
    </row>
    <row r="108" spans="1:5" s="298" customFormat="1" ht="55.5" customHeight="1" x14ac:dyDescent="0.2">
      <c r="A108" s="323" t="s">
        <v>69</v>
      </c>
      <c r="B108" s="347" t="s">
        <v>163</v>
      </c>
      <c r="C108" s="366">
        <v>3283</v>
      </c>
      <c r="D108" s="365">
        <v>6733.7000000000007</v>
      </c>
      <c r="E108" s="362" t="s">
        <v>410</v>
      </c>
    </row>
    <row r="109" spans="1:5" s="298" customFormat="1" ht="42.75" customHeight="1" x14ac:dyDescent="0.2">
      <c r="A109" s="323" t="s">
        <v>69</v>
      </c>
      <c r="B109" s="347" t="s">
        <v>307</v>
      </c>
      <c r="C109" s="366">
        <v>3285</v>
      </c>
      <c r="D109" s="365">
        <v>300</v>
      </c>
      <c r="E109" s="362" t="s">
        <v>411</v>
      </c>
    </row>
    <row r="110" spans="1:5" s="298" customFormat="1" ht="42.75" customHeight="1" x14ac:dyDescent="0.2">
      <c r="A110" s="323" t="s">
        <v>69</v>
      </c>
      <c r="B110" s="347" t="s">
        <v>164</v>
      </c>
      <c r="C110" s="366">
        <v>3287</v>
      </c>
      <c r="D110" s="365">
        <v>27716.7</v>
      </c>
      <c r="E110" s="362" t="s">
        <v>412</v>
      </c>
    </row>
    <row r="111" spans="1:5" s="298" customFormat="1" ht="42.75" customHeight="1" x14ac:dyDescent="0.2">
      <c r="A111" s="323" t="s">
        <v>69</v>
      </c>
      <c r="B111" s="347" t="s">
        <v>165</v>
      </c>
      <c r="C111" s="366">
        <v>3288</v>
      </c>
      <c r="D111" s="365">
        <v>300</v>
      </c>
      <c r="E111" s="362" t="s">
        <v>413</v>
      </c>
    </row>
    <row r="112" spans="1:5" s="298" customFormat="1" ht="55.5" customHeight="1" x14ac:dyDescent="0.2">
      <c r="A112" s="323" t="s">
        <v>69</v>
      </c>
      <c r="B112" s="347" t="s">
        <v>309</v>
      </c>
      <c r="C112" s="366">
        <v>3403</v>
      </c>
      <c r="D112" s="365">
        <v>8866.7000000000007</v>
      </c>
      <c r="E112" s="362" t="s">
        <v>414</v>
      </c>
    </row>
    <row r="113" spans="1:5" s="298" customFormat="1" ht="42.75" customHeight="1" x14ac:dyDescent="0.2">
      <c r="A113" s="323" t="s">
        <v>69</v>
      </c>
      <c r="B113" s="347" t="s">
        <v>192</v>
      </c>
      <c r="C113" s="366">
        <v>3413</v>
      </c>
      <c r="D113" s="365">
        <v>200</v>
      </c>
      <c r="E113" s="362" t="s">
        <v>415</v>
      </c>
    </row>
    <row r="114" spans="1:5" s="298" customFormat="1" ht="42.75" customHeight="1" x14ac:dyDescent="0.2">
      <c r="A114" s="323" t="s">
        <v>69</v>
      </c>
      <c r="B114" s="347" t="s">
        <v>193</v>
      </c>
      <c r="C114" s="366">
        <v>3414</v>
      </c>
      <c r="D114" s="365">
        <v>200</v>
      </c>
      <c r="E114" s="362" t="s">
        <v>415</v>
      </c>
    </row>
    <row r="115" spans="1:5" s="298" customFormat="1" ht="55.5" customHeight="1" x14ac:dyDescent="0.2">
      <c r="A115" s="323" t="s">
        <v>69</v>
      </c>
      <c r="B115" s="347" t="s">
        <v>306</v>
      </c>
      <c r="C115" s="366">
        <v>3385</v>
      </c>
      <c r="D115" s="365">
        <v>41621</v>
      </c>
      <c r="E115" s="362" t="s">
        <v>305</v>
      </c>
    </row>
    <row r="116" spans="1:5" s="298" customFormat="1" ht="55.5" customHeight="1" x14ac:dyDescent="0.2">
      <c r="A116" s="323" t="s">
        <v>69</v>
      </c>
      <c r="B116" s="347" t="s">
        <v>311</v>
      </c>
      <c r="C116" s="366">
        <v>3225</v>
      </c>
      <c r="D116" s="365">
        <v>1069.1000000000001</v>
      </c>
      <c r="E116" s="362" t="s">
        <v>312</v>
      </c>
    </row>
    <row r="117" spans="1:5" s="298" customFormat="1" ht="55.5" customHeight="1" x14ac:dyDescent="0.2">
      <c r="A117" s="323" t="s">
        <v>69</v>
      </c>
      <c r="B117" s="347" t="s">
        <v>313</v>
      </c>
      <c r="C117" s="366">
        <v>3316</v>
      </c>
      <c r="D117" s="365">
        <v>1770.3000000000002</v>
      </c>
      <c r="E117" s="362" t="s">
        <v>416</v>
      </c>
    </row>
    <row r="118" spans="1:5" s="298" customFormat="1" ht="67.5" customHeight="1" x14ac:dyDescent="0.2">
      <c r="A118" s="323" t="s">
        <v>31</v>
      </c>
      <c r="B118" s="347" t="s">
        <v>135</v>
      </c>
      <c r="C118" s="366">
        <v>3332</v>
      </c>
      <c r="D118" s="365">
        <v>12.1</v>
      </c>
      <c r="E118" s="356" t="s">
        <v>417</v>
      </c>
    </row>
    <row r="119" spans="1:5" s="298" customFormat="1" ht="94.5" customHeight="1" x14ac:dyDescent="0.2">
      <c r="A119" s="323" t="s">
        <v>31</v>
      </c>
      <c r="B119" s="347" t="s">
        <v>136</v>
      </c>
      <c r="C119" s="366">
        <v>3290</v>
      </c>
      <c r="D119" s="365">
        <v>86.9</v>
      </c>
      <c r="E119" s="356" t="s">
        <v>418</v>
      </c>
    </row>
    <row r="120" spans="1:5" s="298" customFormat="1" ht="94.5" customHeight="1" x14ac:dyDescent="0.2">
      <c r="A120" s="323" t="s">
        <v>31</v>
      </c>
      <c r="B120" s="347" t="s">
        <v>573</v>
      </c>
      <c r="C120" s="366">
        <v>3248</v>
      </c>
      <c r="D120" s="365">
        <v>10131.200000000001</v>
      </c>
      <c r="E120" s="356" t="s">
        <v>419</v>
      </c>
    </row>
    <row r="121" spans="1:5" s="298" customFormat="1" ht="81" customHeight="1" x14ac:dyDescent="0.2">
      <c r="A121" s="323" t="s">
        <v>31</v>
      </c>
      <c r="B121" s="347" t="s">
        <v>137</v>
      </c>
      <c r="C121" s="366">
        <v>3249</v>
      </c>
      <c r="D121" s="365">
        <v>833.5</v>
      </c>
      <c r="E121" s="356" t="s">
        <v>420</v>
      </c>
    </row>
    <row r="122" spans="1:5" s="298" customFormat="1" ht="67.5" customHeight="1" x14ac:dyDescent="0.2">
      <c r="A122" s="323" t="s">
        <v>31</v>
      </c>
      <c r="B122" s="347" t="s">
        <v>138</v>
      </c>
      <c r="C122" s="366">
        <v>3292</v>
      </c>
      <c r="D122" s="365">
        <v>2004.4</v>
      </c>
      <c r="E122" s="356" t="s">
        <v>421</v>
      </c>
    </row>
    <row r="123" spans="1:5" s="298" customFormat="1" ht="67.5" customHeight="1" x14ac:dyDescent="0.2">
      <c r="A123" s="323" t="s">
        <v>31</v>
      </c>
      <c r="B123" s="347" t="s">
        <v>142</v>
      </c>
      <c r="C123" s="366">
        <v>2530</v>
      </c>
      <c r="D123" s="365">
        <v>8169.6</v>
      </c>
      <c r="E123" s="362" t="s">
        <v>264</v>
      </c>
    </row>
    <row r="124" spans="1:5" s="298" customFormat="1" ht="94.5" customHeight="1" x14ac:dyDescent="0.2">
      <c r="A124" s="323" t="s">
        <v>31</v>
      </c>
      <c r="B124" s="347" t="s">
        <v>275</v>
      </c>
      <c r="C124" s="366">
        <v>3240</v>
      </c>
      <c r="D124" s="365">
        <v>157.60000000000002</v>
      </c>
      <c r="E124" s="362" t="s">
        <v>263</v>
      </c>
    </row>
    <row r="125" spans="1:5" s="298" customFormat="1" ht="67.5" customHeight="1" x14ac:dyDescent="0.2">
      <c r="A125" s="323" t="s">
        <v>31</v>
      </c>
      <c r="B125" s="347" t="s">
        <v>276</v>
      </c>
      <c r="C125" s="366">
        <v>7007</v>
      </c>
      <c r="D125" s="365">
        <v>2170.8000000000002</v>
      </c>
      <c r="E125" s="362" t="s">
        <v>422</v>
      </c>
    </row>
    <row r="126" spans="1:5" s="298" customFormat="1" ht="67.5" customHeight="1" x14ac:dyDescent="0.2">
      <c r="A126" s="323" t="s">
        <v>31</v>
      </c>
      <c r="B126" s="347" t="s">
        <v>266</v>
      </c>
      <c r="C126" s="366">
        <v>7006</v>
      </c>
      <c r="D126" s="365">
        <v>761</v>
      </c>
      <c r="E126" s="362" t="s">
        <v>423</v>
      </c>
    </row>
    <row r="127" spans="1:5" s="298" customFormat="1" ht="67.5" customHeight="1" x14ac:dyDescent="0.2">
      <c r="A127" s="323" t="s">
        <v>31</v>
      </c>
      <c r="B127" s="347" t="s">
        <v>484</v>
      </c>
      <c r="C127" s="366">
        <v>7004</v>
      </c>
      <c r="D127" s="365">
        <v>4693.7</v>
      </c>
      <c r="E127" s="362" t="s">
        <v>267</v>
      </c>
    </row>
    <row r="128" spans="1:5" s="298" customFormat="1" ht="42.75" customHeight="1" x14ac:dyDescent="0.2">
      <c r="A128" s="323" t="s">
        <v>72</v>
      </c>
      <c r="B128" s="347" t="s">
        <v>154</v>
      </c>
      <c r="C128" s="366">
        <v>3244</v>
      </c>
      <c r="D128" s="365">
        <v>500</v>
      </c>
      <c r="E128" s="362" t="s">
        <v>424</v>
      </c>
    </row>
    <row r="129" spans="1:5" s="298" customFormat="1" ht="55.5" customHeight="1" x14ac:dyDescent="0.2">
      <c r="A129" s="323" t="s">
        <v>72</v>
      </c>
      <c r="B129" s="347" t="s">
        <v>166</v>
      </c>
      <c r="C129" s="366">
        <v>3293</v>
      </c>
      <c r="D129" s="365">
        <v>521.4</v>
      </c>
      <c r="E129" s="362" t="s">
        <v>425</v>
      </c>
    </row>
    <row r="130" spans="1:5" s="298" customFormat="1" ht="42.75" customHeight="1" x14ac:dyDescent="0.2">
      <c r="A130" s="323" t="s">
        <v>72</v>
      </c>
      <c r="B130" s="347" t="s">
        <v>167</v>
      </c>
      <c r="C130" s="366">
        <v>3294</v>
      </c>
      <c r="D130" s="365">
        <v>100</v>
      </c>
      <c r="E130" s="362" t="s">
        <v>316</v>
      </c>
    </row>
    <row r="131" spans="1:5" s="298" customFormat="1" ht="42.75" customHeight="1" x14ac:dyDescent="0.2">
      <c r="A131" s="323" t="s">
        <v>72</v>
      </c>
      <c r="B131" s="347" t="s">
        <v>168</v>
      </c>
      <c r="C131" s="366">
        <v>3301</v>
      </c>
      <c r="D131" s="365">
        <v>350.8</v>
      </c>
      <c r="E131" s="362" t="s">
        <v>317</v>
      </c>
    </row>
    <row r="132" spans="1:5" s="298" customFormat="1" ht="42.75" customHeight="1" x14ac:dyDescent="0.2">
      <c r="A132" s="323" t="s">
        <v>72</v>
      </c>
      <c r="B132" s="347" t="s">
        <v>176</v>
      </c>
      <c r="C132" s="366">
        <v>3334</v>
      </c>
      <c r="D132" s="365">
        <v>1042.4000000000001</v>
      </c>
      <c r="E132" s="362" t="s">
        <v>426</v>
      </c>
    </row>
    <row r="133" spans="1:5" s="298" customFormat="1" ht="42.75" customHeight="1" x14ac:dyDescent="0.2">
      <c r="A133" s="323" t="s">
        <v>72</v>
      </c>
      <c r="B133" s="347" t="s">
        <v>180</v>
      </c>
      <c r="C133" s="366">
        <v>3377</v>
      </c>
      <c r="D133" s="365">
        <v>100</v>
      </c>
      <c r="E133" s="362" t="s">
        <v>316</v>
      </c>
    </row>
    <row r="134" spans="1:5" s="298" customFormat="1" ht="42.75" customHeight="1" x14ac:dyDescent="0.2">
      <c r="A134" s="323" t="s">
        <v>72</v>
      </c>
      <c r="B134" s="347" t="s">
        <v>181</v>
      </c>
      <c r="C134" s="366">
        <v>3378</v>
      </c>
      <c r="D134" s="365">
        <v>12.5</v>
      </c>
      <c r="E134" s="362" t="s">
        <v>427</v>
      </c>
    </row>
    <row r="135" spans="1:5" s="298" customFormat="1" ht="42.75" customHeight="1" x14ac:dyDescent="0.2">
      <c r="A135" s="323" t="s">
        <v>72</v>
      </c>
      <c r="B135" s="347" t="s">
        <v>182</v>
      </c>
      <c r="C135" s="366">
        <v>3380</v>
      </c>
      <c r="D135" s="365">
        <v>50.900000000000006</v>
      </c>
      <c r="E135" s="362" t="s">
        <v>315</v>
      </c>
    </row>
    <row r="136" spans="1:5" s="298" customFormat="1" ht="42.75" customHeight="1" x14ac:dyDescent="0.2">
      <c r="A136" s="323" t="s">
        <v>72</v>
      </c>
      <c r="B136" s="347" t="s">
        <v>190</v>
      </c>
      <c r="C136" s="366">
        <v>3410</v>
      </c>
      <c r="D136" s="365">
        <v>6500.1</v>
      </c>
      <c r="E136" s="362" t="s">
        <v>314</v>
      </c>
    </row>
    <row r="137" spans="1:5" s="298" customFormat="1" ht="67.5" customHeight="1" x14ac:dyDescent="0.2">
      <c r="A137" s="323" t="s">
        <v>72</v>
      </c>
      <c r="B137" s="347" t="s">
        <v>318</v>
      </c>
      <c r="C137" s="366">
        <v>3426</v>
      </c>
      <c r="D137" s="365">
        <v>100</v>
      </c>
      <c r="E137" s="362" t="s">
        <v>428</v>
      </c>
    </row>
    <row r="138" spans="1:5" s="298" customFormat="1" ht="67.5" customHeight="1" x14ac:dyDescent="0.2">
      <c r="A138" s="323" t="s">
        <v>72</v>
      </c>
      <c r="B138" s="347" t="s">
        <v>203</v>
      </c>
      <c r="C138" s="366">
        <v>3298</v>
      </c>
      <c r="D138" s="365">
        <v>1636.1</v>
      </c>
      <c r="E138" s="362" t="s">
        <v>204</v>
      </c>
    </row>
    <row r="139" spans="1:5" s="298" customFormat="1" ht="81" customHeight="1" x14ac:dyDescent="0.2">
      <c r="A139" s="359" t="s">
        <v>72</v>
      </c>
      <c r="B139" s="347" t="s">
        <v>485</v>
      </c>
      <c r="C139" s="366">
        <v>3381</v>
      </c>
      <c r="D139" s="365">
        <v>7599.3</v>
      </c>
      <c r="E139" s="356" t="s">
        <v>205</v>
      </c>
    </row>
    <row r="140" spans="1:5" s="298" customFormat="1" ht="97.5" customHeight="1" thickBot="1" x14ac:dyDescent="0.25">
      <c r="A140" s="324" t="s">
        <v>72</v>
      </c>
      <c r="B140" s="319" t="s">
        <v>486</v>
      </c>
      <c r="C140" s="320">
        <v>3382</v>
      </c>
      <c r="D140" s="322">
        <v>390000</v>
      </c>
      <c r="E140" s="321" t="s">
        <v>342</v>
      </c>
    </row>
    <row r="141" spans="1:5" s="298" customFormat="1" ht="15" customHeight="1" thickBot="1" x14ac:dyDescent="0.25">
      <c r="A141" s="485" t="s">
        <v>1</v>
      </c>
      <c r="B141" s="486"/>
      <c r="C141" s="486"/>
      <c r="D141" s="300">
        <f>SUM(D6:D140)</f>
        <v>1106312.1999999997</v>
      </c>
      <c r="E141" s="349"/>
    </row>
    <row r="145" spans="2:4" s="289" customFormat="1" hidden="1" x14ac:dyDescent="0.2">
      <c r="B145" s="289" t="s">
        <v>200</v>
      </c>
      <c r="D145" s="290">
        <v>6891.4</v>
      </c>
    </row>
    <row r="146" spans="2:4" s="289" customFormat="1" hidden="1" x14ac:dyDescent="0.2">
      <c r="B146" s="289" t="s">
        <v>199</v>
      </c>
      <c r="D146" s="290">
        <v>1973</v>
      </c>
    </row>
    <row r="147" spans="2:4" s="289" customFormat="1" hidden="1" x14ac:dyDescent="0.2">
      <c r="B147" s="289" t="s">
        <v>201</v>
      </c>
      <c r="D147" s="290">
        <f>48+552.4+10000+300000</f>
        <v>310600.40000000002</v>
      </c>
    </row>
    <row r="148" spans="2:4" hidden="1" x14ac:dyDescent="0.2">
      <c r="B148" s="287" t="s">
        <v>197</v>
      </c>
      <c r="D148" s="290">
        <v>366654.7</v>
      </c>
    </row>
    <row r="149" spans="2:4" s="289" customFormat="1" hidden="1" x14ac:dyDescent="0.2">
      <c r="B149" s="289" t="s">
        <v>198</v>
      </c>
      <c r="D149" s="290">
        <v>302067.90000000002</v>
      </c>
    </row>
    <row r="150" spans="2:4" s="289" customFormat="1" hidden="1" x14ac:dyDescent="0.2">
      <c r="B150" s="291" t="s">
        <v>139</v>
      </c>
      <c r="D150" s="290">
        <v>-5613.3</v>
      </c>
    </row>
    <row r="151" spans="2:4" hidden="1" x14ac:dyDescent="0.2">
      <c r="B151" s="291" t="s">
        <v>140</v>
      </c>
      <c r="D151" s="290">
        <v>-9565.9</v>
      </c>
    </row>
    <row r="152" spans="2:4" hidden="1" x14ac:dyDescent="0.2">
      <c r="D152" s="292">
        <f>SUM(D145:D151)</f>
        <v>973008.2</v>
      </c>
    </row>
    <row r="153" spans="2:4" hidden="1" x14ac:dyDescent="0.2">
      <c r="D153" s="290"/>
    </row>
    <row r="154" spans="2:4" hidden="1" x14ac:dyDescent="0.2"/>
    <row r="155" spans="2:4" hidden="1" x14ac:dyDescent="0.2"/>
  </sheetData>
  <mergeCells count="2">
    <mergeCell ref="A1:E1"/>
    <mergeCell ref="A141:C141"/>
  </mergeCells>
  <pageMargins left="0.31496062992125984" right="0.31496062992125984" top="0.78740157480314965" bottom="0.59055118110236227" header="0.31496062992125984" footer="0.31496062992125984"/>
  <pageSetup paperSize="9" scale="97" fitToHeight="0" orientation="landscape" r:id="rId1"/>
  <headerFooter>
    <oddHeader>&amp;L&amp;"Tahoma,Kurzíva"&amp;9Návrh rozpočtu na rok 2019
Příloha č. 11&amp;R&amp;"Tahoma,Kurzíva"&amp;9Přehled nedočerpaných výdajů roku 2018, které budou zapojeny do upraveného rozpočtu na rok 2019
Akce spolufinancované z evropských finančního zdrojů</oddHeader>
    <oddFooter>&amp;C&amp;"Tahoma,Obyčejné"&amp;P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0"/>
  <sheetViews>
    <sheetView zoomScaleNormal="100" zoomScaleSheetLayoutView="100" workbookViewId="0">
      <selection activeCell="F2" sqref="F2"/>
    </sheetView>
  </sheetViews>
  <sheetFormatPr defaultRowHeight="12.75" x14ac:dyDescent="0.2"/>
  <cols>
    <col min="1" max="1" width="12.5703125" style="285" customWidth="1"/>
    <col min="2" max="2" width="35.42578125" style="285" customWidth="1"/>
    <col min="3" max="3" width="10.42578125" style="285" hidden="1" customWidth="1"/>
    <col min="4" max="4" width="13.140625" style="285" customWidth="1"/>
    <col min="5" max="5" width="86.28515625" style="285" customWidth="1"/>
    <col min="6" max="16384" width="9.140625" style="285"/>
  </cols>
  <sheetData>
    <row r="1" spans="1:5" ht="15" x14ac:dyDescent="0.2">
      <c r="B1" s="167"/>
      <c r="C1" s="168"/>
    </row>
    <row r="2" spans="1:5" ht="15.75" customHeight="1" x14ac:dyDescent="0.2">
      <c r="A2" s="286" t="s">
        <v>22</v>
      </c>
      <c r="B2" s="286"/>
      <c r="C2" s="286"/>
    </row>
    <row r="3" spans="1:5" ht="13.5" thickBot="1" x14ac:dyDescent="0.25"/>
    <row r="4" spans="1:5" ht="42" customHeight="1" thickBot="1" x14ac:dyDescent="0.25">
      <c r="A4" s="371" t="s">
        <v>11</v>
      </c>
      <c r="B4" s="254" t="s">
        <v>0</v>
      </c>
      <c r="C4" s="232" t="s">
        <v>4</v>
      </c>
      <c r="D4" s="233" t="s">
        <v>353</v>
      </c>
      <c r="E4" s="238" t="s">
        <v>354</v>
      </c>
    </row>
    <row r="5" spans="1:5" s="298" customFormat="1" ht="67.5" customHeight="1" x14ac:dyDescent="0.2">
      <c r="A5" s="345" t="s">
        <v>196</v>
      </c>
      <c r="B5" s="341" t="s">
        <v>525</v>
      </c>
      <c r="C5" s="338">
        <v>5307</v>
      </c>
      <c r="D5" s="372">
        <v>665.5</v>
      </c>
      <c r="E5" s="373" t="s">
        <v>246</v>
      </c>
    </row>
    <row r="6" spans="1:5" s="298" customFormat="1" ht="55.5" customHeight="1" x14ac:dyDescent="0.2">
      <c r="A6" s="325" t="s">
        <v>42</v>
      </c>
      <c r="B6" s="347" t="s">
        <v>468</v>
      </c>
      <c r="C6" s="366">
        <v>5741</v>
      </c>
      <c r="D6" s="365">
        <v>9000</v>
      </c>
      <c r="E6" s="362" t="s">
        <v>432</v>
      </c>
    </row>
    <row r="7" spans="1:5" s="298" customFormat="1" ht="55.5" customHeight="1" x14ac:dyDescent="0.2">
      <c r="A7" s="323" t="s">
        <v>42</v>
      </c>
      <c r="B7" s="347" t="s">
        <v>469</v>
      </c>
      <c r="C7" s="366">
        <v>5742</v>
      </c>
      <c r="D7" s="365">
        <v>10000</v>
      </c>
      <c r="E7" s="362" t="s">
        <v>433</v>
      </c>
    </row>
    <row r="8" spans="1:5" s="298" customFormat="1" ht="67.5" customHeight="1" x14ac:dyDescent="0.2">
      <c r="A8" s="359" t="s">
        <v>42</v>
      </c>
      <c r="B8" s="347" t="s">
        <v>94</v>
      </c>
      <c r="C8" s="360">
        <v>5752</v>
      </c>
      <c r="D8" s="333">
        <v>360</v>
      </c>
      <c r="E8" s="356" t="s">
        <v>434</v>
      </c>
    </row>
    <row r="9" spans="1:5" s="298" customFormat="1" ht="54.75" customHeight="1" x14ac:dyDescent="0.2">
      <c r="A9" s="391" t="s">
        <v>42</v>
      </c>
      <c r="B9" s="388" t="s">
        <v>559</v>
      </c>
      <c r="C9" s="360">
        <v>5835</v>
      </c>
      <c r="D9" s="333">
        <v>650</v>
      </c>
      <c r="E9" s="389" t="s">
        <v>560</v>
      </c>
    </row>
    <row r="10" spans="1:5" s="298" customFormat="1" ht="108" customHeight="1" x14ac:dyDescent="0.2">
      <c r="A10" s="359" t="s">
        <v>27</v>
      </c>
      <c r="B10" s="347" t="s">
        <v>29</v>
      </c>
      <c r="C10" s="360">
        <v>5057</v>
      </c>
      <c r="D10" s="333">
        <f>6366+408.5</f>
        <v>6774.5</v>
      </c>
      <c r="E10" s="356" t="s">
        <v>466</v>
      </c>
    </row>
    <row r="11" spans="1:5" s="298" customFormat="1" ht="67.5" customHeight="1" x14ac:dyDescent="0.2">
      <c r="A11" s="359" t="s">
        <v>37</v>
      </c>
      <c r="B11" s="57" t="s">
        <v>248</v>
      </c>
      <c r="C11" s="360">
        <v>4077</v>
      </c>
      <c r="D11" s="334">
        <v>52.1</v>
      </c>
      <c r="E11" s="356" t="s">
        <v>435</v>
      </c>
    </row>
    <row r="12" spans="1:5" s="298" customFormat="1" ht="94.5" customHeight="1" x14ac:dyDescent="0.2">
      <c r="A12" s="359" t="s">
        <v>37</v>
      </c>
      <c r="B12" s="347" t="s">
        <v>92</v>
      </c>
      <c r="C12" s="363">
        <v>5337</v>
      </c>
      <c r="D12" s="365">
        <v>6196</v>
      </c>
      <c r="E12" s="356" t="s">
        <v>283</v>
      </c>
    </row>
    <row r="13" spans="1:5" s="298" customFormat="1" ht="67.5" customHeight="1" x14ac:dyDescent="0.2">
      <c r="A13" s="344" t="s">
        <v>37</v>
      </c>
      <c r="B13" s="65" t="s">
        <v>43</v>
      </c>
      <c r="C13" s="55">
        <v>5338</v>
      </c>
      <c r="D13" s="365">
        <v>1619.3</v>
      </c>
      <c r="E13" s="356" t="s">
        <v>281</v>
      </c>
    </row>
    <row r="14" spans="1:5" s="298" customFormat="1" ht="67.5" customHeight="1" x14ac:dyDescent="0.2">
      <c r="A14" s="344" t="s">
        <v>37</v>
      </c>
      <c r="B14" s="65" t="s">
        <v>44</v>
      </c>
      <c r="C14" s="55">
        <v>5339</v>
      </c>
      <c r="D14" s="365">
        <v>992.2</v>
      </c>
      <c r="E14" s="356" t="s">
        <v>282</v>
      </c>
    </row>
    <row r="15" spans="1:5" s="298" customFormat="1" ht="67.5" customHeight="1" x14ac:dyDescent="0.2">
      <c r="A15" s="323" t="s">
        <v>68</v>
      </c>
      <c r="B15" s="347" t="s">
        <v>45</v>
      </c>
      <c r="C15" s="366">
        <v>4984</v>
      </c>
      <c r="D15" s="365">
        <v>250.5</v>
      </c>
      <c r="E15" s="362" t="s">
        <v>231</v>
      </c>
    </row>
    <row r="16" spans="1:5" s="298" customFormat="1" ht="67.5" customHeight="1" x14ac:dyDescent="0.2">
      <c r="A16" s="323" t="s">
        <v>68</v>
      </c>
      <c r="B16" s="347" t="s">
        <v>465</v>
      </c>
      <c r="C16" s="343">
        <v>5609</v>
      </c>
      <c r="D16" s="365">
        <v>310.2</v>
      </c>
      <c r="E16" s="362" t="s">
        <v>233</v>
      </c>
    </row>
    <row r="17" spans="1:6" s="298" customFormat="1" ht="78.75" customHeight="1" x14ac:dyDescent="0.2">
      <c r="A17" s="323" t="s">
        <v>68</v>
      </c>
      <c r="B17" s="347" t="s">
        <v>331</v>
      </c>
      <c r="C17" s="343">
        <v>5619</v>
      </c>
      <c r="D17" s="365">
        <v>838</v>
      </c>
      <c r="E17" s="362" t="s">
        <v>436</v>
      </c>
    </row>
    <row r="18" spans="1:6" s="298" customFormat="1" ht="67.5" customHeight="1" x14ac:dyDescent="0.2">
      <c r="A18" s="326" t="s">
        <v>26</v>
      </c>
      <c r="B18" s="310" t="s">
        <v>249</v>
      </c>
      <c r="C18" s="316">
        <v>5635</v>
      </c>
      <c r="D18" s="309">
        <v>985.3</v>
      </c>
      <c r="E18" s="318" t="s">
        <v>343</v>
      </c>
    </row>
    <row r="19" spans="1:6" s="298" customFormat="1" ht="67.5" customHeight="1" x14ac:dyDescent="0.2">
      <c r="A19" s="326" t="s">
        <v>26</v>
      </c>
      <c r="B19" s="310" t="s">
        <v>250</v>
      </c>
      <c r="C19" s="316">
        <v>4724</v>
      </c>
      <c r="D19" s="309">
        <v>610.20000000000005</v>
      </c>
      <c r="E19" s="318" t="s">
        <v>344</v>
      </c>
    </row>
    <row r="20" spans="1:6" s="298" customFormat="1" ht="42.75" customHeight="1" x14ac:dyDescent="0.2">
      <c r="A20" s="326" t="s">
        <v>26</v>
      </c>
      <c r="B20" s="310" t="s">
        <v>54</v>
      </c>
      <c r="C20" s="316">
        <v>5746</v>
      </c>
      <c r="D20" s="309">
        <v>463</v>
      </c>
      <c r="E20" s="318" t="s">
        <v>345</v>
      </c>
    </row>
    <row r="21" spans="1:6" s="298" customFormat="1" ht="41.25" customHeight="1" x14ac:dyDescent="0.2">
      <c r="A21" s="326" t="s">
        <v>26</v>
      </c>
      <c r="B21" s="39" t="s">
        <v>520</v>
      </c>
      <c r="C21" s="316" t="s">
        <v>518</v>
      </c>
      <c r="D21" s="309">
        <v>9000</v>
      </c>
      <c r="E21" s="312" t="s">
        <v>577</v>
      </c>
    </row>
    <row r="22" spans="1:6" s="298" customFormat="1" ht="42.75" customHeight="1" x14ac:dyDescent="0.2">
      <c r="A22" s="326" t="s">
        <v>26</v>
      </c>
      <c r="B22" s="310" t="s">
        <v>55</v>
      </c>
      <c r="C22" s="316">
        <v>5747</v>
      </c>
      <c r="D22" s="309">
        <v>463</v>
      </c>
      <c r="E22" s="317" t="s">
        <v>345</v>
      </c>
    </row>
    <row r="23" spans="1:6" s="298" customFormat="1" ht="55.5" customHeight="1" x14ac:dyDescent="0.2">
      <c r="A23" s="326" t="s">
        <v>26</v>
      </c>
      <c r="B23" s="310" t="s">
        <v>235</v>
      </c>
      <c r="C23" s="316">
        <v>5799</v>
      </c>
      <c r="D23" s="309">
        <v>500</v>
      </c>
      <c r="E23" s="318" t="s">
        <v>437</v>
      </c>
    </row>
    <row r="24" spans="1:6" s="298" customFormat="1" ht="55.5" customHeight="1" x14ac:dyDescent="0.2">
      <c r="A24" s="326" t="s">
        <v>26</v>
      </c>
      <c r="B24" s="310" t="s">
        <v>236</v>
      </c>
      <c r="C24" s="316">
        <v>5798</v>
      </c>
      <c r="D24" s="309">
        <v>3411.7</v>
      </c>
      <c r="E24" s="318" t="s">
        <v>346</v>
      </c>
      <c r="F24" s="303"/>
    </row>
    <row r="25" spans="1:6" s="298" customFormat="1" ht="67.5" customHeight="1" x14ac:dyDescent="0.2">
      <c r="A25" s="345" t="s">
        <v>30</v>
      </c>
      <c r="B25" s="341" t="s">
        <v>28</v>
      </c>
      <c r="C25" s="348">
        <v>5418</v>
      </c>
      <c r="D25" s="358">
        <v>57.8</v>
      </c>
      <c r="E25" s="362" t="s">
        <v>438</v>
      </c>
      <c r="F25" s="303"/>
    </row>
    <row r="26" spans="1:6" s="298" customFormat="1" ht="42.75" customHeight="1" x14ac:dyDescent="0.2">
      <c r="A26" s="323" t="s">
        <v>30</v>
      </c>
      <c r="B26" s="347" t="s">
        <v>46</v>
      </c>
      <c r="C26" s="366">
        <v>5316</v>
      </c>
      <c r="D26" s="365">
        <v>259.5</v>
      </c>
      <c r="E26" s="362" t="s">
        <v>439</v>
      </c>
      <c r="F26" s="303"/>
    </row>
    <row r="27" spans="1:6" s="298" customFormat="1" ht="55.5" customHeight="1" x14ac:dyDescent="0.2">
      <c r="A27" s="327" t="s">
        <v>30</v>
      </c>
      <c r="B27" s="347" t="s">
        <v>58</v>
      </c>
      <c r="C27" s="366">
        <v>5757</v>
      </c>
      <c r="D27" s="365">
        <v>4771</v>
      </c>
      <c r="E27" s="362" t="s">
        <v>440</v>
      </c>
    </row>
    <row r="28" spans="1:6" s="298" customFormat="1" ht="55.5" customHeight="1" x14ac:dyDescent="0.2">
      <c r="A28" s="327" t="s">
        <v>30</v>
      </c>
      <c r="B28" s="347" t="s">
        <v>59</v>
      </c>
      <c r="C28" s="366">
        <v>5760</v>
      </c>
      <c r="D28" s="365">
        <v>500</v>
      </c>
      <c r="E28" s="362" t="s">
        <v>441</v>
      </c>
    </row>
    <row r="29" spans="1:6" s="298" customFormat="1" ht="94.5" customHeight="1" x14ac:dyDescent="0.2">
      <c r="A29" s="323" t="s">
        <v>69</v>
      </c>
      <c r="B29" s="347" t="s">
        <v>48</v>
      </c>
      <c r="C29" s="366">
        <v>5525</v>
      </c>
      <c r="D29" s="365">
        <v>52.6</v>
      </c>
      <c r="E29" s="362" t="s">
        <v>442</v>
      </c>
    </row>
    <row r="30" spans="1:6" s="298" customFormat="1" ht="55.5" customHeight="1" x14ac:dyDescent="0.2">
      <c r="A30" s="323" t="s">
        <v>69</v>
      </c>
      <c r="B30" s="347" t="s">
        <v>70</v>
      </c>
      <c r="C30" s="366">
        <v>5544</v>
      </c>
      <c r="D30" s="365">
        <v>662.5</v>
      </c>
      <c r="E30" s="362" t="s">
        <v>443</v>
      </c>
    </row>
    <row r="31" spans="1:6" s="298" customFormat="1" ht="55.5" customHeight="1" x14ac:dyDescent="0.2">
      <c r="A31" s="323" t="s">
        <v>69</v>
      </c>
      <c r="B31" s="347" t="s">
        <v>50</v>
      </c>
      <c r="C31" s="366">
        <v>5671</v>
      </c>
      <c r="D31" s="365">
        <v>4769.7</v>
      </c>
      <c r="E31" s="362" t="s">
        <v>444</v>
      </c>
    </row>
    <row r="32" spans="1:6" s="298" customFormat="1" ht="55.5" customHeight="1" x14ac:dyDescent="0.2">
      <c r="A32" s="323" t="s">
        <v>69</v>
      </c>
      <c r="B32" s="347" t="s">
        <v>51</v>
      </c>
      <c r="C32" s="366">
        <v>5677</v>
      </c>
      <c r="D32" s="365">
        <v>3540</v>
      </c>
      <c r="E32" s="362" t="s">
        <v>445</v>
      </c>
    </row>
    <row r="33" spans="1:5" s="298" customFormat="1" ht="55.5" customHeight="1" x14ac:dyDescent="0.2">
      <c r="A33" s="323" t="s">
        <v>69</v>
      </c>
      <c r="B33" s="347" t="s">
        <v>332</v>
      </c>
      <c r="C33" s="366">
        <v>5730</v>
      </c>
      <c r="D33" s="365">
        <v>726.2</v>
      </c>
      <c r="E33" s="362" t="s">
        <v>446</v>
      </c>
    </row>
    <row r="34" spans="1:5" s="298" customFormat="1" ht="67.5" customHeight="1" x14ac:dyDescent="0.2">
      <c r="A34" s="323" t="s">
        <v>69</v>
      </c>
      <c r="B34" s="347" t="s">
        <v>56</v>
      </c>
      <c r="C34" s="366">
        <v>5750</v>
      </c>
      <c r="D34" s="365">
        <v>52.3</v>
      </c>
      <c r="E34" s="362" t="s">
        <v>447</v>
      </c>
    </row>
    <row r="35" spans="1:5" s="298" customFormat="1" ht="67.5" customHeight="1" x14ac:dyDescent="0.2">
      <c r="A35" s="323" t="s">
        <v>69</v>
      </c>
      <c r="B35" s="347" t="s">
        <v>57</v>
      </c>
      <c r="C35" s="366">
        <v>5754</v>
      </c>
      <c r="D35" s="365">
        <v>415.4</v>
      </c>
      <c r="E35" s="362" t="s">
        <v>448</v>
      </c>
    </row>
    <row r="36" spans="1:5" s="298" customFormat="1" ht="80.25" customHeight="1" x14ac:dyDescent="0.2">
      <c r="A36" s="323" t="s">
        <v>69</v>
      </c>
      <c r="B36" s="347" t="s">
        <v>62</v>
      </c>
      <c r="C36" s="366">
        <v>5781</v>
      </c>
      <c r="D36" s="365">
        <v>80.099999999999994</v>
      </c>
      <c r="E36" s="362" t="s">
        <v>449</v>
      </c>
    </row>
    <row r="37" spans="1:5" s="298" customFormat="1" ht="55.5" customHeight="1" x14ac:dyDescent="0.2">
      <c r="A37" s="323" t="s">
        <v>69</v>
      </c>
      <c r="B37" s="347" t="s">
        <v>63</v>
      </c>
      <c r="C37" s="366">
        <v>5785</v>
      </c>
      <c r="D37" s="365">
        <v>4000</v>
      </c>
      <c r="E37" s="362" t="s">
        <v>450</v>
      </c>
    </row>
    <row r="38" spans="1:5" s="298" customFormat="1" ht="80.25" customHeight="1" x14ac:dyDescent="0.2">
      <c r="A38" s="323" t="s">
        <v>69</v>
      </c>
      <c r="B38" s="347" t="s">
        <v>64</v>
      </c>
      <c r="C38" s="366">
        <v>5802</v>
      </c>
      <c r="D38" s="365">
        <v>475</v>
      </c>
      <c r="E38" s="362" t="s">
        <v>451</v>
      </c>
    </row>
    <row r="39" spans="1:5" s="298" customFormat="1" ht="55.5" customHeight="1" x14ac:dyDescent="0.2">
      <c r="A39" s="323" t="s">
        <v>69</v>
      </c>
      <c r="B39" s="347" t="s">
        <v>66</v>
      </c>
      <c r="C39" s="366">
        <v>5810</v>
      </c>
      <c r="D39" s="365">
        <v>20</v>
      </c>
      <c r="E39" s="362" t="s">
        <v>452</v>
      </c>
    </row>
    <row r="40" spans="1:5" s="298" customFormat="1" ht="55.5" customHeight="1" x14ac:dyDescent="0.2">
      <c r="A40" s="323" t="s">
        <v>69</v>
      </c>
      <c r="B40" s="347" t="s">
        <v>67</v>
      </c>
      <c r="C40" s="366">
        <v>5816</v>
      </c>
      <c r="D40" s="365">
        <v>450</v>
      </c>
      <c r="E40" s="362" t="s">
        <v>453</v>
      </c>
    </row>
    <row r="41" spans="1:5" s="298" customFormat="1" ht="42.75" customHeight="1" x14ac:dyDescent="0.2">
      <c r="A41" s="323" t="s">
        <v>69</v>
      </c>
      <c r="B41" s="347" t="s">
        <v>234</v>
      </c>
      <c r="C41" s="366">
        <v>5733</v>
      </c>
      <c r="D41" s="365">
        <v>2000</v>
      </c>
      <c r="E41" s="362" t="s">
        <v>454</v>
      </c>
    </row>
    <row r="42" spans="1:5" s="298" customFormat="1" ht="55.5" customHeight="1" x14ac:dyDescent="0.2">
      <c r="A42" s="323" t="s">
        <v>69</v>
      </c>
      <c r="B42" s="347" t="s">
        <v>237</v>
      </c>
      <c r="C42" s="343">
        <v>5804</v>
      </c>
      <c r="D42" s="365">
        <v>1700</v>
      </c>
      <c r="E42" s="362" t="s">
        <v>470</v>
      </c>
    </row>
    <row r="43" spans="1:5" s="298" customFormat="1" ht="67.5" customHeight="1" x14ac:dyDescent="0.2">
      <c r="A43" s="323" t="s">
        <v>69</v>
      </c>
      <c r="B43" s="347" t="s">
        <v>238</v>
      </c>
      <c r="C43" s="343">
        <v>5815</v>
      </c>
      <c r="D43" s="365">
        <v>7281.6</v>
      </c>
      <c r="E43" s="362" t="s">
        <v>516</v>
      </c>
    </row>
    <row r="44" spans="1:5" s="298" customFormat="1" ht="42.75" customHeight="1" x14ac:dyDescent="0.2">
      <c r="A44" s="323" t="s">
        <v>69</v>
      </c>
      <c r="B44" s="347" t="s">
        <v>517</v>
      </c>
      <c r="C44" s="343" t="s">
        <v>518</v>
      </c>
      <c r="D44" s="269">
        <v>2000</v>
      </c>
      <c r="E44" s="318" t="s">
        <v>575</v>
      </c>
    </row>
    <row r="45" spans="1:5" s="298" customFormat="1" ht="42.75" customHeight="1" x14ac:dyDescent="0.2">
      <c r="A45" s="323" t="s">
        <v>69</v>
      </c>
      <c r="B45" s="39" t="s">
        <v>519</v>
      </c>
      <c r="C45" s="343" t="s">
        <v>518</v>
      </c>
      <c r="D45" s="269">
        <v>1500</v>
      </c>
      <c r="E45" s="317" t="s">
        <v>576</v>
      </c>
    </row>
    <row r="46" spans="1:5" s="298" customFormat="1" ht="55.5" customHeight="1" x14ac:dyDescent="0.2">
      <c r="A46" s="323" t="s">
        <v>69</v>
      </c>
      <c r="B46" s="347" t="s">
        <v>251</v>
      </c>
      <c r="C46" s="343">
        <v>5837</v>
      </c>
      <c r="D46" s="365">
        <v>500</v>
      </c>
      <c r="E46" s="362" t="s">
        <v>455</v>
      </c>
    </row>
    <row r="47" spans="1:5" s="298" customFormat="1" ht="55.5" customHeight="1" x14ac:dyDescent="0.2">
      <c r="A47" s="323" t="s">
        <v>69</v>
      </c>
      <c r="B47" s="347" t="s">
        <v>239</v>
      </c>
      <c r="C47" s="343">
        <v>5838</v>
      </c>
      <c r="D47" s="365">
        <v>76.2</v>
      </c>
      <c r="E47" s="362" t="s">
        <v>456</v>
      </c>
    </row>
    <row r="48" spans="1:5" s="298" customFormat="1" ht="114.75" x14ac:dyDescent="0.2">
      <c r="A48" s="323" t="s">
        <v>31</v>
      </c>
      <c r="B48" s="341" t="s">
        <v>36</v>
      </c>
      <c r="C48" s="360">
        <v>5100</v>
      </c>
      <c r="D48" s="333">
        <v>32600</v>
      </c>
      <c r="E48" s="302" t="s">
        <v>232</v>
      </c>
    </row>
    <row r="49" spans="1:5" s="298" customFormat="1" ht="55.5" customHeight="1" x14ac:dyDescent="0.2">
      <c r="A49" s="323" t="s">
        <v>31</v>
      </c>
      <c r="B49" s="347" t="s">
        <v>47</v>
      </c>
      <c r="C49" s="366">
        <v>5482</v>
      </c>
      <c r="D49" s="365">
        <v>50.5</v>
      </c>
      <c r="E49" s="362" t="s">
        <v>457</v>
      </c>
    </row>
    <row r="50" spans="1:5" s="298" customFormat="1" ht="55.5" customHeight="1" x14ac:dyDescent="0.2">
      <c r="A50" s="323" t="s">
        <v>31</v>
      </c>
      <c r="B50" s="347" t="s">
        <v>49</v>
      </c>
      <c r="C50" s="366">
        <v>5594</v>
      </c>
      <c r="D50" s="365">
        <v>5176.3999999999996</v>
      </c>
      <c r="E50" s="362" t="s">
        <v>458</v>
      </c>
    </row>
    <row r="51" spans="1:5" s="298" customFormat="1" ht="42.75" customHeight="1" x14ac:dyDescent="0.2">
      <c r="A51" s="323" t="s">
        <v>31</v>
      </c>
      <c r="B51" s="347" t="s">
        <v>52</v>
      </c>
      <c r="C51" s="366">
        <v>5729</v>
      </c>
      <c r="D51" s="365">
        <v>1831.1</v>
      </c>
      <c r="E51" s="362" t="s">
        <v>459</v>
      </c>
    </row>
    <row r="52" spans="1:5" s="298" customFormat="1" ht="55.5" customHeight="1" x14ac:dyDescent="0.2">
      <c r="A52" s="323" t="s">
        <v>31</v>
      </c>
      <c r="B52" s="347" t="s">
        <v>53</v>
      </c>
      <c r="C52" s="366">
        <v>5732</v>
      </c>
      <c r="D52" s="365">
        <v>4380.5</v>
      </c>
      <c r="E52" s="362" t="s">
        <v>460</v>
      </c>
    </row>
    <row r="53" spans="1:5" s="298" customFormat="1" ht="42.75" customHeight="1" x14ac:dyDescent="0.2">
      <c r="A53" s="323" t="s">
        <v>31</v>
      </c>
      <c r="B53" s="347" t="s">
        <v>61</v>
      </c>
      <c r="C53" s="366">
        <v>5764</v>
      </c>
      <c r="D53" s="365">
        <v>500</v>
      </c>
      <c r="E53" s="362" t="s">
        <v>461</v>
      </c>
    </row>
    <row r="54" spans="1:5" s="298" customFormat="1" ht="55.5" customHeight="1" x14ac:dyDescent="0.2">
      <c r="A54" s="323" t="s">
        <v>31</v>
      </c>
      <c r="B54" s="347" t="s">
        <v>65</v>
      </c>
      <c r="C54" s="366">
        <v>5806</v>
      </c>
      <c r="D54" s="365">
        <v>200</v>
      </c>
      <c r="E54" s="362" t="s">
        <v>462</v>
      </c>
    </row>
    <row r="55" spans="1:5" s="298" customFormat="1" ht="81" customHeight="1" x14ac:dyDescent="0.2">
      <c r="A55" s="323" t="s">
        <v>31</v>
      </c>
      <c r="B55" s="347" t="s">
        <v>431</v>
      </c>
      <c r="C55" s="366">
        <v>5832</v>
      </c>
      <c r="D55" s="365">
        <v>3200</v>
      </c>
      <c r="E55" s="362" t="s">
        <v>463</v>
      </c>
    </row>
    <row r="56" spans="1:5" s="298" customFormat="1" ht="55.5" customHeight="1" x14ac:dyDescent="0.2">
      <c r="A56" s="323" t="s">
        <v>31</v>
      </c>
      <c r="B56" s="347" t="s">
        <v>60</v>
      </c>
      <c r="C56" s="366">
        <v>5761</v>
      </c>
      <c r="D56" s="365">
        <v>200</v>
      </c>
      <c r="E56" s="362" t="s">
        <v>464</v>
      </c>
    </row>
    <row r="57" spans="1:5" s="298" customFormat="1" ht="121.5" customHeight="1" thickBot="1" x14ac:dyDescent="0.25">
      <c r="A57" s="331" t="s">
        <v>31</v>
      </c>
      <c r="B57" s="339" t="s">
        <v>467</v>
      </c>
      <c r="C57" s="368">
        <v>5693</v>
      </c>
      <c r="D57" s="357">
        <v>14500</v>
      </c>
      <c r="E57" s="321" t="s">
        <v>565</v>
      </c>
    </row>
    <row r="58" spans="1:5" s="298" customFormat="1" ht="15" customHeight="1" thickBot="1" x14ac:dyDescent="0.25">
      <c r="A58" s="487" t="s">
        <v>1</v>
      </c>
      <c r="B58" s="488"/>
      <c r="C58" s="488"/>
      <c r="D58" s="301">
        <f>SUM(D5:D57)</f>
        <v>151669.9</v>
      </c>
      <c r="E58" s="355"/>
    </row>
    <row r="60" spans="1:5" x14ac:dyDescent="0.2">
      <c r="A60" s="304"/>
      <c r="B60" s="305"/>
    </row>
  </sheetData>
  <mergeCells count="1">
    <mergeCell ref="A58:C58"/>
  </mergeCells>
  <pageMargins left="0.31496062992125984" right="0.31496062992125984" top="0.78740157480314965" bottom="0.78740157480314965" header="0.31496062992125984" footer="0.31496062992125984"/>
  <pageSetup paperSize="9" scale="97" firstPageNumber="21" fitToHeight="0" orientation="landscape" useFirstPageNumber="1" r:id="rId1"/>
  <headerFooter>
    <oddHeader>&amp;L&amp;"Tahoma,Kurzíva"&amp;9Návrh rozpočtu na rok 2019
Příloha č. 11&amp;R&amp;"Tahoma,Kurzíva"&amp;9Přehled nedočerpaných výdajů roku 2018, které budou zapojeny do upraveného rozpočtu na rok 2019
Akce reprodukce majetku kraje vyjma akcí spolufin. z EU</oddHeader>
    <oddFooter>&amp;C&amp;"Tahoma,Obyčejné"&amp;P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7"/>
  <sheetViews>
    <sheetView zoomScaleNormal="100" zoomScaleSheetLayoutView="100" workbookViewId="0">
      <selection activeCell="F2" sqref="F2"/>
    </sheetView>
  </sheetViews>
  <sheetFormatPr defaultRowHeight="12.75" x14ac:dyDescent="0.2"/>
  <cols>
    <col min="1" max="1" width="12.5703125" style="294" customWidth="1"/>
    <col min="2" max="2" width="35.42578125" style="294" customWidth="1"/>
    <col min="3" max="3" width="9.5703125" style="294" hidden="1" customWidth="1"/>
    <col min="4" max="4" width="13.140625" style="294" customWidth="1"/>
    <col min="5" max="5" width="86.28515625" style="294" customWidth="1"/>
    <col min="6" max="16384" width="9.140625" style="294"/>
  </cols>
  <sheetData>
    <row r="1" spans="1:7" ht="15" x14ac:dyDescent="0.2">
      <c r="B1" s="167"/>
      <c r="C1" s="168"/>
    </row>
    <row r="2" spans="1:7" ht="15.75" customHeight="1" x14ac:dyDescent="0.2">
      <c r="A2" s="284" t="s">
        <v>14</v>
      </c>
      <c r="B2" s="284"/>
      <c r="C2" s="284"/>
    </row>
    <row r="3" spans="1:7" ht="13.5" thickBot="1" x14ac:dyDescent="0.25"/>
    <row r="4" spans="1:7" ht="42" customHeight="1" thickBot="1" x14ac:dyDescent="0.25">
      <c r="A4" s="350" t="s">
        <v>11</v>
      </c>
      <c r="B4" s="351" t="s">
        <v>0</v>
      </c>
      <c r="C4" s="352" t="s">
        <v>4</v>
      </c>
      <c r="D4" s="353" t="s">
        <v>353</v>
      </c>
      <c r="E4" s="354" t="s">
        <v>354</v>
      </c>
    </row>
    <row r="5" spans="1:7" s="299" customFormat="1" ht="94.5" customHeight="1" x14ac:dyDescent="0.2">
      <c r="A5" s="499" t="s">
        <v>196</v>
      </c>
      <c r="B5" s="501" t="s">
        <v>219</v>
      </c>
      <c r="C5" s="332">
        <v>1742</v>
      </c>
      <c r="D5" s="329">
        <v>2357.8000000000002</v>
      </c>
      <c r="E5" s="293" t="s">
        <v>255</v>
      </c>
    </row>
    <row r="6" spans="1:7" s="299" customFormat="1" ht="81" customHeight="1" x14ac:dyDescent="0.2">
      <c r="A6" s="423"/>
      <c r="B6" s="445"/>
      <c r="C6" s="363">
        <v>1742</v>
      </c>
      <c r="D6" s="365">
        <v>175</v>
      </c>
      <c r="E6" s="356" t="s">
        <v>220</v>
      </c>
    </row>
    <row r="7" spans="1:7" s="299" customFormat="1" ht="67.5" customHeight="1" x14ac:dyDescent="0.2">
      <c r="A7" s="359" t="s">
        <v>196</v>
      </c>
      <c r="B7" s="347" t="s">
        <v>221</v>
      </c>
      <c r="C7" s="363">
        <v>1109</v>
      </c>
      <c r="D7" s="365">
        <v>3500</v>
      </c>
      <c r="E7" s="296" t="s">
        <v>222</v>
      </c>
    </row>
    <row r="8" spans="1:7" s="299" customFormat="1" ht="67.5" customHeight="1" x14ac:dyDescent="0.2">
      <c r="A8" s="418" t="s">
        <v>196</v>
      </c>
      <c r="B8" s="415" t="s">
        <v>223</v>
      </c>
      <c r="C8" s="342">
        <v>1101</v>
      </c>
      <c r="D8" s="365">
        <v>71.599999999999994</v>
      </c>
      <c r="E8" s="356" t="s">
        <v>224</v>
      </c>
    </row>
    <row r="9" spans="1:7" s="299" customFormat="1" ht="81" customHeight="1" x14ac:dyDescent="0.2">
      <c r="A9" s="419"/>
      <c r="B9" s="437"/>
      <c r="C9" s="342">
        <v>1101</v>
      </c>
      <c r="D9" s="365">
        <v>100</v>
      </c>
      <c r="E9" s="399" t="s">
        <v>490</v>
      </c>
    </row>
    <row r="10" spans="1:7" s="24" customFormat="1" ht="81" customHeight="1" x14ac:dyDescent="0.2">
      <c r="A10" s="419"/>
      <c r="B10" s="437"/>
      <c r="C10" s="342">
        <v>1101</v>
      </c>
      <c r="D10" s="365">
        <v>39.5</v>
      </c>
      <c r="E10" s="356" t="s">
        <v>256</v>
      </c>
      <c r="F10" s="307"/>
      <c r="G10" s="307"/>
    </row>
    <row r="11" spans="1:7" s="24" customFormat="1" ht="81" customHeight="1" x14ac:dyDescent="0.2">
      <c r="A11" s="419"/>
      <c r="B11" s="437"/>
      <c r="C11" s="342">
        <v>1101</v>
      </c>
      <c r="D11" s="365">
        <v>68.2</v>
      </c>
      <c r="E11" s="356" t="s">
        <v>257</v>
      </c>
      <c r="F11" s="307"/>
      <c r="G11" s="307"/>
    </row>
    <row r="12" spans="1:7" s="24" customFormat="1" ht="67.5" customHeight="1" x14ac:dyDescent="0.2">
      <c r="A12" s="419"/>
      <c r="B12" s="437"/>
      <c r="C12" s="342">
        <v>1101</v>
      </c>
      <c r="D12" s="365">
        <v>125</v>
      </c>
      <c r="E12" s="356" t="s">
        <v>258</v>
      </c>
      <c r="F12" s="307"/>
      <c r="G12" s="307"/>
    </row>
    <row r="13" spans="1:7" s="299" customFormat="1" ht="81" customHeight="1" x14ac:dyDescent="0.2">
      <c r="A13" s="419"/>
      <c r="B13" s="437"/>
      <c r="C13" s="342">
        <v>1101</v>
      </c>
      <c r="D13" s="365">
        <v>100</v>
      </c>
      <c r="E13" s="296" t="s">
        <v>225</v>
      </c>
    </row>
    <row r="14" spans="1:7" s="299" customFormat="1" ht="81" customHeight="1" x14ac:dyDescent="0.2">
      <c r="A14" s="419"/>
      <c r="B14" s="437"/>
      <c r="C14" s="342">
        <v>1101</v>
      </c>
      <c r="D14" s="365">
        <v>100</v>
      </c>
      <c r="E14" s="296" t="s">
        <v>226</v>
      </c>
    </row>
    <row r="15" spans="1:7" s="299" customFormat="1" ht="81" customHeight="1" x14ac:dyDescent="0.2">
      <c r="A15" s="419"/>
      <c r="B15" s="437"/>
      <c r="C15" s="363">
        <v>1101</v>
      </c>
      <c r="D15" s="365">
        <v>2200</v>
      </c>
      <c r="E15" s="399" t="s">
        <v>227</v>
      </c>
    </row>
    <row r="16" spans="1:7" s="393" customFormat="1" ht="67.5" customHeight="1" x14ac:dyDescent="0.2">
      <c r="A16" s="419"/>
      <c r="B16" s="437"/>
      <c r="C16" s="392"/>
      <c r="D16" s="365">
        <v>50</v>
      </c>
      <c r="E16" s="399" t="s">
        <v>578</v>
      </c>
    </row>
    <row r="17" spans="1:5" s="393" customFormat="1" ht="78.75" customHeight="1" x14ac:dyDescent="0.2">
      <c r="A17" s="419"/>
      <c r="B17" s="437"/>
      <c r="C17" s="392"/>
      <c r="D17" s="365">
        <v>70</v>
      </c>
      <c r="E17" s="399" t="s">
        <v>579</v>
      </c>
    </row>
    <row r="18" spans="1:5" s="393" customFormat="1" ht="80.25" customHeight="1" x14ac:dyDescent="0.2">
      <c r="A18" s="419"/>
      <c r="B18" s="437"/>
      <c r="C18" s="392"/>
      <c r="D18" s="365">
        <v>190</v>
      </c>
      <c r="E18" s="399" t="s">
        <v>580</v>
      </c>
    </row>
    <row r="19" spans="1:5" s="393" customFormat="1" ht="80.25" customHeight="1" x14ac:dyDescent="0.2">
      <c r="A19" s="419"/>
      <c r="B19" s="437"/>
      <c r="C19" s="392"/>
      <c r="D19" s="365">
        <v>80</v>
      </c>
      <c r="E19" s="399" t="s">
        <v>581</v>
      </c>
    </row>
    <row r="20" spans="1:5" s="393" customFormat="1" ht="77.25" customHeight="1" x14ac:dyDescent="0.2">
      <c r="A20" s="419"/>
      <c r="B20" s="437"/>
      <c r="C20" s="394">
        <v>1101</v>
      </c>
      <c r="D20" s="365">
        <v>500</v>
      </c>
      <c r="E20" s="399" t="s">
        <v>583</v>
      </c>
    </row>
    <row r="21" spans="1:5" s="393" customFormat="1" ht="77.25" customHeight="1" x14ac:dyDescent="0.2">
      <c r="A21" s="423"/>
      <c r="B21" s="416"/>
      <c r="C21" s="394">
        <v>1101</v>
      </c>
      <c r="D21" s="365">
        <v>500</v>
      </c>
      <c r="E21" s="399" t="s">
        <v>584</v>
      </c>
    </row>
    <row r="22" spans="1:5" s="393" customFormat="1" ht="67.5" customHeight="1" x14ac:dyDescent="0.2">
      <c r="A22" s="382" t="s">
        <v>196</v>
      </c>
      <c r="B22" s="380" t="s">
        <v>538</v>
      </c>
      <c r="C22" s="386"/>
      <c r="D22" s="365">
        <v>600</v>
      </c>
      <c r="E22" s="399" t="s">
        <v>582</v>
      </c>
    </row>
    <row r="23" spans="1:5" s="299" customFormat="1" ht="67.5" customHeight="1" x14ac:dyDescent="0.2">
      <c r="A23" s="359" t="s">
        <v>196</v>
      </c>
      <c r="B23" s="308" t="s">
        <v>259</v>
      </c>
      <c r="C23" s="363">
        <v>1134</v>
      </c>
      <c r="D23" s="365">
        <v>200</v>
      </c>
      <c r="E23" s="356" t="s">
        <v>260</v>
      </c>
    </row>
    <row r="24" spans="1:5" s="299" customFormat="1" ht="39" customHeight="1" x14ac:dyDescent="0.2">
      <c r="A24" s="502" t="s">
        <v>42</v>
      </c>
      <c r="B24" s="445" t="s">
        <v>39</v>
      </c>
      <c r="C24" s="342">
        <v>1617</v>
      </c>
      <c r="D24" s="365">
        <v>2323.1999999999998</v>
      </c>
      <c r="E24" s="505" t="s">
        <v>542</v>
      </c>
    </row>
    <row r="25" spans="1:5" s="299" customFormat="1" ht="39" customHeight="1" x14ac:dyDescent="0.2">
      <c r="A25" s="502"/>
      <c r="B25" s="445"/>
      <c r="C25" s="363">
        <v>1617</v>
      </c>
      <c r="D25" s="365">
        <v>359</v>
      </c>
      <c r="E25" s="506"/>
    </row>
    <row r="26" spans="1:5" s="299" customFormat="1" ht="39" customHeight="1" x14ac:dyDescent="0.2">
      <c r="A26" s="502"/>
      <c r="B26" s="445"/>
      <c r="C26" s="363">
        <v>1617</v>
      </c>
      <c r="D26" s="365">
        <v>205.7</v>
      </c>
      <c r="E26" s="506"/>
    </row>
    <row r="27" spans="1:5" s="299" customFormat="1" ht="39" customHeight="1" x14ac:dyDescent="0.2">
      <c r="A27" s="502"/>
      <c r="B27" s="445"/>
      <c r="C27" s="363">
        <v>1617</v>
      </c>
      <c r="D27" s="365">
        <v>1530.7</v>
      </c>
      <c r="E27" s="506"/>
    </row>
    <row r="28" spans="1:5" s="299" customFormat="1" ht="67.5" customHeight="1" x14ac:dyDescent="0.2">
      <c r="A28" s="401" t="s">
        <v>42</v>
      </c>
      <c r="B28" s="398" t="s">
        <v>40</v>
      </c>
      <c r="C28" s="400">
        <v>521</v>
      </c>
      <c r="D28" s="365">
        <v>1000</v>
      </c>
      <c r="E28" s="399" t="s">
        <v>350</v>
      </c>
    </row>
    <row r="29" spans="1:5" s="299" customFormat="1" ht="243" customHeight="1" x14ac:dyDescent="0.2">
      <c r="A29" s="364" t="s">
        <v>42</v>
      </c>
      <c r="B29" s="347" t="s">
        <v>210</v>
      </c>
      <c r="C29" s="363">
        <v>1604</v>
      </c>
      <c r="D29" s="365">
        <v>42000</v>
      </c>
      <c r="E29" s="356" t="s">
        <v>211</v>
      </c>
    </row>
    <row r="30" spans="1:5" s="299" customFormat="1" ht="67.5" customHeight="1" x14ac:dyDescent="0.2">
      <c r="A30" s="364" t="s">
        <v>42</v>
      </c>
      <c r="B30" s="297" t="s">
        <v>212</v>
      </c>
      <c r="C30" s="363">
        <v>1607</v>
      </c>
      <c r="D30" s="365">
        <v>200</v>
      </c>
      <c r="E30" s="356" t="s">
        <v>491</v>
      </c>
    </row>
    <row r="31" spans="1:5" s="299" customFormat="1" ht="93.75" customHeight="1" x14ac:dyDescent="0.2">
      <c r="A31" s="364" t="s">
        <v>42</v>
      </c>
      <c r="B31" s="347" t="s">
        <v>213</v>
      </c>
      <c r="C31" s="363">
        <v>1608</v>
      </c>
      <c r="D31" s="365">
        <v>28451</v>
      </c>
      <c r="E31" s="356" t="s">
        <v>526</v>
      </c>
    </row>
    <row r="32" spans="1:5" s="299" customFormat="1" ht="67.5" customHeight="1" x14ac:dyDescent="0.2">
      <c r="A32" s="402" t="s">
        <v>42</v>
      </c>
      <c r="B32" s="398" t="s">
        <v>214</v>
      </c>
      <c r="C32" s="400">
        <v>1609</v>
      </c>
      <c r="D32" s="365">
        <v>17258</v>
      </c>
      <c r="E32" s="399" t="s">
        <v>493</v>
      </c>
    </row>
    <row r="33" spans="1:5" s="299" customFormat="1" ht="122.25" customHeight="1" x14ac:dyDescent="0.2">
      <c r="A33" s="364" t="s">
        <v>42</v>
      </c>
      <c r="B33" s="347" t="s">
        <v>245</v>
      </c>
      <c r="C33" s="363">
        <v>1610</v>
      </c>
      <c r="D33" s="365">
        <v>1985</v>
      </c>
      <c r="E33" s="356" t="s">
        <v>492</v>
      </c>
    </row>
    <row r="34" spans="1:5" s="299" customFormat="1" ht="97.5" customHeight="1" x14ac:dyDescent="0.2">
      <c r="A34" s="503" t="s">
        <v>42</v>
      </c>
      <c r="B34" s="415" t="s">
        <v>215</v>
      </c>
      <c r="C34" s="422">
        <v>1612</v>
      </c>
      <c r="D34" s="357">
        <v>1765</v>
      </c>
      <c r="E34" s="361" t="s">
        <v>351</v>
      </c>
    </row>
    <row r="35" spans="1:5" s="299" customFormat="1" ht="67.5" customHeight="1" x14ac:dyDescent="0.2">
      <c r="A35" s="504"/>
      <c r="B35" s="416"/>
      <c r="C35" s="422"/>
      <c r="D35" s="357">
        <v>12000</v>
      </c>
      <c r="E35" s="361" t="s">
        <v>494</v>
      </c>
    </row>
    <row r="36" spans="1:5" s="299" customFormat="1" ht="67.5" customHeight="1" x14ac:dyDescent="0.2">
      <c r="A36" s="503" t="s">
        <v>42</v>
      </c>
      <c r="B36" s="415" t="s">
        <v>216</v>
      </c>
      <c r="C36" s="363">
        <v>1614</v>
      </c>
      <c r="D36" s="365">
        <v>229.8</v>
      </c>
      <c r="E36" s="356" t="s">
        <v>217</v>
      </c>
    </row>
    <row r="37" spans="1:5" s="299" customFormat="1" ht="42.75" customHeight="1" x14ac:dyDescent="0.2">
      <c r="A37" s="508"/>
      <c r="B37" s="437"/>
      <c r="C37" s="363">
        <v>1614</v>
      </c>
      <c r="D37" s="365">
        <v>295.60000000000002</v>
      </c>
      <c r="E37" s="399" t="s">
        <v>476</v>
      </c>
    </row>
    <row r="38" spans="1:5" s="299" customFormat="1" ht="135" customHeight="1" x14ac:dyDescent="0.2">
      <c r="A38" s="508"/>
      <c r="B38" s="437"/>
      <c r="C38" s="363">
        <v>1614</v>
      </c>
      <c r="D38" s="365">
        <v>1839.6</v>
      </c>
      <c r="E38" s="361" t="s">
        <v>495</v>
      </c>
    </row>
    <row r="39" spans="1:5" s="299" customFormat="1" ht="42.75" customHeight="1" x14ac:dyDescent="0.2">
      <c r="A39" s="508"/>
      <c r="B39" s="437"/>
      <c r="C39" s="363">
        <v>1614</v>
      </c>
      <c r="D39" s="365">
        <v>807</v>
      </c>
      <c r="E39" s="361" t="s">
        <v>477</v>
      </c>
    </row>
    <row r="40" spans="1:5" s="299" customFormat="1" ht="81" customHeight="1" x14ac:dyDescent="0.2">
      <c r="A40" s="508"/>
      <c r="B40" s="437"/>
      <c r="C40" s="363">
        <v>1614</v>
      </c>
      <c r="D40" s="365">
        <v>1944.5</v>
      </c>
      <c r="E40" s="361" t="s">
        <v>496</v>
      </c>
    </row>
    <row r="41" spans="1:5" s="299" customFormat="1" ht="67.5" customHeight="1" x14ac:dyDescent="0.2">
      <c r="A41" s="504"/>
      <c r="B41" s="416"/>
      <c r="C41" s="363">
        <v>1614</v>
      </c>
      <c r="D41" s="365">
        <v>481.1</v>
      </c>
      <c r="E41" s="356" t="s">
        <v>478</v>
      </c>
    </row>
    <row r="42" spans="1:5" s="299" customFormat="1" ht="42.75" customHeight="1" x14ac:dyDescent="0.2">
      <c r="A42" s="359" t="s">
        <v>42</v>
      </c>
      <c r="B42" s="340" t="s">
        <v>218</v>
      </c>
      <c r="C42" s="346">
        <v>1619</v>
      </c>
      <c r="D42" s="335">
        <v>200</v>
      </c>
      <c r="E42" s="313" t="s">
        <v>352</v>
      </c>
    </row>
    <row r="43" spans="1:5" s="299" customFormat="1" ht="67.5" customHeight="1" x14ac:dyDescent="0.2">
      <c r="A43" s="401" t="s">
        <v>42</v>
      </c>
      <c r="B43" s="398" t="s">
        <v>333</v>
      </c>
      <c r="C43" s="400">
        <v>712</v>
      </c>
      <c r="D43" s="365">
        <v>2420</v>
      </c>
      <c r="E43" s="399" t="s">
        <v>521</v>
      </c>
    </row>
    <row r="44" spans="1:5" s="299" customFormat="1" ht="81" customHeight="1" x14ac:dyDescent="0.2">
      <c r="A44" s="418" t="s">
        <v>42</v>
      </c>
      <c r="B44" s="415" t="s">
        <v>40</v>
      </c>
      <c r="C44" s="342">
        <v>1859</v>
      </c>
      <c r="D44" s="357">
        <v>30</v>
      </c>
      <c r="E44" s="361" t="s">
        <v>497</v>
      </c>
    </row>
    <row r="45" spans="1:5" s="299" customFormat="1" ht="81" customHeight="1" x14ac:dyDescent="0.2">
      <c r="A45" s="423"/>
      <c r="B45" s="416"/>
      <c r="C45" s="342">
        <v>1859</v>
      </c>
      <c r="D45" s="365">
        <v>1000</v>
      </c>
      <c r="E45" s="356" t="s">
        <v>41</v>
      </c>
    </row>
    <row r="46" spans="1:5" s="299" customFormat="1" ht="67.5" customHeight="1" x14ac:dyDescent="0.2">
      <c r="A46" s="500" t="s">
        <v>27</v>
      </c>
      <c r="B46" s="445" t="s">
        <v>95</v>
      </c>
      <c r="C46" s="507">
        <v>301</v>
      </c>
      <c r="D46" s="365">
        <v>1000</v>
      </c>
      <c r="E46" s="356" t="s">
        <v>284</v>
      </c>
    </row>
    <row r="47" spans="1:5" s="299" customFormat="1" ht="67.5" customHeight="1" x14ac:dyDescent="0.2">
      <c r="A47" s="500"/>
      <c r="B47" s="445"/>
      <c r="C47" s="507"/>
      <c r="D47" s="357">
        <v>1800</v>
      </c>
      <c r="E47" s="356" t="s">
        <v>285</v>
      </c>
    </row>
    <row r="48" spans="1:5" s="299" customFormat="1" ht="96.75" customHeight="1" x14ac:dyDescent="0.2">
      <c r="A48" s="378" t="s">
        <v>27</v>
      </c>
      <c r="B48" s="375" t="s">
        <v>533</v>
      </c>
      <c r="C48" s="376"/>
      <c r="D48" s="357">
        <v>90.2</v>
      </c>
      <c r="E48" s="379" t="s">
        <v>534</v>
      </c>
    </row>
    <row r="49" spans="1:5" s="299" customFormat="1" ht="55.5" customHeight="1" x14ac:dyDescent="0.2">
      <c r="A49" s="480" t="s">
        <v>37</v>
      </c>
      <c r="B49" s="415" t="s">
        <v>38</v>
      </c>
      <c r="C49" s="342">
        <v>4</v>
      </c>
      <c r="D49" s="365">
        <v>8.6999999999999993</v>
      </c>
      <c r="E49" s="399" t="s">
        <v>286</v>
      </c>
    </row>
    <row r="50" spans="1:5" s="299" customFormat="1" ht="81" customHeight="1" x14ac:dyDescent="0.2">
      <c r="A50" s="489"/>
      <c r="B50" s="437"/>
      <c r="C50" s="342">
        <v>4</v>
      </c>
      <c r="D50" s="365">
        <v>300</v>
      </c>
      <c r="E50" s="356" t="s">
        <v>535</v>
      </c>
    </row>
    <row r="51" spans="1:5" s="299" customFormat="1" ht="67.5" customHeight="1" x14ac:dyDescent="0.2">
      <c r="A51" s="489"/>
      <c r="B51" s="437"/>
      <c r="C51" s="342">
        <v>4</v>
      </c>
      <c r="D51" s="365">
        <v>52.1</v>
      </c>
      <c r="E51" s="356" t="s">
        <v>287</v>
      </c>
    </row>
    <row r="52" spans="1:5" s="299" customFormat="1" ht="55.5" customHeight="1" x14ac:dyDescent="0.2">
      <c r="A52" s="489"/>
      <c r="B52" s="437"/>
      <c r="C52" s="342">
        <v>4</v>
      </c>
      <c r="D52" s="365">
        <v>38.799999999999997</v>
      </c>
      <c r="E52" s="356" t="s">
        <v>288</v>
      </c>
    </row>
    <row r="53" spans="1:5" s="299" customFormat="1" ht="81" customHeight="1" x14ac:dyDescent="0.2">
      <c r="A53" s="481"/>
      <c r="B53" s="416"/>
      <c r="C53" s="342">
        <v>4</v>
      </c>
      <c r="D53" s="365">
        <v>1102</v>
      </c>
      <c r="E53" s="356" t="s">
        <v>289</v>
      </c>
    </row>
    <row r="54" spans="1:5" s="299" customFormat="1" ht="67.5" customHeight="1" x14ac:dyDescent="0.2">
      <c r="A54" s="480" t="s">
        <v>68</v>
      </c>
      <c r="B54" s="415" t="s">
        <v>279</v>
      </c>
      <c r="C54" s="342">
        <v>128</v>
      </c>
      <c r="D54" s="365">
        <v>450</v>
      </c>
      <c r="E54" s="356" t="s">
        <v>290</v>
      </c>
    </row>
    <row r="55" spans="1:5" s="299" customFormat="1" ht="81" customHeight="1" x14ac:dyDescent="0.2">
      <c r="A55" s="489"/>
      <c r="B55" s="437"/>
      <c r="C55" s="342">
        <v>128</v>
      </c>
      <c r="D55" s="365">
        <v>210</v>
      </c>
      <c r="E55" s="399" t="s">
        <v>498</v>
      </c>
    </row>
    <row r="56" spans="1:5" s="299" customFormat="1" ht="81" customHeight="1" x14ac:dyDescent="0.2">
      <c r="A56" s="489"/>
      <c r="B56" s="437"/>
      <c r="C56" s="342">
        <v>128</v>
      </c>
      <c r="D56" s="365">
        <v>17500</v>
      </c>
      <c r="E56" s="356" t="s">
        <v>291</v>
      </c>
    </row>
    <row r="57" spans="1:5" s="299" customFormat="1" ht="81" customHeight="1" x14ac:dyDescent="0.2">
      <c r="A57" s="489"/>
      <c r="B57" s="437"/>
      <c r="C57" s="342">
        <v>128</v>
      </c>
      <c r="D57" s="365">
        <f>3631.7+56.9</f>
        <v>3688.6</v>
      </c>
      <c r="E57" s="356" t="s">
        <v>479</v>
      </c>
    </row>
    <row r="58" spans="1:5" s="299" customFormat="1" ht="67.5" customHeight="1" x14ac:dyDescent="0.2">
      <c r="A58" s="481"/>
      <c r="B58" s="416"/>
      <c r="C58" s="342">
        <v>128</v>
      </c>
      <c r="D58" s="365">
        <v>775.2</v>
      </c>
      <c r="E58" s="356" t="s">
        <v>292</v>
      </c>
    </row>
    <row r="59" spans="1:5" s="299" customFormat="1" ht="67.5" customHeight="1" x14ac:dyDescent="0.2">
      <c r="A59" s="480" t="s">
        <v>26</v>
      </c>
      <c r="B59" s="415" t="s">
        <v>24</v>
      </c>
      <c r="C59" s="363">
        <v>1018</v>
      </c>
      <c r="D59" s="365">
        <v>4000</v>
      </c>
      <c r="E59" s="356" t="s">
        <v>527</v>
      </c>
    </row>
    <row r="60" spans="1:5" s="299" customFormat="1" ht="121.5" customHeight="1" x14ac:dyDescent="0.2">
      <c r="A60" s="489"/>
      <c r="B60" s="437"/>
      <c r="C60" s="363">
        <v>1018</v>
      </c>
      <c r="D60" s="365">
        <v>690</v>
      </c>
      <c r="E60" s="399" t="s">
        <v>528</v>
      </c>
    </row>
    <row r="61" spans="1:5" s="299" customFormat="1" ht="80.25" customHeight="1" x14ac:dyDescent="0.2">
      <c r="A61" s="489"/>
      <c r="B61" s="437"/>
      <c r="C61" s="363">
        <v>1018</v>
      </c>
      <c r="D61" s="365">
        <v>2310</v>
      </c>
      <c r="E61" s="356" t="s">
        <v>499</v>
      </c>
    </row>
    <row r="62" spans="1:5" s="299" customFormat="1" ht="80.25" customHeight="1" x14ac:dyDescent="0.2">
      <c r="A62" s="489"/>
      <c r="B62" s="437"/>
      <c r="C62" s="363">
        <v>1018</v>
      </c>
      <c r="D62" s="365">
        <v>1000</v>
      </c>
      <c r="E62" s="356" t="s">
        <v>500</v>
      </c>
    </row>
    <row r="63" spans="1:5" s="299" customFormat="1" ht="80.25" customHeight="1" x14ac:dyDescent="0.2">
      <c r="A63" s="489"/>
      <c r="B63" s="437"/>
      <c r="C63" s="363">
        <v>1018</v>
      </c>
      <c r="D63" s="365">
        <v>10000</v>
      </c>
      <c r="E63" s="356" t="s">
        <v>501</v>
      </c>
    </row>
    <row r="64" spans="1:5" s="299" customFormat="1" ht="94.5" customHeight="1" x14ac:dyDescent="0.2">
      <c r="A64" s="489"/>
      <c r="B64" s="437"/>
      <c r="C64" s="363">
        <v>1018</v>
      </c>
      <c r="D64" s="365">
        <v>5033</v>
      </c>
      <c r="E64" s="356" t="s">
        <v>25</v>
      </c>
    </row>
    <row r="65" spans="1:5" s="299" customFormat="1" ht="135.75" customHeight="1" x14ac:dyDescent="0.2">
      <c r="A65" s="489"/>
      <c r="B65" s="437"/>
      <c r="C65" s="392">
        <v>1018</v>
      </c>
      <c r="D65" s="365">
        <v>241</v>
      </c>
      <c r="E65" s="399" t="s">
        <v>585</v>
      </c>
    </row>
    <row r="66" spans="1:5" s="299" customFormat="1" ht="78" customHeight="1" x14ac:dyDescent="0.2">
      <c r="A66" s="481"/>
      <c r="B66" s="416"/>
      <c r="C66" s="392">
        <v>1018</v>
      </c>
      <c r="D66" s="365">
        <v>500</v>
      </c>
      <c r="E66" s="399" t="s">
        <v>586</v>
      </c>
    </row>
    <row r="67" spans="1:5" s="299" customFormat="1" ht="67.5" customHeight="1" x14ac:dyDescent="0.2">
      <c r="A67" s="480" t="s">
        <v>26</v>
      </c>
      <c r="B67" s="415" t="s">
        <v>547</v>
      </c>
      <c r="C67" s="390">
        <v>1010</v>
      </c>
      <c r="D67" s="365">
        <v>111.5</v>
      </c>
      <c r="E67" s="399" t="s">
        <v>562</v>
      </c>
    </row>
    <row r="68" spans="1:5" s="299" customFormat="1" ht="67.5" customHeight="1" x14ac:dyDescent="0.2">
      <c r="A68" s="489"/>
      <c r="B68" s="437"/>
      <c r="C68" s="390">
        <v>1010</v>
      </c>
      <c r="D68" s="365">
        <v>100</v>
      </c>
      <c r="E68" s="399" t="s">
        <v>563</v>
      </c>
    </row>
    <row r="69" spans="1:5" s="299" customFormat="1" ht="67.5" customHeight="1" x14ac:dyDescent="0.2">
      <c r="A69" s="481"/>
      <c r="B69" s="416"/>
      <c r="C69" s="390">
        <v>1010</v>
      </c>
      <c r="D69" s="365">
        <v>145</v>
      </c>
      <c r="E69" s="399" t="s">
        <v>564</v>
      </c>
    </row>
    <row r="70" spans="1:5" s="299" customFormat="1" ht="67.5" customHeight="1" x14ac:dyDescent="0.2">
      <c r="A70" s="403" t="s">
        <v>26</v>
      </c>
      <c r="B70" s="398" t="s">
        <v>349</v>
      </c>
      <c r="C70" s="314">
        <v>1011</v>
      </c>
      <c r="D70" s="365">
        <v>35</v>
      </c>
      <c r="E70" s="399" t="s">
        <v>502</v>
      </c>
    </row>
    <row r="71" spans="1:5" s="299" customFormat="1" ht="172.5" customHeight="1" x14ac:dyDescent="0.2">
      <c r="A71" s="498" t="s">
        <v>26</v>
      </c>
      <c r="B71" s="445" t="s">
        <v>280</v>
      </c>
      <c r="C71" s="342">
        <v>8992</v>
      </c>
      <c r="D71" s="357">
        <v>5400</v>
      </c>
      <c r="E71" s="356" t="s">
        <v>503</v>
      </c>
    </row>
    <row r="72" spans="1:5" s="299" customFormat="1" ht="114.75" x14ac:dyDescent="0.2">
      <c r="A72" s="498"/>
      <c r="B72" s="445"/>
      <c r="C72" s="363">
        <v>8992</v>
      </c>
      <c r="D72" s="365">
        <v>1976.2</v>
      </c>
      <c r="E72" s="356" t="s">
        <v>504</v>
      </c>
    </row>
    <row r="73" spans="1:5" s="299" customFormat="1" ht="94.5" customHeight="1" x14ac:dyDescent="0.2">
      <c r="A73" s="377" t="s">
        <v>97</v>
      </c>
      <c r="B73" s="387" t="s">
        <v>96</v>
      </c>
      <c r="C73" s="363">
        <v>132</v>
      </c>
      <c r="D73" s="365">
        <v>4000</v>
      </c>
      <c r="E73" s="356" t="s">
        <v>532</v>
      </c>
    </row>
    <row r="74" spans="1:5" s="299" customFormat="1" ht="94.5" customHeight="1" x14ac:dyDescent="0.2">
      <c r="A74" s="401" t="s">
        <v>97</v>
      </c>
      <c r="B74" s="398" t="s">
        <v>98</v>
      </c>
      <c r="C74" s="400">
        <v>101</v>
      </c>
      <c r="D74" s="365">
        <v>96.6</v>
      </c>
      <c r="E74" s="399" t="s">
        <v>293</v>
      </c>
    </row>
    <row r="75" spans="1:5" s="299" customFormat="1" ht="78.75" customHeight="1" x14ac:dyDescent="0.2">
      <c r="A75" s="418" t="s">
        <v>97</v>
      </c>
      <c r="B75" s="415" t="s">
        <v>99</v>
      </c>
      <c r="C75" s="363">
        <v>102</v>
      </c>
      <c r="D75" s="365">
        <v>948.9</v>
      </c>
      <c r="E75" s="356" t="s">
        <v>294</v>
      </c>
    </row>
    <row r="76" spans="1:5" s="299" customFormat="1" ht="94.5" customHeight="1" x14ac:dyDescent="0.2">
      <c r="A76" s="419"/>
      <c r="B76" s="437"/>
      <c r="C76" s="363">
        <v>102</v>
      </c>
      <c r="D76" s="309">
        <v>250</v>
      </c>
      <c r="E76" s="317" t="s">
        <v>522</v>
      </c>
    </row>
    <row r="77" spans="1:5" s="299" customFormat="1" ht="67.5" customHeight="1" x14ac:dyDescent="0.2">
      <c r="A77" s="419"/>
      <c r="B77" s="437"/>
      <c r="C77" s="363">
        <v>102</v>
      </c>
      <c r="D77" s="336">
        <v>1000</v>
      </c>
      <c r="E77" s="318" t="s">
        <v>295</v>
      </c>
    </row>
    <row r="78" spans="1:5" s="299" customFormat="1" ht="81" customHeight="1" x14ac:dyDescent="0.2">
      <c r="A78" s="423"/>
      <c r="B78" s="416"/>
      <c r="C78" s="363">
        <v>102</v>
      </c>
      <c r="D78" s="309">
        <v>1394</v>
      </c>
      <c r="E78" s="317" t="s">
        <v>296</v>
      </c>
    </row>
    <row r="79" spans="1:5" s="299" customFormat="1" ht="80.25" customHeight="1" x14ac:dyDescent="0.2">
      <c r="A79" s="418" t="s">
        <v>97</v>
      </c>
      <c r="B79" s="415" t="s">
        <v>99</v>
      </c>
      <c r="C79" s="342">
        <v>102</v>
      </c>
      <c r="D79" s="337">
        <v>2420</v>
      </c>
      <c r="E79" s="312" t="s">
        <v>523</v>
      </c>
    </row>
    <row r="80" spans="1:5" s="299" customFormat="1" ht="80.25" customHeight="1" x14ac:dyDescent="0.2">
      <c r="A80" s="419"/>
      <c r="B80" s="437"/>
      <c r="C80" s="342">
        <v>102</v>
      </c>
      <c r="D80" s="309">
        <v>1000</v>
      </c>
      <c r="E80" s="317" t="s">
        <v>297</v>
      </c>
    </row>
    <row r="81" spans="1:7" s="299" customFormat="1" ht="94.5" customHeight="1" x14ac:dyDescent="0.2">
      <c r="A81" s="419"/>
      <c r="B81" s="437"/>
      <c r="C81" s="342">
        <v>102</v>
      </c>
      <c r="D81" s="337">
        <v>1300</v>
      </c>
      <c r="E81" s="312" t="s">
        <v>298</v>
      </c>
    </row>
    <row r="82" spans="1:7" s="299" customFormat="1" ht="80.25" customHeight="1" x14ac:dyDescent="0.2">
      <c r="A82" s="423"/>
      <c r="B82" s="416"/>
      <c r="C82" s="342">
        <v>102</v>
      </c>
      <c r="D82" s="337">
        <v>1500</v>
      </c>
      <c r="E82" s="312" t="s">
        <v>299</v>
      </c>
    </row>
    <row r="83" spans="1:7" s="299" customFormat="1" ht="127.5" x14ac:dyDescent="0.2">
      <c r="A83" s="359" t="s">
        <v>32</v>
      </c>
      <c r="B83" s="347" t="s">
        <v>33</v>
      </c>
      <c r="C83" s="360" t="s">
        <v>34</v>
      </c>
      <c r="D83" s="365">
        <v>75</v>
      </c>
      <c r="E83" s="356" t="s">
        <v>35</v>
      </c>
    </row>
    <row r="84" spans="1:7" s="299" customFormat="1" ht="81" customHeight="1" x14ac:dyDescent="0.2">
      <c r="A84" s="401" t="s">
        <v>32</v>
      </c>
      <c r="B84" s="398" t="s">
        <v>252</v>
      </c>
      <c r="C84" s="306">
        <v>1730</v>
      </c>
      <c r="D84" s="365">
        <v>4082</v>
      </c>
      <c r="E84" s="399" t="s">
        <v>537</v>
      </c>
    </row>
    <row r="85" spans="1:7" s="393" customFormat="1" ht="108.75" customHeight="1" x14ac:dyDescent="0.15">
      <c r="A85" s="381" t="s">
        <v>32</v>
      </c>
      <c r="B85" s="383" t="s">
        <v>540</v>
      </c>
      <c r="C85" s="306">
        <v>1735</v>
      </c>
      <c r="D85" s="365">
        <v>241.4</v>
      </c>
      <c r="E85" s="385" t="s">
        <v>541</v>
      </c>
      <c r="F85" s="395"/>
      <c r="G85" s="396"/>
    </row>
    <row r="86" spans="1:7" s="299" customFormat="1" ht="55.5" customHeight="1" x14ac:dyDescent="0.2">
      <c r="A86" s="418" t="s">
        <v>32</v>
      </c>
      <c r="B86" s="491" t="s">
        <v>228</v>
      </c>
      <c r="C86" s="363">
        <v>1105</v>
      </c>
      <c r="D86" s="365">
        <v>2100</v>
      </c>
      <c r="E86" s="356" t="s">
        <v>253</v>
      </c>
    </row>
    <row r="87" spans="1:7" s="299" customFormat="1" ht="42.75" customHeight="1" x14ac:dyDescent="0.2">
      <c r="A87" s="419"/>
      <c r="B87" s="492"/>
      <c r="C87" s="363">
        <v>1105</v>
      </c>
      <c r="D87" s="365">
        <v>600</v>
      </c>
      <c r="E87" s="356" t="s">
        <v>539</v>
      </c>
    </row>
    <row r="88" spans="1:7" s="299" customFormat="1" ht="94.5" customHeight="1" x14ac:dyDescent="0.2">
      <c r="A88" s="423"/>
      <c r="B88" s="493"/>
      <c r="C88" s="363">
        <v>1105</v>
      </c>
      <c r="D88" s="365">
        <v>2624</v>
      </c>
      <c r="E88" s="356" t="s">
        <v>229</v>
      </c>
    </row>
    <row r="89" spans="1:7" s="299" customFormat="1" ht="67.5" customHeight="1" x14ac:dyDescent="0.2">
      <c r="A89" s="359" t="s">
        <v>32</v>
      </c>
      <c r="B89" s="347" t="s">
        <v>230</v>
      </c>
      <c r="C89" s="363">
        <v>1110</v>
      </c>
      <c r="D89" s="365">
        <v>1050</v>
      </c>
      <c r="E89" s="356" t="s">
        <v>505</v>
      </c>
    </row>
    <row r="90" spans="1:7" s="299" customFormat="1" ht="81.75" customHeight="1" x14ac:dyDescent="0.2">
      <c r="A90" s="401" t="s">
        <v>30</v>
      </c>
      <c r="B90" s="398" t="s">
        <v>261</v>
      </c>
      <c r="C90" s="400">
        <v>1513</v>
      </c>
      <c r="D90" s="365">
        <v>1078</v>
      </c>
      <c r="E90" s="399" t="s">
        <v>587</v>
      </c>
    </row>
    <row r="91" spans="1:7" s="299" customFormat="1" ht="54.75" customHeight="1" x14ac:dyDescent="0.2">
      <c r="A91" s="384" t="s">
        <v>30</v>
      </c>
      <c r="B91" s="383" t="s">
        <v>536</v>
      </c>
      <c r="C91" s="386"/>
      <c r="D91" s="365">
        <v>1100</v>
      </c>
      <c r="E91" s="399" t="s">
        <v>588</v>
      </c>
    </row>
    <row r="92" spans="1:7" s="299" customFormat="1" ht="186.75" customHeight="1" x14ac:dyDescent="0.2">
      <c r="A92" s="328" t="s">
        <v>69</v>
      </c>
      <c r="B92" s="310" t="s">
        <v>271</v>
      </c>
      <c r="C92" s="311">
        <v>8993</v>
      </c>
      <c r="D92" s="309">
        <v>8871.7000000000007</v>
      </c>
      <c r="E92" s="317" t="s">
        <v>506</v>
      </c>
      <c r="F92" s="374"/>
      <c r="G92" s="374"/>
    </row>
    <row r="93" spans="1:7" s="299" customFormat="1" ht="67.5" customHeight="1" x14ac:dyDescent="0.2">
      <c r="A93" s="359" t="s">
        <v>69</v>
      </c>
      <c r="B93" s="347" t="s">
        <v>247</v>
      </c>
      <c r="C93" s="363">
        <v>1308</v>
      </c>
      <c r="D93" s="309">
        <v>242</v>
      </c>
      <c r="E93" s="361" t="s">
        <v>507</v>
      </c>
    </row>
    <row r="94" spans="1:7" s="299" customFormat="1" ht="110.25" customHeight="1" x14ac:dyDescent="0.2">
      <c r="A94" s="401" t="s">
        <v>31</v>
      </c>
      <c r="B94" s="398" t="s">
        <v>85</v>
      </c>
      <c r="C94" s="315">
        <v>900</v>
      </c>
      <c r="D94" s="365">
        <v>700</v>
      </c>
      <c r="E94" s="399" t="s">
        <v>268</v>
      </c>
    </row>
    <row r="95" spans="1:7" s="299" customFormat="1" ht="94.5" customHeight="1" x14ac:dyDescent="0.2">
      <c r="A95" s="359" t="s">
        <v>31</v>
      </c>
      <c r="B95" s="347" t="s">
        <v>86</v>
      </c>
      <c r="C95" s="363">
        <v>919</v>
      </c>
      <c r="D95" s="365">
        <v>750</v>
      </c>
      <c r="E95" s="356" t="s">
        <v>87</v>
      </c>
    </row>
    <row r="96" spans="1:7" s="299" customFormat="1" ht="108" customHeight="1" x14ac:dyDescent="0.2">
      <c r="A96" s="359" t="s">
        <v>31</v>
      </c>
      <c r="B96" s="347" t="s">
        <v>88</v>
      </c>
      <c r="C96" s="363">
        <v>907</v>
      </c>
      <c r="D96" s="365">
        <v>1533.3</v>
      </c>
      <c r="E96" s="356" t="s">
        <v>508</v>
      </c>
    </row>
    <row r="97" spans="1:5" s="299" customFormat="1" ht="108" customHeight="1" x14ac:dyDescent="0.2">
      <c r="A97" s="359" t="s">
        <v>31</v>
      </c>
      <c r="B97" s="347" t="s">
        <v>89</v>
      </c>
      <c r="C97" s="363">
        <v>8991</v>
      </c>
      <c r="D97" s="365">
        <v>65917</v>
      </c>
      <c r="E97" s="356" t="s">
        <v>269</v>
      </c>
    </row>
    <row r="98" spans="1:5" s="299" customFormat="1" ht="108" customHeight="1" x14ac:dyDescent="0.2">
      <c r="A98" s="401" t="s">
        <v>72</v>
      </c>
      <c r="B98" s="398" t="s">
        <v>71</v>
      </c>
      <c r="C98" s="366">
        <v>1209</v>
      </c>
      <c r="D98" s="365">
        <f>7983.5</f>
        <v>7983.5</v>
      </c>
      <c r="E98" s="399" t="s">
        <v>272</v>
      </c>
    </row>
    <row r="99" spans="1:5" s="299" customFormat="1" ht="81" customHeight="1" x14ac:dyDescent="0.2">
      <c r="A99" s="359" t="s">
        <v>72</v>
      </c>
      <c r="B99" s="347" t="s">
        <v>73</v>
      </c>
      <c r="C99" s="366">
        <v>1213</v>
      </c>
      <c r="D99" s="365">
        <v>112.6</v>
      </c>
      <c r="E99" s="356" t="s">
        <v>277</v>
      </c>
    </row>
    <row r="100" spans="1:5" s="299" customFormat="1" ht="81" customHeight="1" x14ac:dyDescent="0.2">
      <c r="A100" s="359" t="s">
        <v>72</v>
      </c>
      <c r="B100" s="347" t="s">
        <v>77</v>
      </c>
      <c r="C100" s="366">
        <v>1215</v>
      </c>
      <c r="D100" s="365">
        <v>710</v>
      </c>
      <c r="E100" s="356" t="s">
        <v>78</v>
      </c>
    </row>
    <row r="101" spans="1:5" s="299" customFormat="1" ht="94.5" customHeight="1" x14ac:dyDescent="0.2">
      <c r="A101" s="359" t="s">
        <v>72</v>
      </c>
      <c r="B101" s="347" t="s">
        <v>80</v>
      </c>
      <c r="C101" s="366">
        <v>1219</v>
      </c>
      <c r="D101" s="365">
        <v>16025</v>
      </c>
      <c r="E101" s="356" t="s">
        <v>529</v>
      </c>
    </row>
    <row r="102" spans="1:5" s="299" customFormat="1" ht="147.75" customHeight="1" x14ac:dyDescent="0.2">
      <c r="A102" s="359" t="s">
        <v>72</v>
      </c>
      <c r="B102" s="347" t="s">
        <v>74</v>
      </c>
      <c r="C102" s="366">
        <v>1222</v>
      </c>
      <c r="D102" s="365">
        <v>10000</v>
      </c>
      <c r="E102" s="356" t="s">
        <v>509</v>
      </c>
    </row>
    <row r="103" spans="1:5" s="299" customFormat="1" ht="67.5" customHeight="1" x14ac:dyDescent="0.2">
      <c r="A103" s="401" t="s">
        <v>72</v>
      </c>
      <c r="B103" s="398" t="s">
        <v>488</v>
      </c>
      <c r="C103" s="366">
        <v>1224</v>
      </c>
      <c r="D103" s="365">
        <v>146.5</v>
      </c>
      <c r="E103" s="399" t="s">
        <v>553</v>
      </c>
    </row>
    <row r="104" spans="1:5" s="299" customFormat="1" ht="93.75" customHeight="1" x14ac:dyDescent="0.2">
      <c r="A104" s="418" t="s">
        <v>72</v>
      </c>
      <c r="B104" s="415" t="s">
        <v>79</v>
      </c>
      <c r="C104" s="494">
        <v>1226</v>
      </c>
      <c r="D104" s="357">
        <v>478.5</v>
      </c>
      <c r="E104" s="361" t="s">
        <v>545</v>
      </c>
    </row>
    <row r="105" spans="1:5" s="299" customFormat="1" ht="41.25" customHeight="1" x14ac:dyDescent="0.2">
      <c r="A105" s="423"/>
      <c r="B105" s="416"/>
      <c r="C105" s="495"/>
      <c r="D105" s="365">
        <v>70</v>
      </c>
      <c r="E105" s="389" t="s">
        <v>546</v>
      </c>
    </row>
    <row r="106" spans="1:5" s="299" customFormat="1" ht="89.25" x14ac:dyDescent="0.2">
      <c r="A106" s="359" t="s">
        <v>72</v>
      </c>
      <c r="B106" s="347" t="s">
        <v>83</v>
      </c>
      <c r="C106" s="366">
        <v>1230</v>
      </c>
      <c r="D106" s="365">
        <v>55</v>
      </c>
      <c r="E106" s="389" t="s">
        <v>548</v>
      </c>
    </row>
    <row r="107" spans="1:5" s="299" customFormat="1" ht="81" customHeight="1" x14ac:dyDescent="0.2">
      <c r="A107" s="359" t="s">
        <v>72</v>
      </c>
      <c r="B107" s="347" t="s">
        <v>270</v>
      </c>
      <c r="C107" s="366">
        <v>1231</v>
      </c>
      <c r="D107" s="365">
        <v>235.9</v>
      </c>
      <c r="E107" s="356" t="s">
        <v>510</v>
      </c>
    </row>
    <row r="108" spans="1:5" s="299" customFormat="1" ht="94.5" customHeight="1" x14ac:dyDescent="0.2">
      <c r="A108" s="401" t="s">
        <v>72</v>
      </c>
      <c r="B108" s="398" t="s">
        <v>81</v>
      </c>
      <c r="C108" s="366">
        <v>1241</v>
      </c>
      <c r="D108" s="365">
        <v>520</v>
      </c>
      <c r="E108" s="399" t="s">
        <v>511</v>
      </c>
    </row>
    <row r="109" spans="1:5" s="299" customFormat="1" ht="94.5" customHeight="1" x14ac:dyDescent="0.2">
      <c r="A109" s="359" t="s">
        <v>72</v>
      </c>
      <c r="B109" s="347" t="s">
        <v>90</v>
      </c>
      <c r="C109" s="366">
        <v>1250</v>
      </c>
      <c r="D109" s="365">
        <v>452.6</v>
      </c>
      <c r="E109" s="356" t="s">
        <v>273</v>
      </c>
    </row>
    <row r="110" spans="1:5" s="299" customFormat="1" ht="81" customHeight="1" x14ac:dyDescent="0.2">
      <c r="A110" s="359" t="s">
        <v>72</v>
      </c>
      <c r="B110" s="347" t="s">
        <v>75</v>
      </c>
      <c r="C110" s="366">
        <v>1254</v>
      </c>
      <c r="D110" s="365">
        <v>3000</v>
      </c>
      <c r="E110" s="356" t="s">
        <v>254</v>
      </c>
    </row>
    <row r="111" spans="1:5" s="299" customFormat="1" ht="67.5" customHeight="1" x14ac:dyDescent="0.2">
      <c r="A111" s="359" t="s">
        <v>72</v>
      </c>
      <c r="B111" s="347" t="s">
        <v>82</v>
      </c>
      <c r="C111" s="366">
        <v>1258</v>
      </c>
      <c r="D111" s="365">
        <v>120</v>
      </c>
      <c r="E111" s="356" t="s">
        <v>512</v>
      </c>
    </row>
    <row r="112" spans="1:5" s="299" customFormat="1" ht="123" customHeight="1" x14ac:dyDescent="0.2">
      <c r="A112" s="344" t="s">
        <v>72</v>
      </c>
      <c r="B112" s="339" t="s">
        <v>84</v>
      </c>
      <c r="C112" s="368">
        <v>1263</v>
      </c>
      <c r="D112" s="357">
        <v>30009.7</v>
      </c>
      <c r="E112" s="361" t="s">
        <v>513</v>
      </c>
    </row>
    <row r="113" spans="1:5" s="299" customFormat="1" ht="67.5" customHeight="1" x14ac:dyDescent="0.2">
      <c r="A113" s="401" t="s">
        <v>72</v>
      </c>
      <c r="B113" s="398" t="s">
        <v>76</v>
      </c>
      <c r="C113" s="366">
        <v>1750</v>
      </c>
      <c r="D113" s="365">
        <v>22937.7</v>
      </c>
      <c r="E113" s="399" t="s">
        <v>274</v>
      </c>
    </row>
    <row r="114" spans="1:5" s="299" customFormat="1" ht="81" customHeight="1" x14ac:dyDescent="0.2">
      <c r="A114" s="359" t="s">
        <v>72</v>
      </c>
      <c r="B114" s="347" t="s">
        <v>91</v>
      </c>
      <c r="C114" s="366">
        <v>1755</v>
      </c>
      <c r="D114" s="365">
        <v>1267.9000000000001</v>
      </c>
      <c r="E114" s="356" t="s">
        <v>278</v>
      </c>
    </row>
    <row r="115" spans="1:5" s="299" customFormat="1" ht="81" customHeight="1" x14ac:dyDescent="0.2">
      <c r="A115" s="359" t="s">
        <v>72</v>
      </c>
      <c r="B115" s="347" t="s">
        <v>489</v>
      </c>
      <c r="C115" s="366">
        <v>1759</v>
      </c>
      <c r="D115" s="365">
        <v>3602.8</v>
      </c>
      <c r="E115" s="356" t="s">
        <v>347</v>
      </c>
    </row>
    <row r="116" spans="1:5" s="299" customFormat="1" ht="96" customHeight="1" thickBot="1" x14ac:dyDescent="0.25">
      <c r="A116" s="328" t="s">
        <v>72</v>
      </c>
      <c r="B116" s="330" t="s">
        <v>206</v>
      </c>
      <c r="C116" s="316">
        <v>1130</v>
      </c>
      <c r="D116" s="309">
        <v>6479.1</v>
      </c>
      <c r="E116" s="317" t="s">
        <v>487</v>
      </c>
    </row>
    <row r="117" spans="1:5" s="299" customFormat="1" ht="15" customHeight="1" thickBot="1" x14ac:dyDescent="0.25">
      <c r="A117" s="496" t="s">
        <v>1</v>
      </c>
      <c r="B117" s="497"/>
      <c r="C117" s="367"/>
      <c r="D117" s="301">
        <f>SUM(D5:D116)</f>
        <v>396990.30000000005</v>
      </c>
      <c r="E117" s="355"/>
    </row>
    <row r="118" spans="1:5" ht="47.25" customHeight="1" x14ac:dyDescent="0.2">
      <c r="A118" s="490" t="s">
        <v>561</v>
      </c>
      <c r="B118" s="490"/>
      <c r="C118" s="490"/>
      <c r="D118" s="490"/>
      <c r="E118" s="490"/>
    </row>
    <row r="123" spans="1:5" ht="13.5" hidden="1" thickBot="1" x14ac:dyDescent="0.25">
      <c r="B123" s="294" t="s">
        <v>207</v>
      </c>
      <c r="D123" s="288">
        <v>412037.7</v>
      </c>
    </row>
    <row r="124" spans="1:5" ht="13.5" hidden="1" thickBot="1" x14ac:dyDescent="0.25">
      <c r="B124" s="294" t="s">
        <v>208</v>
      </c>
      <c r="D124" s="288">
        <v>-310552.40000000002</v>
      </c>
    </row>
    <row r="125" spans="1:5" ht="13.5" hidden="1" thickBot="1" x14ac:dyDescent="0.25">
      <c r="B125" s="294" t="s">
        <v>209</v>
      </c>
      <c r="D125" s="288">
        <v>-48</v>
      </c>
    </row>
    <row r="126" spans="1:5" hidden="1" x14ac:dyDescent="0.2"/>
    <row r="127" spans="1:5" hidden="1" x14ac:dyDescent="0.2">
      <c r="D127" s="295">
        <f>SUM(D123:D126)</f>
        <v>101437.29999999999</v>
      </c>
    </row>
  </sheetData>
  <mergeCells count="38">
    <mergeCell ref="E24:E27"/>
    <mergeCell ref="C46:C47"/>
    <mergeCell ref="A36:A41"/>
    <mergeCell ref="B36:B41"/>
    <mergeCell ref="C34:C35"/>
    <mergeCell ref="B71:B72"/>
    <mergeCell ref="A71:A72"/>
    <mergeCell ref="A5:A6"/>
    <mergeCell ref="A46:A47"/>
    <mergeCell ref="B49:B53"/>
    <mergeCell ref="A49:A53"/>
    <mergeCell ref="B46:B47"/>
    <mergeCell ref="B5:B6"/>
    <mergeCell ref="A24:A27"/>
    <mergeCell ref="B24:B27"/>
    <mergeCell ref="B44:B45"/>
    <mergeCell ref="A44:A45"/>
    <mergeCell ref="A34:A35"/>
    <mergeCell ref="B34:B35"/>
    <mergeCell ref="A8:A21"/>
    <mergeCell ref="B8:B21"/>
    <mergeCell ref="A118:E118"/>
    <mergeCell ref="B86:B88"/>
    <mergeCell ref="B75:B78"/>
    <mergeCell ref="A75:A78"/>
    <mergeCell ref="B79:B82"/>
    <mergeCell ref="A79:A82"/>
    <mergeCell ref="A104:A105"/>
    <mergeCell ref="B104:B105"/>
    <mergeCell ref="C104:C105"/>
    <mergeCell ref="A117:B117"/>
    <mergeCell ref="A86:A88"/>
    <mergeCell ref="A67:A69"/>
    <mergeCell ref="B67:B69"/>
    <mergeCell ref="B59:B66"/>
    <mergeCell ref="B54:B58"/>
    <mergeCell ref="A54:A58"/>
    <mergeCell ref="A59:A66"/>
  </mergeCells>
  <conditionalFormatting sqref="G85">
    <cfRule type="expression" dxfId="2" priority="1">
      <formula>#REF!="UR"</formula>
    </cfRule>
    <cfRule type="expression" dxfId="1" priority="2">
      <formula>$C85="příjem"</formula>
    </cfRule>
    <cfRule type="expression" dxfId="0" priority="3">
      <formula>$C85="dofinancovat"</formula>
    </cfRule>
  </conditionalFormatting>
  <pageMargins left="0.31496062992125984" right="0.31496062992125984" top="0.78740157480314965" bottom="0.59055118110236227" header="0.31496062992125984" footer="0.31496062992125984"/>
  <pageSetup paperSize="9" scale="97" firstPageNumber="29" fitToHeight="0" orientation="landscape" useFirstPageNumber="1" r:id="rId1"/>
  <headerFooter>
    <oddHeader>&amp;L&amp;"Tahoma,Kurzíva"&amp;9Návrh rozpočtu na rok 2019
Příloha č. 11&amp;R&amp;"Tahoma,Kurzíva"&amp;9Přehled nedočerpaných výdajů roku 2018, které budou zapojeny do upraveného rozpočtu na rok 2019
Ostatní akce</oddHeader>
    <oddFooter>&amp;C&amp;"Tahoma,Obyčejné"&amp;P</oddFooter>
  </headerFooter>
  <ignoredErrors>
    <ignoredError sqref="C8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8</vt:i4>
      </vt:variant>
    </vt:vector>
  </HeadingPairs>
  <TitlesOfParts>
    <vt:vector size="12" baseType="lpstr">
      <vt:lpstr>Účelové převody do uprav. rozp</vt:lpstr>
      <vt:lpstr>1. Akce EU</vt:lpstr>
      <vt:lpstr>2. Akce RMK</vt:lpstr>
      <vt:lpstr>3. Ostatní akce</vt:lpstr>
      <vt:lpstr>'1. Akce EU'!Názvy_tisku</vt:lpstr>
      <vt:lpstr>'2. Akce RMK'!Názvy_tisku</vt:lpstr>
      <vt:lpstr>'3. Ostatní akce'!Názvy_tisku</vt:lpstr>
      <vt:lpstr>'Účelové převody do uprav. rozp'!Názvy_tisku</vt:lpstr>
      <vt:lpstr>'1. Akce EU'!Oblast_tisku</vt:lpstr>
      <vt:lpstr>'2. Akce RMK'!Oblast_tisku</vt:lpstr>
      <vt:lpstr>'3. Ostatní akce'!Oblast_tisku</vt:lpstr>
      <vt:lpstr>'Účelové převody do uprav. rozp'!Oblast_tisku</vt:lpstr>
    </vt:vector>
  </TitlesOfParts>
  <Company>Krajský úřad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valovaja</dc:creator>
  <cp:lastModifiedBy>Metelka Tomáš</cp:lastModifiedBy>
  <cp:lastPrinted>2018-11-28T08:42:36Z</cp:lastPrinted>
  <dcterms:created xsi:type="dcterms:W3CDTF">2004-10-06T11:03:49Z</dcterms:created>
  <dcterms:modified xsi:type="dcterms:W3CDTF">2018-11-28T08:43:30Z</dcterms:modified>
</cp:coreProperties>
</file>