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08_FIN\_odd_FSP\EKONOMIKA\Dotace RRRSMSK\pro rok 2019\RK\"/>
    </mc:Choice>
  </mc:AlternateContent>
  <bookViews>
    <workbookView xWindow="480" yWindow="135" windowWidth="27795" windowHeight="12075" firstSheet="2" activeTab="2"/>
  </bookViews>
  <sheets>
    <sheet name="Tabulka 2006-dosud" sheetId="4" state="hidden" r:id="rId1"/>
    <sheet name="Tabulka 2006-dosud_verze 2017" sheetId="1" state="hidden" r:id="rId2"/>
    <sheet name="2006-2022" sheetId="6" r:id="rId3"/>
    <sheet name="Graf_2.verze" sheetId="5" state="hidden" r:id="rId4"/>
    <sheet name="List3" sheetId="3" state="hidden" r:id="rId5"/>
  </sheets>
  <calcPr calcId="152511"/>
</workbook>
</file>

<file path=xl/calcChain.xml><?xml version="1.0" encoding="utf-8"?>
<calcChain xmlns="http://schemas.openxmlformats.org/spreadsheetml/2006/main">
  <c r="C27" i="6" l="1"/>
  <c r="D27" i="6"/>
  <c r="E27" i="6"/>
  <c r="E17" i="6"/>
  <c r="D15" i="6"/>
  <c r="I12" i="5" l="1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H18" i="5"/>
  <c r="H17" i="5"/>
  <c r="H16" i="5"/>
  <c r="H15" i="5"/>
  <c r="H14" i="5"/>
  <c r="H13" i="5"/>
  <c r="H12" i="5"/>
  <c r="I11" i="5"/>
  <c r="H11" i="5"/>
  <c r="J10" i="5"/>
  <c r="H10" i="5"/>
  <c r="I9" i="5"/>
  <c r="J9" i="5"/>
  <c r="H9" i="5"/>
  <c r="I8" i="5"/>
  <c r="J8" i="5"/>
  <c r="H8" i="5"/>
  <c r="I7" i="5"/>
  <c r="J7" i="5"/>
  <c r="H7" i="5"/>
  <c r="I6" i="5"/>
  <c r="J6" i="5"/>
  <c r="H6" i="5"/>
  <c r="I5" i="5"/>
  <c r="J5" i="5"/>
  <c r="H5" i="5"/>
  <c r="I4" i="5"/>
  <c r="J4" i="5"/>
  <c r="H4" i="5"/>
  <c r="I3" i="5"/>
  <c r="J3" i="5"/>
  <c r="H3" i="5"/>
  <c r="D25" i="5"/>
  <c r="C25" i="5"/>
  <c r="E16" i="5"/>
  <c r="E25" i="5" s="1"/>
  <c r="D14" i="5"/>
  <c r="I10" i="5" s="1"/>
  <c r="C25" i="1"/>
  <c r="H20" i="5" l="1"/>
  <c r="J11" i="5"/>
  <c r="J20" i="5" s="1"/>
  <c r="I20" i="5"/>
  <c r="H16" i="4"/>
  <c r="C22" i="4"/>
  <c r="E16" i="4" l="1"/>
  <c r="E22" i="4" s="1"/>
  <c r="D14" i="4"/>
  <c r="D22" i="4" l="1"/>
  <c r="J16" i="4"/>
  <c r="E16" i="1" l="1"/>
  <c r="E25" i="1" s="1"/>
  <c r="D14" i="1" l="1"/>
  <c r="D25" i="1" s="1"/>
</calcChain>
</file>

<file path=xl/sharedStrings.xml><?xml version="1.0" encoding="utf-8"?>
<sst xmlns="http://schemas.openxmlformats.org/spreadsheetml/2006/main" count="164" uniqueCount="43">
  <si>
    <t>Rok</t>
  </si>
  <si>
    <r>
      <t xml:space="preserve">Poskytnuto </t>
    </r>
    <r>
      <rPr>
        <sz val="9"/>
        <rFont val="Tahoma"/>
        <family val="2"/>
        <charset val="238"/>
      </rPr>
      <t>(Vyplaceno)</t>
    </r>
  </si>
  <si>
    <t>Použito</t>
  </si>
  <si>
    <t>Vráceno</t>
  </si>
  <si>
    <t>x*)</t>
  </si>
  <si>
    <t>Celkem</t>
  </si>
  <si>
    <t>účel dotace</t>
  </si>
  <si>
    <t>na financování vlastní činnosti</t>
  </si>
  <si>
    <t>financování 7,5% podílu národního spolufinancování projektu technické pomoci z ROP a nezpůsobilé výdaje</t>
  </si>
  <si>
    <t>na spolupinancování konference "Evropské příležitosti regionů"</t>
  </si>
  <si>
    <t>financování 7,5% podílu národního spolufinancování projektu technické pomoci z ROP na rok 2011</t>
  </si>
  <si>
    <t>financování nezpůsobilých výdajů projektu Technické pomoci z ROP</t>
  </si>
  <si>
    <t>na projekt INTEREG IVC 0980C3 "Capitalising on Partner Initiatives in Mobility Management Services"</t>
  </si>
  <si>
    <t>financování nezpůsobilých výdajů projektu Technické pomoci z OP TP</t>
  </si>
  <si>
    <t>2019***</t>
  </si>
  <si>
    <t>2020***</t>
  </si>
  <si>
    <t>***)  Pro roky 2018 - 2020 je uváděn požadavek Regionální rady na zařezení dotace do rozpočtového výhledu</t>
  </si>
  <si>
    <t>Přehled všech finančních prostředků poskytnutých Regionální radě regionu soudržnosti Moravskoslezsko z rozpočtu kraje</t>
  </si>
  <si>
    <t>Přehled všech finančních prostředků poskytnutých Regionální radě regionu soudržnosti Moravskoslezsko z rozpočtu kraje (v tis. Kč)</t>
  </si>
  <si>
    <r>
      <t xml:space="preserve">Poskytnuto </t>
    </r>
    <r>
      <rPr>
        <sz val="8"/>
        <rFont val="Tahoma"/>
        <family val="2"/>
        <charset val="238"/>
      </rPr>
      <t>(Vyplaceno)</t>
    </r>
  </si>
  <si>
    <t>-</t>
  </si>
  <si>
    <t>2017*</t>
  </si>
  <si>
    <t>2018**</t>
  </si>
  <si>
    <t>*) pro rok 2017 není uváděn číselný údaj ve sloupcích Použito a Vráceno, neboť závěrečné vyúčtování dotace bude předloženo do 30.4.2018</t>
  </si>
  <si>
    <t>**) Pro rok 2018 je uváděna navrhovaná výše dotace, o jejímž poskytnutí rozhodne zastupitelstvo kraje na své zasedání dne 14.12.2017</t>
  </si>
  <si>
    <t>Regionální rada zároveň požádala o zařazení jejich požadavku na poskytnutí dotace do rozpočtového výhledu, a to ve výši:
r. 2019 600 tis. Kč
r. 2020 500 tis. Kč,
r. 2021 400 tis. Kč</t>
  </si>
  <si>
    <t>2006 až 2016</t>
  </si>
  <si>
    <t>poskytnuto</t>
  </si>
  <si>
    <t>využito</t>
  </si>
  <si>
    <t>na spolufinancování konference "Evropské příležitosti regionů"</t>
  </si>
  <si>
    <t>2021***</t>
  </si>
  <si>
    <t>***)  Pro roky 2019 - 2021 je uváděn požadavek Regionální rady na zařezení dotace do rozpočtového výhledu</t>
  </si>
  <si>
    <t>Účel dotace</t>
  </si>
  <si>
    <r>
      <t xml:space="preserve">Poskytnuto
</t>
    </r>
    <r>
      <rPr>
        <sz val="9"/>
        <rFont val="Tahoma"/>
        <family val="2"/>
        <charset val="238"/>
      </rPr>
      <t>(od roku 2018 návrh)</t>
    </r>
  </si>
  <si>
    <t>2022***</t>
  </si>
  <si>
    <t>2021**</t>
  </si>
  <si>
    <t>2020**</t>
  </si>
  <si>
    <t>2019**</t>
  </si>
  <si>
    <t>2018*</t>
  </si>
  <si>
    <t>*) pro rok 2018 není uváděn číselný údaj ve sloupcích Použito a Vráceno, neboť závěrečné vyúčtování dotace bude předloženo do 30.4.2019</t>
  </si>
  <si>
    <t>**) Pro rok 2019 je uváděna navrhovaná výše dotace, o jejímž poskytnutí rozhodne zastupitelstvo kraje na své zasedání dne 13.12.2018</t>
  </si>
  <si>
    <t>v tis. Kč</t>
  </si>
  <si>
    <t>***)  Pro roky 2019 - 2021 je uváděn požadavek Regionální rady na zařazení dotace do střednědobého výhledu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</si>
</sst>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10"/>
      <color theme="0" tint="-0.34998626667073579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1" xfId="1" applyFont="1" applyBorder="1" applyAlignment="1">
      <alignment vertical="center"/>
    </xf>
    <xf numFmtId="164" fontId="3" fillId="0" borderId="4" xfId="1" applyNumberFormat="1" applyFont="1" applyBorder="1" applyAlignment="1">
      <alignment horizontal="right" vertical="center"/>
    </xf>
    <xf numFmtId="164" fontId="3" fillId="0" borderId="5" xfId="1" applyNumberFormat="1" applyFont="1" applyBorder="1" applyAlignment="1">
      <alignment horizontal="right" vertical="center"/>
    </xf>
    <xf numFmtId="164" fontId="3" fillId="0" borderId="6" xfId="1" applyNumberFormat="1" applyFont="1" applyBorder="1" applyAlignment="1">
      <alignment horizontal="right" vertical="center"/>
    </xf>
    <xf numFmtId="164" fontId="3" fillId="0" borderId="7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0" fontId="3" fillId="0" borderId="9" xfId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14" xfId="1" applyNumberFormat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2" fillId="0" borderId="15" xfId="1" applyFont="1" applyBorder="1" applyAlignment="1">
      <alignment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8" fillId="0" borderId="1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164" fontId="9" fillId="0" borderId="4" xfId="1" applyNumberFormat="1" applyFont="1" applyBorder="1" applyAlignment="1">
      <alignment horizontal="right" vertical="center"/>
    </xf>
    <xf numFmtId="164" fontId="9" fillId="0" borderId="5" xfId="1" applyNumberFormat="1" applyFont="1" applyBorder="1" applyAlignment="1">
      <alignment horizontal="right" vertical="center"/>
    </xf>
    <xf numFmtId="0" fontId="9" fillId="0" borderId="9" xfId="1" applyFont="1" applyBorder="1" applyAlignment="1">
      <alignment horizontal="center" vertical="center"/>
    </xf>
    <xf numFmtId="164" fontId="9" fillId="0" borderId="6" xfId="1" applyNumberFormat="1" applyFont="1" applyBorder="1" applyAlignment="1">
      <alignment horizontal="right" vertical="center"/>
    </xf>
    <xf numFmtId="164" fontId="9" fillId="0" borderId="7" xfId="1" applyNumberFormat="1" applyFont="1" applyBorder="1" applyAlignment="1">
      <alignment horizontal="right" vertical="center"/>
    </xf>
    <xf numFmtId="164" fontId="9" fillId="0" borderId="10" xfId="1" applyNumberFormat="1" applyFont="1" applyBorder="1" applyAlignment="1">
      <alignment horizontal="right" vertical="center"/>
    </xf>
    <xf numFmtId="164" fontId="9" fillId="0" borderId="11" xfId="1" applyNumberFormat="1" applyFont="1" applyBorder="1" applyAlignment="1">
      <alignment horizontal="right" vertical="center"/>
    </xf>
    <xf numFmtId="164" fontId="9" fillId="0" borderId="14" xfId="1" applyNumberFormat="1" applyFont="1" applyBorder="1" applyAlignment="1">
      <alignment horizontal="right" vertical="center"/>
    </xf>
    <xf numFmtId="0" fontId="9" fillId="0" borderId="12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164" fontId="8" fillId="0" borderId="2" xfId="1" applyNumberFormat="1" applyFont="1" applyBorder="1" applyAlignment="1">
      <alignment horizontal="right" vertical="center"/>
    </xf>
    <xf numFmtId="0" fontId="9" fillId="0" borderId="16" xfId="1" applyFont="1" applyBorder="1" applyAlignment="1">
      <alignment horizontal="center" vertical="justify" wrapText="1"/>
    </xf>
    <xf numFmtId="0" fontId="9" fillId="0" borderId="17" xfId="1" applyFont="1" applyBorder="1" applyAlignment="1">
      <alignment horizontal="center" vertical="justify" wrapText="1"/>
    </xf>
    <xf numFmtId="0" fontId="9" fillId="0" borderId="6" xfId="1" applyFont="1" applyBorder="1" applyAlignment="1">
      <alignment horizontal="center" vertical="justify" wrapText="1"/>
    </xf>
    <xf numFmtId="0" fontId="9" fillId="0" borderId="18" xfId="1" applyFont="1" applyBorder="1" applyAlignment="1">
      <alignment horizontal="center" vertical="justify" wrapText="1"/>
    </xf>
    <xf numFmtId="164" fontId="5" fillId="0" borderId="0" xfId="0" applyNumberFormat="1" applyFont="1"/>
    <xf numFmtId="0" fontId="3" fillId="0" borderId="1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10" fillId="0" borderId="0" xfId="0" applyFont="1"/>
    <xf numFmtId="164" fontId="10" fillId="0" borderId="0" xfId="0" applyNumberFormat="1" applyFont="1"/>
    <xf numFmtId="3" fontId="3" fillId="0" borderId="4" xfId="1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Přehled všech finančních prostředků poskytnutých Regionální radě regionu soudržnosti Moravskoslezsko z rozpočtu kraje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048244884815083E-2"/>
          <c:y val="8.767407578369002E-2"/>
          <c:w val="0.91806448217207248"/>
          <c:h val="0.7393107382997536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Graf_2.verze!$I$2</c:f>
              <c:strCache>
                <c:ptCount val="1"/>
                <c:pt idx="0">
                  <c:v>Použito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Graf_2.verze!$G$3:$G$18</c:f>
              <c:strCach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2017*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strCache>
            </c:strRef>
          </c:cat>
          <c:val>
            <c:numRef>
              <c:f>Graf_2.verze!$I$3:$I$18</c:f>
              <c:numCache>
                <c:formatCode>#\ ##0.0</c:formatCode>
                <c:ptCount val="16"/>
                <c:pt idx="0">
                  <c:v>8108.8</c:v>
                </c:pt>
                <c:pt idx="1">
                  <c:v>11458.5</c:v>
                </c:pt>
                <c:pt idx="2">
                  <c:v>7085.9846299999999</c:v>
                </c:pt>
                <c:pt idx="3">
                  <c:v>3195.2917700000003</c:v>
                </c:pt>
                <c:pt idx="4">
                  <c:v>14731.365309999999</c:v>
                </c:pt>
                <c:pt idx="5">
                  <c:v>2760.6</c:v>
                </c:pt>
                <c:pt idx="6">
                  <c:v>8323.2264500000001</c:v>
                </c:pt>
                <c:pt idx="7">
                  <c:v>7875.6057700000001</c:v>
                </c:pt>
                <c:pt idx="8">
                  <c:v>7850.1419399999995</c:v>
                </c:pt>
                <c:pt idx="9">
                  <c:v>2936.6759999999999</c:v>
                </c:pt>
                <c:pt idx="10">
                  <c:v>1550.78853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Graf_2.verze!$J$2</c:f>
              <c:strCache>
                <c:ptCount val="1"/>
                <c:pt idx="0">
                  <c:v>Vráceno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Graf_2.verze!$G$3:$G$18</c:f>
              <c:strCach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2017*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strCache>
            </c:strRef>
          </c:cat>
          <c:val>
            <c:numRef>
              <c:f>Graf_2.verze!$J$3:$J$18</c:f>
              <c:numCache>
                <c:formatCode>#\ ##0.0</c:formatCode>
                <c:ptCount val="16"/>
                <c:pt idx="0">
                  <c:v>103.19999999999982</c:v>
                </c:pt>
                <c:pt idx="1">
                  <c:v>843.5</c:v>
                </c:pt>
                <c:pt idx="2">
                  <c:v>3862.0153700000001</c:v>
                </c:pt>
                <c:pt idx="3">
                  <c:v>3354.7082299999997</c:v>
                </c:pt>
                <c:pt idx="4">
                  <c:v>1568.6346900000008</c:v>
                </c:pt>
                <c:pt idx="5">
                  <c:v>309.39999999999992</c:v>
                </c:pt>
                <c:pt idx="6">
                  <c:v>1176.7735499999999</c:v>
                </c:pt>
                <c:pt idx="7">
                  <c:v>1124.3942300000001</c:v>
                </c:pt>
                <c:pt idx="8">
                  <c:v>1649.85806</c:v>
                </c:pt>
                <c:pt idx="9">
                  <c:v>1563.3240000000001</c:v>
                </c:pt>
                <c:pt idx="10">
                  <c:v>19.211469999999998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1374392"/>
        <c:axId val="352305744"/>
      </c:barChart>
      <c:lineChart>
        <c:grouping val="standard"/>
        <c:varyColors val="0"/>
        <c:ser>
          <c:idx val="0"/>
          <c:order val="0"/>
          <c:tx>
            <c:strRef>
              <c:f>Graf_2.verze!$H$2</c:f>
              <c:strCache>
                <c:ptCount val="1"/>
                <c:pt idx="0">
                  <c:v>Poskytnuto
(od roku 2018 návrh)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988514137694592E-2"/>
                  <c:y val="-4.2669848720974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029702226765192E-2"/>
                  <c:y val="-2.6949378139562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1864949870482799E-2"/>
                  <c:y val="-2.9195159651192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4988514137694623E-2"/>
                  <c:y val="-8.0848134418688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029702226765192E-2"/>
                  <c:y val="-2.9195159651193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6352911163166017E-17"/>
                  <c:y val="-2.2457815116302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906137959553367E-2"/>
                  <c:y val="-3.5929189368896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8741385603270936E-2"/>
                  <c:y val="-3.5932504186083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1864949870482837E-2"/>
                  <c:y val="-3.8178285697713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9.3706928016355443E-3"/>
                  <c:y val="-3.8178285697714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186494987048276E-2"/>
                  <c:y val="-4.0424067209344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8741385603270936E-2"/>
                  <c:y val="-2.4703596627932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8741385603270936E-2"/>
                  <c:y val="-2.2457815116302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0823761781412153E-2"/>
                  <c:y val="-2.021203360467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0823761781412153E-2"/>
                  <c:y val="-2.47035966279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186494987048276E-2"/>
                  <c:y val="-3.3686722674453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Graf_2.verze!$G$3:$G$18</c:f>
              <c:strCach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2017*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strCache>
            </c:strRef>
          </c:cat>
          <c:val>
            <c:numRef>
              <c:f>Graf_2.verze!$H$3:$H$18</c:f>
              <c:numCache>
                <c:formatCode>#,##0</c:formatCode>
                <c:ptCount val="16"/>
                <c:pt idx="0">
                  <c:v>8212</c:v>
                </c:pt>
                <c:pt idx="1">
                  <c:v>12302</c:v>
                </c:pt>
                <c:pt idx="2">
                  <c:v>10948</c:v>
                </c:pt>
                <c:pt idx="3">
                  <c:v>6550</c:v>
                </c:pt>
                <c:pt idx="4">
                  <c:v>16300</c:v>
                </c:pt>
                <c:pt idx="5">
                  <c:v>3070</c:v>
                </c:pt>
                <c:pt idx="6">
                  <c:v>9500</c:v>
                </c:pt>
                <c:pt idx="7">
                  <c:v>9000</c:v>
                </c:pt>
                <c:pt idx="8">
                  <c:v>9500</c:v>
                </c:pt>
                <c:pt idx="9">
                  <c:v>4500</c:v>
                </c:pt>
                <c:pt idx="10">
                  <c:v>1570</c:v>
                </c:pt>
                <c:pt idx="11">
                  <c:v>850</c:v>
                </c:pt>
                <c:pt idx="12">
                  <c:v>670</c:v>
                </c:pt>
                <c:pt idx="13">
                  <c:v>600</c:v>
                </c:pt>
                <c:pt idx="14">
                  <c:v>500</c:v>
                </c:pt>
                <c:pt idx="15">
                  <c:v>400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374392"/>
        <c:axId val="352305744"/>
      </c:lineChart>
      <c:catAx>
        <c:axId val="351374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2305744"/>
        <c:crosses val="autoZero"/>
        <c:auto val="1"/>
        <c:lblAlgn val="ctr"/>
        <c:lblOffset val="100"/>
        <c:noMultiLvlLbl val="0"/>
      </c:catAx>
      <c:valAx>
        <c:axId val="35230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/>
                  <a:t>tis.</a:t>
                </a:r>
                <a:r>
                  <a:rPr lang="cs-CZ" b="1" baseline="0"/>
                  <a:t> Kč</a:t>
                </a:r>
                <a:endParaRPr lang="cs-CZ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1374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095295764643615"/>
          <c:y val="0.32062085056676115"/>
          <c:w val="0.17482031717048693"/>
          <c:h val="0.21670701473050458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b" anchorCtr="1"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239805</xdr:colOff>
      <xdr:row>29</xdr:row>
      <xdr:rowOff>38100</xdr:rowOff>
    </xdr:from>
    <xdr:to>
      <xdr:col>10</xdr:col>
      <xdr:colOff>378759</xdr:colOff>
      <xdr:row>64</xdr:row>
      <xdr:rowOff>28576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933452</xdr:colOff>
      <xdr:row>60</xdr:row>
      <xdr:rowOff>19050</xdr:rowOff>
    </xdr:from>
    <xdr:to>
      <xdr:col>10</xdr:col>
      <xdr:colOff>352426</xdr:colOff>
      <xdr:row>64</xdr:row>
      <xdr:rowOff>0</xdr:rowOff>
    </xdr:to>
    <xdr:sp macro="" textlink="">
      <xdr:nvSpPr>
        <xdr:cNvPr id="4" name="TextovéPole 3"/>
        <xdr:cNvSpPr txBox="1"/>
      </xdr:nvSpPr>
      <xdr:spPr>
        <a:xfrm>
          <a:off x="7143752" y="11191875"/>
          <a:ext cx="5876924" cy="6286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000" i="1" u="sng"/>
            <a:t>Pozn.:</a:t>
          </a:r>
          <a:r>
            <a:rPr lang="cs-CZ" sz="1000" i="1"/>
            <a:t/>
          </a:r>
          <a:br>
            <a:rPr lang="cs-CZ" sz="1000" i="1"/>
          </a:br>
          <a:r>
            <a:rPr lang="cs-CZ" sz="1000" i="1"/>
            <a:t>2017*   Pro rok 2017 není</a:t>
          </a:r>
          <a:r>
            <a:rPr lang="cs-CZ" sz="1000" i="1" baseline="0"/>
            <a:t> uveden číselný údaj "použito" a "vráceno", neboť z</a:t>
          </a:r>
          <a:r>
            <a:rPr lang="cs-CZ" sz="1000" i="1"/>
            <a:t>ávěrečné</a:t>
          </a:r>
          <a:r>
            <a:rPr lang="cs-CZ" sz="1000" i="1" baseline="0"/>
            <a:t> vyúčtování dotace bude předloženo do 30. 4. 2018.</a:t>
          </a:r>
          <a:endParaRPr lang="cs-CZ" sz="1000" i="1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K26"/>
  <sheetViews>
    <sheetView showGridLines="0" workbookViewId="0">
      <selection activeCell="J26" sqref="J26"/>
    </sheetView>
  </sheetViews>
  <sheetFormatPr defaultRowHeight="12.75" x14ac:dyDescent="0.2"/>
  <cols>
    <col min="1" max="1" width="7.28515625" style="22" customWidth="1"/>
    <col min="2" max="2" width="49.42578125" style="22" bestFit="1" customWidth="1"/>
    <col min="3" max="5" width="11.7109375" style="22" customWidth="1"/>
    <col min="6" max="6" width="0.42578125" style="22" customWidth="1"/>
    <col min="7" max="16384" width="9.140625" style="22"/>
  </cols>
  <sheetData>
    <row r="1" spans="1:11" ht="26.25" customHeight="1" thickBot="1" x14ac:dyDescent="0.25">
      <c r="A1" s="57" t="s">
        <v>18</v>
      </c>
      <c r="B1" s="58"/>
      <c r="C1" s="58"/>
      <c r="D1" s="58"/>
      <c r="E1" s="58"/>
    </row>
    <row r="2" spans="1:11" ht="21.75" thickBot="1" x14ac:dyDescent="0.25">
      <c r="A2" s="25" t="s">
        <v>0</v>
      </c>
      <c r="B2" s="26" t="s">
        <v>6</v>
      </c>
      <c r="C2" s="27" t="s">
        <v>19</v>
      </c>
      <c r="D2" s="27" t="s">
        <v>2</v>
      </c>
      <c r="E2" s="28" t="s">
        <v>3</v>
      </c>
    </row>
    <row r="3" spans="1:11" x14ac:dyDescent="0.2">
      <c r="A3" s="29">
        <v>2006</v>
      </c>
      <c r="B3" s="42" t="s">
        <v>7</v>
      </c>
      <c r="C3" s="30">
        <v>8212</v>
      </c>
      <c r="D3" s="30">
        <v>8108.8</v>
      </c>
      <c r="E3" s="31">
        <v>103.19999999999982</v>
      </c>
    </row>
    <row r="4" spans="1:11" x14ac:dyDescent="0.2">
      <c r="A4" s="32">
        <v>2007</v>
      </c>
      <c r="B4" s="43" t="s">
        <v>7</v>
      </c>
      <c r="C4" s="33">
        <v>12302</v>
      </c>
      <c r="D4" s="33">
        <v>11458.5</v>
      </c>
      <c r="E4" s="31">
        <v>843.5</v>
      </c>
    </row>
    <row r="5" spans="1:11" ht="21" x14ac:dyDescent="0.2">
      <c r="A5" s="59">
        <v>2008</v>
      </c>
      <c r="B5" s="44" t="s">
        <v>8</v>
      </c>
      <c r="C5" s="33">
        <v>10798</v>
      </c>
      <c r="D5" s="33">
        <v>6935.9846299999999</v>
      </c>
      <c r="E5" s="31">
        <v>3862.0153700000001</v>
      </c>
    </row>
    <row r="6" spans="1:11" x14ac:dyDescent="0.2">
      <c r="A6" s="60"/>
      <c r="B6" s="45" t="s">
        <v>29</v>
      </c>
      <c r="C6" s="34">
        <v>150</v>
      </c>
      <c r="D6" s="34">
        <v>150</v>
      </c>
      <c r="E6" s="31">
        <v>0</v>
      </c>
    </row>
    <row r="7" spans="1:11" ht="21" x14ac:dyDescent="0.2">
      <c r="A7" s="32">
        <v>2009</v>
      </c>
      <c r="B7" s="43" t="s">
        <v>8</v>
      </c>
      <c r="C7" s="33">
        <v>6550</v>
      </c>
      <c r="D7" s="33">
        <v>3195.2917700000003</v>
      </c>
      <c r="E7" s="31">
        <v>3354.7082299999997</v>
      </c>
    </row>
    <row r="8" spans="1:11" ht="21" x14ac:dyDescent="0.2">
      <c r="A8" s="56">
        <v>2010</v>
      </c>
      <c r="B8" s="44" t="s">
        <v>8</v>
      </c>
      <c r="C8" s="33">
        <v>9500</v>
      </c>
      <c r="D8" s="33">
        <v>8748.2653099999989</v>
      </c>
      <c r="E8" s="31">
        <v>751.73469000000114</v>
      </c>
    </row>
    <row r="9" spans="1:11" ht="21" x14ac:dyDescent="0.2">
      <c r="A9" s="60"/>
      <c r="B9" s="42" t="s">
        <v>10</v>
      </c>
      <c r="C9" s="33">
        <v>6800</v>
      </c>
      <c r="D9" s="33">
        <v>5983.1</v>
      </c>
      <c r="E9" s="31">
        <v>816.89999999999964</v>
      </c>
    </row>
    <row r="10" spans="1:11" x14ac:dyDescent="0.2">
      <c r="A10" s="59">
        <v>2011</v>
      </c>
      <c r="B10" s="44" t="s">
        <v>11</v>
      </c>
      <c r="C10" s="30">
        <v>2700</v>
      </c>
      <c r="D10" s="33">
        <v>2450.9</v>
      </c>
      <c r="E10" s="31">
        <v>249.09999999999991</v>
      </c>
    </row>
    <row r="11" spans="1:11" ht="21" x14ac:dyDescent="0.2">
      <c r="A11" s="60"/>
      <c r="B11" s="42" t="s">
        <v>12</v>
      </c>
      <c r="C11" s="30">
        <v>370</v>
      </c>
      <c r="D11" s="33">
        <v>309.7</v>
      </c>
      <c r="E11" s="31">
        <v>60.300000000000011</v>
      </c>
    </row>
    <row r="12" spans="1:11" ht="21" x14ac:dyDescent="0.2">
      <c r="A12" s="56">
        <v>2012</v>
      </c>
      <c r="B12" s="44" t="s">
        <v>8</v>
      </c>
      <c r="C12" s="33">
        <v>6800</v>
      </c>
      <c r="D12" s="33">
        <v>5984.88</v>
      </c>
      <c r="E12" s="31">
        <v>815.11999999999989</v>
      </c>
    </row>
    <row r="13" spans="1:11" x14ac:dyDescent="0.2">
      <c r="A13" s="60"/>
      <c r="B13" s="44" t="s">
        <v>11</v>
      </c>
      <c r="C13" s="30">
        <v>2700</v>
      </c>
      <c r="D13" s="34">
        <v>2338.34645</v>
      </c>
      <c r="E13" s="31">
        <v>361.65355</v>
      </c>
      <c r="H13" s="51"/>
      <c r="I13" s="51"/>
      <c r="J13" s="51"/>
      <c r="K13" s="51"/>
    </row>
    <row r="14" spans="1:11" ht="21" x14ac:dyDescent="0.2">
      <c r="A14" s="56">
        <v>2013</v>
      </c>
      <c r="B14" s="44" t="s">
        <v>8</v>
      </c>
      <c r="C14" s="33">
        <v>6579</v>
      </c>
      <c r="D14" s="33">
        <f>12.15317+5540.48274</f>
        <v>5552.63591</v>
      </c>
      <c r="E14" s="35">
        <v>1026.36409</v>
      </c>
      <c r="H14" s="51" t="s">
        <v>27</v>
      </c>
      <c r="I14" s="51"/>
      <c r="J14" s="51" t="s">
        <v>28</v>
      </c>
      <c r="K14" s="51"/>
    </row>
    <row r="15" spans="1:11" x14ac:dyDescent="0.2">
      <c r="A15" s="60"/>
      <c r="B15" s="44" t="s">
        <v>11</v>
      </c>
      <c r="C15" s="30">
        <v>2421</v>
      </c>
      <c r="D15" s="34">
        <v>2322.9698600000002</v>
      </c>
      <c r="E15" s="36">
        <v>98.030140000000003</v>
      </c>
      <c r="H15" s="51" t="s">
        <v>26</v>
      </c>
      <c r="I15" s="51"/>
      <c r="J15" s="51" t="s">
        <v>26</v>
      </c>
      <c r="K15" s="51"/>
    </row>
    <row r="16" spans="1:11" ht="21" x14ac:dyDescent="0.2">
      <c r="A16" s="56">
        <v>2014</v>
      </c>
      <c r="B16" s="44" t="s">
        <v>8</v>
      </c>
      <c r="C16" s="33">
        <v>6273</v>
      </c>
      <c r="D16" s="33">
        <v>5247.7631799999999</v>
      </c>
      <c r="E16" s="35">
        <f>995.23682+30</f>
        <v>1025.2368200000001</v>
      </c>
      <c r="H16" s="52">
        <f>SUM(C3:C19)</f>
        <v>91452</v>
      </c>
      <c r="I16" s="51"/>
      <c r="J16" s="52">
        <f>SUM(D3:D19)</f>
        <v>75876.9804</v>
      </c>
      <c r="K16" s="51"/>
    </row>
    <row r="17" spans="1:5" x14ac:dyDescent="0.2">
      <c r="A17" s="56"/>
      <c r="B17" s="44" t="s">
        <v>11</v>
      </c>
      <c r="C17" s="37">
        <v>3227</v>
      </c>
      <c r="D17" s="34">
        <v>2602.3787600000001</v>
      </c>
      <c r="E17" s="36">
        <v>624.62123999999994</v>
      </c>
    </row>
    <row r="18" spans="1:5" x14ac:dyDescent="0.2">
      <c r="A18" s="32">
        <v>2015</v>
      </c>
      <c r="B18" s="44" t="s">
        <v>11</v>
      </c>
      <c r="C18" s="33">
        <v>4500</v>
      </c>
      <c r="D18" s="33">
        <v>2936.6759999999999</v>
      </c>
      <c r="E18" s="35">
        <v>1563.3240000000001</v>
      </c>
    </row>
    <row r="19" spans="1:5" x14ac:dyDescent="0.2">
      <c r="A19" s="32">
        <v>2016</v>
      </c>
      <c r="B19" s="44" t="s">
        <v>13</v>
      </c>
      <c r="C19" s="33">
        <v>1570</v>
      </c>
      <c r="D19" s="33">
        <v>1550.78853</v>
      </c>
      <c r="E19" s="35">
        <v>19.211469999999998</v>
      </c>
    </row>
    <row r="20" spans="1:5" x14ac:dyDescent="0.2">
      <c r="A20" s="38" t="s">
        <v>21</v>
      </c>
      <c r="B20" s="44" t="s">
        <v>13</v>
      </c>
      <c r="C20" s="33">
        <v>850</v>
      </c>
      <c r="D20" s="33" t="s">
        <v>20</v>
      </c>
      <c r="E20" s="35" t="s">
        <v>20</v>
      </c>
    </row>
    <row r="21" spans="1:5" ht="13.5" thickBot="1" x14ac:dyDescent="0.25">
      <c r="A21" s="38" t="s">
        <v>22</v>
      </c>
      <c r="B21" s="44" t="s">
        <v>13</v>
      </c>
      <c r="C21" s="33">
        <v>670</v>
      </c>
      <c r="D21" s="33" t="s">
        <v>20</v>
      </c>
      <c r="E21" s="35" t="s">
        <v>20</v>
      </c>
    </row>
    <row r="22" spans="1:5" ht="13.5" thickBot="1" x14ac:dyDescent="0.25">
      <c r="A22" s="39" t="s">
        <v>5</v>
      </c>
      <c r="B22" s="40"/>
      <c r="C22" s="41">
        <f>SUM(C3:C21)</f>
        <v>92972</v>
      </c>
      <c r="D22" s="41">
        <f>SUM(D3:D19)</f>
        <v>75876.9804</v>
      </c>
      <c r="E22" s="41">
        <f>SUM(E3:E19)</f>
        <v>15575.019600000001</v>
      </c>
    </row>
    <row r="23" spans="1:5" x14ac:dyDescent="0.2">
      <c r="A23" s="23" t="s">
        <v>23</v>
      </c>
    </row>
    <row r="24" spans="1:5" x14ac:dyDescent="0.2">
      <c r="A24" s="23" t="s">
        <v>24</v>
      </c>
    </row>
    <row r="25" spans="1:5" x14ac:dyDescent="0.2">
      <c r="A25" s="23" t="s">
        <v>16</v>
      </c>
    </row>
    <row r="26" spans="1:5" ht="382.5" x14ac:dyDescent="0.2">
      <c r="A26" s="24" t="s">
        <v>25</v>
      </c>
    </row>
  </sheetData>
  <mergeCells count="7">
    <mergeCell ref="A16:A17"/>
    <mergeCell ref="A1:E1"/>
    <mergeCell ref="A5:A6"/>
    <mergeCell ref="A8:A9"/>
    <mergeCell ref="A10:A11"/>
    <mergeCell ref="A12:A13"/>
    <mergeCell ref="A14:A1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E28"/>
  <sheetViews>
    <sheetView showGridLines="0" workbookViewId="0">
      <selection activeCell="J26" sqref="J26"/>
    </sheetView>
  </sheetViews>
  <sheetFormatPr defaultRowHeight="12.75" x14ac:dyDescent="0.2"/>
  <cols>
    <col min="1" max="1" width="9.140625" style="22"/>
    <col min="2" max="2" width="68.28515625" style="22" customWidth="1"/>
    <col min="3" max="5" width="15.7109375" style="22" customWidth="1"/>
    <col min="6" max="16384" width="9.140625" style="22"/>
  </cols>
  <sheetData>
    <row r="1" spans="1:5" ht="29.25" customHeight="1" thickBot="1" x14ac:dyDescent="0.25">
      <c r="A1" s="61" t="s">
        <v>17</v>
      </c>
      <c r="B1" s="62"/>
      <c r="C1" s="62"/>
      <c r="D1" s="62"/>
      <c r="E1" s="62"/>
    </row>
    <row r="2" spans="1:5" ht="23.25" thickBot="1" x14ac:dyDescent="0.25">
      <c r="A2" s="18" t="s">
        <v>0</v>
      </c>
      <c r="B2" s="19" t="s">
        <v>6</v>
      </c>
      <c r="C2" s="20" t="s">
        <v>1</v>
      </c>
      <c r="D2" s="20" t="s">
        <v>2</v>
      </c>
      <c r="E2" s="21" t="s">
        <v>3</v>
      </c>
    </row>
    <row r="3" spans="1:5" x14ac:dyDescent="0.2">
      <c r="A3" s="11">
        <v>2006</v>
      </c>
      <c r="B3" s="14" t="s">
        <v>7</v>
      </c>
      <c r="C3" s="2">
        <v>8212</v>
      </c>
      <c r="D3" s="2">
        <v>8108.8</v>
      </c>
      <c r="E3" s="3">
        <v>103.19999999999982</v>
      </c>
    </row>
    <row r="4" spans="1:5" x14ac:dyDescent="0.2">
      <c r="A4" s="7">
        <v>2007</v>
      </c>
      <c r="B4" s="15" t="s">
        <v>7</v>
      </c>
      <c r="C4" s="4">
        <v>12302</v>
      </c>
      <c r="D4" s="4">
        <v>11458.5</v>
      </c>
      <c r="E4" s="3">
        <v>843.5</v>
      </c>
    </row>
    <row r="5" spans="1:5" ht="22.5" x14ac:dyDescent="0.2">
      <c r="A5" s="64">
        <v>2008</v>
      </c>
      <c r="B5" s="16" t="s">
        <v>8</v>
      </c>
      <c r="C5" s="4">
        <v>10798</v>
      </c>
      <c r="D5" s="4">
        <v>6935.9846299999999</v>
      </c>
      <c r="E5" s="3">
        <v>3862.0153700000001</v>
      </c>
    </row>
    <row r="6" spans="1:5" x14ac:dyDescent="0.2">
      <c r="A6" s="65"/>
      <c r="B6" s="17" t="s">
        <v>9</v>
      </c>
      <c r="C6" s="5">
        <v>150</v>
      </c>
      <c r="D6" s="5">
        <v>150</v>
      </c>
      <c r="E6" s="3">
        <v>0</v>
      </c>
    </row>
    <row r="7" spans="1:5" ht="22.5" x14ac:dyDescent="0.2">
      <c r="A7" s="7">
        <v>2009</v>
      </c>
      <c r="B7" s="15" t="s">
        <v>8</v>
      </c>
      <c r="C7" s="4">
        <v>6550</v>
      </c>
      <c r="D7" s="4">
        <v>3195.2917700000003</v>
      </c>
      <c r="E7" s="3">
        <v>3354.7082299999997</v>
      </c>
    </row>
    <row r="8" spans="1:5" ht="22.5" x14ac:dyDescent="0.2">
      <c r="A8" s="63">
        <v>2010</v>
      </c>
      <c r="B8" s="16" t="s">
        <v>8</v>
      </c>
      <c r="C8" s="4">
        <v>9500</v>
      </c>
      <c r="D8" s="4">
        <v>8748.2653099999989</v>
      </c>
      <c r="E8" s="3">
        <v>751.73469000000114</v>
      </c>
    </row>
    <row r="9" spans="1:5" ht="22.5" x14ac:dyDescent="0.2">
      <c r="A9" s="65"/>
      <c r="B9" s="14" t="s">
        <v>10</v>
      </c>
      <c r="C9" s="4">
        <v>6800</v>
      </c>
      <c r="D9" s="4">
        <v>5983.1</v>
      </c>
      <c r="E9" s="3">
        <v>816.89999999999964</v>
      </c>
    </row>
    <row r="10" spans="1:5" x14ac:dyDescent="0.2">
      <c r="A10" s="64">
        <v>2011</v>
      </c>
      <c r="B10" s="16" t="s">
        <v>11</v>
      </c>
      <c r="C10" s="2">
        <v>2700</v>
      </c>
      <c r="D10" s="4">
        <v>2450.9</v>
      </c>
      <c r="E10" s="3">
        <v>249.09999999999991</v>
      </c>
    </row>
    <row r="11" spans="1:5" ht="22.5" x14ac:dyDescent="0.2">
      <c r="A11" s="65"/>
      <c r="B11" s="14" t="s">
        <v>12</v>
      </c>
      <c r="C11" s="2">
        <v>370</v>
      </c>
      <c r="D11" s="4">
        <v>309.7</v>
      </c>
      <c r="E11" s="3">
        <v>60.300000000000011</v>
      </c>
    </row>
    <row r="12" spans="1:5" ht="22.5" x14ac:dyDescent="0.2">
      <c r="A12" s="63">
        <v>2012</v>
      </c>
      <c r="B12" s="16" t="s">
        <v>8</v>
      </c>
      <c r="C12" s="4">
        <v>6800</v>
      </c>
      <c r="D12" s="4">
        <v>5984.88</v>
      </c>
      <c r="E12" s="3">
        <v>815.11999999999989</v>
      </c>
    </row>
    <row r="13" spans="1:5" x14ac:dyDescent="0.2">
      <c r="A13" s="65"/>
      <c r="B13" s="16" t="s">
        <v>11</v>
      </c>
      <c r="C13" s="2">
        <v>2700</v>
      </c>
      <c r="D13" s="5">
        <v>2338.34645</v>
      </c>
      <c r="E13" s="3">
        <v>361.65355</v>
      </c>
    </row>
    <row r="14" spans="1:5" ht="22.5" x14ac:dyDescent="0.2">
      <c r="A14" s="63">
        <v>2013</v>
      </c>
      <c r="B14" s="16" t="s">
        <v>8</v>
      </c>
      <c r="C14" s="4">
        <v>6579</v>
      </c>
      <c r="D14" s="4">
        <f>12.15317+5540.48274</f>
        <v>5552.63591</v>
      </c>
      <c r="E14" s="8">
        <v>1026.36409</v>
      </c>
    </row>
    <row r="15" spans="1:5" x14ac:dyDescent="0.2">
      <c r="A15" s="65"/>
      <c r="B15" s="16" t="s">
        <v>11</v>
      </c>
      <c r="C15" s="2">
        <v>2421</v>
      </c>
      <c r="D15" s="5">
        <v>2322.9698600000002</v>
      </c>
      <c r="E15" s="9">
        <v>98.030140000000003</v>
      </c>
    </row>
    <row r="16" spans="1:5" ht="22.5" x14ac:dyDescent="0.2">
      <c r="A16" s="63">
        <v>2014</v>
      </c>
      <c r="B16" s="16" t="s">
        <v>8</v>
      </c>
      <c r="C16" s="4">
        <v>6273</v>
      </c>
      <c r="D16" s="4">
        <v>5247.7631799999999</v>
      </c>
      <c r="E16" s="8">
        <f>995.23682+30</f>
        <v>1025.2368200000001</v>
      </c>
    </row>
    <row r="17" spans="1:5" x14ac:dyDescent="0.2">
      <c r="A17" s="63"/>
      <c r="B17" s="16" t="s">
        <v>11</v>
      </c>
      <c r="C17" s="10">
        <v>3227</v>
      </c>
      <c r="D17" s="5">
        <v>2602.3787600000001</v>
      </c>
      <c r="E17" s="9">
        <v>624.62123999999994</v>
      </c>
    </row>
    <row r="18" spans="1:5" x14ac:dyDescent="0.2">
      <c r="A18" s="7">
        <v>2015</v>
      </c>
      <c r="B18" s="16" t="s">
        <v>11</v>
      </c>
      <c r="C18" s="4">
        <v>4500</v>
      </c>
      <c r="D18" s="4">
        <v>2936.6759999999999</v>
      </c>
      <c r="E18" s="8">
        <v>1563.3240000000001</v>
      </c>
    </row>
    <row r="19" spans="1:5" x14ac:dyDescent="0.2">
      <c r="A19" s="7">
        <v>2016</v>
      </c>
      <c r="B19" s="16" t="s">
        <v>13</v>
      </c>
      <c r="C19" s="4">
        <v>1570</v>
      </c>
      <c r="D19" s="4">
        <v>1550.78853</v>
      </c>
      <c r="E19" s="8">
        <v>19.211469999999998</v>
      </c>
    </row>
    <row r="20" spans="1:5" x14ac:dyDescent="0.2">
      <c r="A20" s="12" t="s">
        <v>21</v>
      </c>
      <c r="B20" s="16" t="s">
        <v>13</v>
      </c>
      <c r="C20" s="4">
        <v>850</v>
      </c>
      <c r="D20" s="4" t="s">
        <v>4</v>
      </c>
      <c r="E20" s="8" t="s">
        <v>4</v>
      </c>
    </row>
    <row r="21" spans="1:5" x14ac:dyDescent="0.2">
      <c r="A21" s="12" t="s">
        <v>22</v>
      </c>
      <c r="B21" s="16" t="s">
        <v>13</v>
      </c>
      <c r="C21" s="4">
        <v>670</v>
      </c>
      <c r="D21" s="4"/>
      <c r="E21" s="8"/>
    </row>
    <row r="22" spans="1:5" x14ac:dyDescent="0.2">
      <c r="A22" s="12" t="s">
        <v>14</v>
      </c>
      <c r="B22" s="16" t="s">
        <v>13</v>
      </c>
      <c r="C22" s="4">
        <v>600</v>
      </c>
      <c r="D22" s="4"/>
      <c r="E22" s="8"/>
    </row>
    <row r="23" spans="1:5" x14ac:dyDescent="0.2">
      <c r="A23" s="47" t="s">
        <v>15</v>
      </c>
      <c r="B23" s="16" t="s">
        <v>13</v>
      </c>
      <c r="C23" s="4">
        <v>500</v>
      </c>
      <c r="D23" s="4"/>
      <c r="E23" s="8"/>
    </row>
    <row r="24" spans="1:5" ht="13.5" thickBot="1" x14ac:dyDescent="0.25">
      <c r="A24" s="49" t="s">
        <v>30</v>
      </c>
      <c r="B24" s="16" t="s">
        <v>13</v>
      </c>
      <c r="C24" s="4">
        <v>400</v>
      </c>
      <c r="D24" s="4"/>
      <c r="E24" s="8"/>
    </row>
    <row r="25" spans="1:5" ht="13.5" thickBot="1" x14ac:dyDescent="0.25">
      <c r="A25" s="1" t="s">
        <v>5</v>
      </c>
      <c r="B25" s="13"/>
      <c r="C25" s="6">
        <f>SUM(C3:C24)</f>
        <v>94472</v>
      </c>
      <c r="D25" s="6">
        <f>SUM(D3:D19)</f>
        <v>75876.9804</v>
      </c>
      <c r="E25" s="6">
        <f>SUM(E3:E19)</f>
        <v>15575.019600000001</v>
      </c>
    </row>
    <row r="26" spans="1:5" x14ac:dyDescent="0.2">
      <c r="A26" s="23" t="s">
        <v>23</v>
      </c>
    </row>
    <row r="27" spans="1:5" x14ac:dyDescent="0.2">
      <c r="A27" s="23" t="s">
        <v>24</v>
      </c>
    </row>
    <row r="28" spans="1:5" x14ac:dyDescent="0.2">
      <c r="A28" s="23" t="s">
        <v>31</v>
      </c>
    </row>
  </sheetData>
  <mergeCells count="7">
    <mergeCell ref="A1:E1"/>
    <mergeCell ref="A16:A17"/>
    <mergeCell ref="A5:A6"/>
    <mergeCell ref="A8:A9"/>
    <mergeCell ref="A12:A13"/>
    <mergeCell ref="A14:A15"/>
    <mergeCell ref="A10:A11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E30"/>
  <sheetViews>
    <sheetView showGridLines="0" tabSelected="1" workbookViewId="0">
      <selection activeCell="A31" sqref="A31"/>
    </sheetView>
  </sheetViews>
  <sheetFormatPr defaultRowHeight="12.75" x14ac:dyDescent="0.2"/>
  <cols>
    <col min="1" max="1" width="9.140625" style="22"/>
    <col min="2" max="2" width="68.28515625" style="22" customWidth="1"/>
    <col min="3" max="5" width="15.7109375" style="22" customWidth="1"/>
    <col min="6" max="16384" width="9.140625" style="22"/>
  </cols>
  <sheetData>
    <row r="1" spans="1:5" ht="29.25" customHeight="1" x14ac:dyDescent="0.2">
      <c r="A1" s="66" t="s">
        <v>17</v>
      </c>
      <c r="B1" s="67"/>
      <c r="C1" s="67"/>
      <c r="D1" s="67"/>
      <c r="E1" s="67"/>
    </row>
    <row r="2" spans="1:5" ht="15.75" customHeight="1" thickBot="1" x14ac:dyDescent="0.25">
      <c r="A2" s="54"/>
      <c r="B2" s="55"/>
      <c r="C2" s="55"/>
      <c r="D2" s="55"/>
      <c r="E2" s="68" t="s">
        <v>41</v>
      </c>
    </row>
    <row r="3" spans="1:5" ht="23.25" thickBot="1" x14ac:dyDescent="0.25">
      <c r="A3" s="18" t="s">
        <v>0</v>
      </c>
      <c r="B3" s="19" t="s">
        <v>6</v>
      </c>
      <c r="C3" s="20" t="s">
        <v>1</v>
      </c>
      <c r="D3" s="20" t="s">
        <v>2</v>
      </c>
      <c r="E3" s="21" t="s">
        <v>3</v>
      </c>
    </row>
    <row r="4" spans="1:5" x14ac:dyDescent="0.2">
      <c r="A4" s="50">
        <v>2006</v>
      </c>
      <c r="B4" s="14" t="s">
        <v>7</v>
      </c>
      <c r="C4" s="2">
        <v>8212</v>
      </c>
      <c r="D4" s="2">
        <v>8108.8</v>
      </c>
      <c r="E4" s="3">
        <v>103.19999999999982</v>
      </c>
    </row>
    <row r="5" spans="1:5" x14ac:dyDescent="0.2">
      <c r="A5" s="7">
        <v>2007</v>
      </c>
      <c r="B5" s="15" t="s">
        <v>7</v>
      </c>
      <c r="C5" s="4">
        <v>12302</v>
      </c>
      <c r="D5" s="4">
        <v>11458.5</v>
      </c>
      <c r="E5" s="3">
        <v>843.5</v>
      </c>
    </row>
    <row r="6" spans="1:5" ht="22.5" x14ac:dyDescent="0.2">
      <c r="A6" s="64">
        <v>2008</v>
      </c>
      <c r="B6" s="16" t="s">
        <v>8</v>
      </c>
      <c r="C6" s="4">
        <v>10798</v>
      </c>
      <c r="D6" s="4">
        <v>6935.9846299999999</v>
      </c>
      <c r="E6" s="3">
        <v>3862.0153700000001</v>
      </c>
    </row>
    <row r="7" spans="1:5" x14ac:dyDescent="0.2">
      <c r="A7" s="65"/>
      <c r="B7" s="17" t="s">
        <v>9</v>
      </c>
      <c r="C7" s="5">
        <v>150</v>
      </c>
      <c r="D7" s="5">
        <v>150</v>
      </c>
      <c r="E7" s="3">
        <v>0</v>
      </c>
    </row>
    <row r="8" spans="1:5" ht="22.5" x14ac:dyDescent="0.2">
      <c r="A8" s="7">
        <v>2009</v>
      </c>
      <c r="B8" s="15" t="s">
        <v>8</v>
      </c>
      <c r="C8" s="4">
        <v>6550</v>
      </c>
      <c r="D8" s="4">
        <v>3195.2917700000003</v>
      </c>
      <c r="E8" s="3">
        <v>3354.7082299999997</v>
      </c>
    </row>
    <row r="9" spans="1:5" ht="22.5" x14ac:dyDescent="0.2">
      <c r="A9" s="63">
        <v>2010</v>
      </c>
      <c r="B9" s="16" t="s">
        <v>8</v>
      </c>
      <c r="C9" s="4">
        <v>9500</v>
      </c>
      <c r="D9" s="4">
        <v>8748.2653099999989</v>
      </c>
      <c r="E9" s="3">
        <v>751.73469000000114</v>
      </c>
    </row>
    <row r="10" spans="1:5" ht="22.5" x14ac:dyDescent="0.2">
      <c r="A10" s="65"/>
      <c r="B10" s="14" t="s">
        <v>10</v>
      </c>
      <c r="C10" s="4">
        <v>6800</v>
      </c>
      <c r="D10" s="4">
        <v>5983.1</v>
      </c>
      <c r="E10" s="3">
        <v>816.89999999999964</v>
      </c>
    </row>
    <row r="11" spans="1:5" x14ac:dyDescent="0.2">
      <c r="A11" s="64">
        <v>2011</v>
      </c>
      <c r="B11" s="16" t="s">
        <v>11</v>
      </c>
      <c r="C11" s="2">
        <v>2700</v>
      </c>
      <c r="D11" s="4">
        <v>2450.9</v>
      </c>
      <c r="E11" s="3">
        <v>249.09999999999991</v>
      </c>
    </row>
    <row r="12" spans="1:5" ht="22.5" x14ac:dyDescent="0.2">
      <c r="A12" s="65"/>
      <c r="B12" s="14" t="s">
        <v>12</v>
      </c>
      <c r="C12" s="2">
        <v>370</v>
      </c>
      <c r="D12" s="4">
        <v>309.7</v>
      </c>
      <c r="E12" s="3">
        <v>60.300000000000011</v>
      </c>
    </row>
    <row r="13" spans="1:5" ht="22.5" x14ac:dyDescent="0.2">
      <c r="A13" s="63">
        <v>2012</v>
      </c>
      <c r="B13" s="16" t="s">
        <v>8</v>
      </c>
      <c r="C13" s="4">
        <v>6800</v>
      </c>
      <c r="D13" s="4">
        <v>5984.88</v>
      </c>
      <c r="E13" s="3">
        <v>815.11999999999989</v>
      </c>
    </row>
    <row r="14" spans="1:5" x14ac:dyDescent="0.2">
      <c r="A14" s="65"/>
      <c r="B14" s="16" t="s">
        <v>11</v>
      </c>
      <c r="C14" s="2">
        <v>2700</v>
      </c>
      <c r="D14" s="5">
        <v>2338.34645</v>
      </c>
      <c r="E14" s="3">
        <v>361.65355</v>
      </c>
    </row>
    <row r="15" spans="1:5" ht="22.5" x14ac:dyDescent="0.2">
      <c r="A15" s="63">
        <v>2013</v>
      </c>
      <c r="B15" s="16" t="s">
        <v>8</v>
      </c>
      <c r="C15" s="4">
        <v>6579</v>
      </c>
      <c r="D15" s="4">
        <f>12.15317+5540.48274</f>
        <v>5552.63591</v>
      </c>
      <c r="E15" s="8">
        <v>1026.36409</v>
      </c>
    </row>
    <row r="16" spans="1:5" x14ac:dyDescent="0.2">
      <c r="A16" s="65"/>
      <c r="B16" s="16" t="s">
        <v>11</v>
      </c>
      <c r="C16" s="2">
        <v>2421</v>
      </c>
      <c r="D16" s="5">
        <v>2322.9698600000002</v>
      </c>
      <c r="E16" s="9">
        <v>98.030140000000003</v>
      </c>
    </row>
    <row r="17" spans="1:5" ht="22.5" x14ac:dyDescent="0.2">
      <c r="A17" s="63">
        <v>2014</v>
      </c>
      <c r="B17" s="16" t="s">
        <v>8</v>
      </c>
      <c r="C17" s="4">
        <v>6273</v>
      </c>
      <c r="D17" s="4">
        <v>5247.7631799999999</v>
      </c>
      <c r="E17" s="8">
        <f>995.23682+30</f>
        <v>1025.2368200000001</v>
      </c>
    </row>
    <row r="18" spans="1:5" x14ac:dyDescent="0.2">
      <c r="A18" s="63"/>
      <c r="B18" s="16" t="s">
        <v>11</v>
      </c>
      <c r="C18" s="10">
        <v>3227</v>
      </c>
      <c r="D18" s="5">
        <v>2602.3787600000001</v>
      </c>
      <c r="E18" s="9">
        <v>624.62123999999994</v>
      </c>
    </row>
    <row r="19" spans="1:5" x14ac:dyDescent="0.2">
      <c r="A19" s="7">
        <v>2015</v>
      </c>
      <c r="B19" s="16" t="s">
        <v>11</v>
      </c>
      <c r="C19" s="4">
        <v>4500</v>
      </c>
      <c r="D19" s="4">
        <v>2936.6759999999999</v>
      </c>
      <c r="E19" s="8">
        <v>1563.3240000000001</v>
      </c>
    </row>
    <row r="20" spans="1:5" x14ac:dyDescent="0.2">
      <c r="A20" s="7">
        <v>2016</v>
      </c>
      <c r="B20" s="16" t="s">
        <v>13</v>
      </c>
      <c r="C20" s="4">
        <v>1570</v>
      </c>
      <c r="D20" s="4">
        <v>1550.78853</v>
      </c>
      <c r="E20" s="8">
        <v>19.211469999999998</v>
      </c>
    </row>
    <row r="21" spans="1:5" x14ac:dyDescent="0.2">
      <c r="A21" s="49">
        <v>2017</v>
      </c>
      <c r="B21" s="16" t="s">
        <v>13</v>
      </c>
      <c r="C21" s="4">
        <v>850</v>
      </c>
      <c r="D21" s="4">
        <v>607.30070999999998</v>
      </c>
      <c r="E21" s="8">
        <v>242.69928999999999</v>
      </c>
    </row>
    <row r="22" spans="1:5" x14ac:dyDescent="0.2">
      <c r="A22" s="49" t="s">
        <v>38</v>
      </c>
      <c r="B22" s="16" t="s">
        <v>13</v>
      </c>
      <c r="C22" s="4">
        <v>670</v>
      </c>
      <c r="D22" s="4" t="s">
        <v>4</v>
      </c>
      <c r="E22" s="8" t="s">
        <v>4</v>
      </c>
    </row>
    <row r="23" spans="1:5" x14ac:dyDescent="0.2">
      <c r="A23" s="49" t="s">
        <v>37</v>
      </c>
      <c r="B23" s="16" t="s">
        <v>13</v>
      </c>
      <c r="C23" s="4">
        <v>650</v>
      </c>
      <c r="D23" s="4"/>
      <c r="E23" s="8"/>
    </row>
    <row r="24" spans="1:5" x14ac:dyDescent="0.2">
      <c r="A24" s="49" t="s">
        <v>36</v>
      </c>
      <c r="B24" s="16" t="s">
        <v>13</v>
      </c>
      <c r="C24" s="4">
        <v>500</v>
      </c>
      <c r="D24" s="4"/>
      <c r="E24" s="8"/>
    </row>
    <row r="25" spans="1:5" x14ac:dyDescent="0.2">
      <c r="A25" s="49" t="s">
        <v>35</v>
      </c>
      <c r="B25" s="16" t="s">
        <v>13</v>
      </c>
      <c r="C25" s="4">
        <v>400</v>
      </c>
      <c r="D25" s="4"/>
      <c r="E25" s="8"/>
    </row>
    <row r="26" spans="1:5" ht="13.5" thickBot="1" x14ac:dyDescent="0.25">
      <c r="A26" s="49" t="s">
        <v>34</v>
      </c>
      <c r="B26" s="16" t="s">
        <v>13</v>
      </c>
      <c r="C26" s="4">
        <v>370</v>
      </c>
      <c r="D26" s="4"/>
      <c r="E26" s="8"/>
    </row>
    <row r="27" spans="1:5" ht="13.5" thickBot="1" x14ac:dyDescent="0.25">
      <c r="A27" s="1" t="s">
        <v>5</v>
      </c>
      <c r="B27" s="13"/>
      <c r="C27" s="6">
        <f>SUM(C4:C26)</f>
        <v>94892</v>
      </c>
      <c r="D27" s="6">
        <f>SUM(D4:D21)</f>
        <v>76484.281109999996</v>
      </c>
      <c r="E27" s="6">
        <f>SUM(E4:E21)</f>
        <v>15817.718890000002</v>
      </c>
    </row>
    <row r="28" spans="1:5" x14ac:dyDescent="0.2">
      <c r="A28" s="23" t="s">
        <v>39</v>
      </c>
    </row>
    <row r="29" spans="1:5" x14ac:dyDescent="0.2">
      <c r="A29" s="23" t="s">
        <v>40</v>
      </c>
    </row>
    <row r="30" spans="1:5" x14ac:dyDescent="0.2">
      <c r="A30" s="23" t="s">
        <v>42</v>
      </c>
    </row>
  </sheetData>
  <mergeCells count="7">
    <mergeCell ref="A17:A18"/>
    <mergeCell ref="A1:E1"/>
    <mergeCell ref="A6:A7"/>
    <mergeCell ref="A9:A10"/>
    <mergeCell ref="A11:A12"/>
    <mergeCell ref="A13:A14"/>
    <mergeCell ref="A15:A16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J28"/>
  <sheetViews>
    <sheetView showGridLines="0" topLeftCell="A25" zoomScaleNormal="100" workbookViewId="0">
      <selection activeCell="E67" sqref="E67"/>
    </sheetView>
  </sheetViews>
  <sheetFormatPr defaultRowHeight="12.75" x14ac:dyDescent="0.2"/>
  <cols>
    <col min="1" max="1" width="9.140625" style="22"/>
    <col min="2" max="2" width="68.28515625" style="22" customWidth="1"/>
    <col min="3" max="5" width="15.7109375" style="22" customWidth="1"/>
    <col min="6" max="7" width="9.140625" style="22"/>
    <col min="8" max="10" width="15.7109375" style="22" customWidth="1"/>
    <col min="11" max="16384" width="9.140625" style="22"/>
  </cols>
  <sheetData>
    <row r="1" spans="1:10" ht="29.25" customHeight="1" thickBot="1" x14ac:dyDescent="0.25">
      <c r="A1" s="61" t="s">
        <v>17</v>
      </c>
      <c r="B1" s="62"/>
      <c r="C1" s="62"/>
      <c r="D1" s="62"/>
      <c r="E1" s="62"/>
    </row>
    <row r="2" spans="1:10" ht="31.5" customHeight="1" thickBot="1" x14ac:dyDescent="0.25">
      <c r="A2" s="18" t="s">
        <v>0</v>
      </c>
      <c r="B2" s="19" t="s">
        <v>32</v>
      </c>
      <c r="C2" s="20" t="s">
        <v>1</v>
      </c>
      <c r="D2" s="20" t="s">
        <v>2</v>
      </c>
      <c r="E2" s="21" t="s">
        <v>3</v>
      </c>
      <c r="G2" s="18" t="s">
        <v>0</v>
      </c>
      <c r="H2" s="20" t="s">
        <v>33</v>
      </c>
      <c r="I2" s="20" t="s">
        <v>2</v>
      </c>
      <c r="J2" s="21" t="s">
        <v>3</v>
      </c>
    </row>
    <row r="3" spans="1:10" x14ac:dyDescent="0.2">
      <c r="A3" s="48">
        <v>2006</v>
      </c>
      <c r="B3" s="14" t="s">
        <v>7</v>
      </c>
      <c r="C3" s="2">
        <v>8212</v>
      </c>
      <c r="D3" s="2">
        <v>8108.8</v>
      </c>
      <c r="E3" s="3">
        <v>103.19999999999982</v>
      </c>
      <c r="G3" s="48">
        <v>2006</v>
      </c>
      <c r="H3" s="53">
        <f>C3</f>
        <v>8212</v>
      </c>
      <c r="I3" s="2">
        <f t="shared" ref="I3:J4" si="0">D3</f>
        <v>8108.8</v>
      </c>
      <c r="J3" s="2">
        <f t="shared" si="0"/>
        <v>103.19999999999982</v>
      </c>
    </row>
    <row r="4" spans="1:10" x14ac:dyDescent="0.2">
      <c r="A4" s="7">
        <v>2007</v>
      </c>
      <c r="B4" s="15" t="s">
        <v>7</v>
      </c>
      <c r="C4" s="4">
        <v>12302</v>
      </c>
      <c r="D4" s="4">
        <v>11458.5</v>
      </c>
      <c r="E4" s="3">
        <v>843.5</v>
      </c>
      <c r="G4" s="7">
        <v>2007</v>
      </c>
      <c r="H4" s="53">
        <f>C4</f>
        <v>12302</v>
      </c>
      <c r="I4" s="2">
        <f t="shared" si="0"/>
        <v>11458.5</v>
      </c>
      <c r="J4" s="2">
        <f t="shared" si="0"/>
        <v>843.5</v>
      </c>
    </row>
    <row r="5" spans="1:10" ht="22.5" x14ac:dyDescent="0.2">
      <c r="A5" s="64">
        <v>2008</v>
      </c>
      <c r="B5" s="16" t="s">
        <v>8</v>
      </c>
      <c r="C5" s="4">
        <v>10798</v>
      </c>
      <c r="D5" s="4">
        <v>6935.9846299999999</v>
      </c>
      <c r="E5" s="3">
        <v>3862.0153700000001</v>
      </c>
      <c r="G5" s="7">
        <v>2008</v>
      </c>
      <c r="H5" s="53">
        <f>SUM(C5:C6)</f>
        <v>10948</v>
      </c>
      <c r="I5" s="2">
        <f>SUM(D5:D6)</f>
        <v>7085.9846299999999</v>
      </c>
      <c r="J5" s="2">
        <f>SUM(E5:E6)</f>
        <v>3862.0153700000001</v>
      </c>
    </row>
    <row r="6" spans="1:10" x14ac:dyDescent="0.2">
      <c r="A6" s="65"/>
      <c r="B6" s="17" t="s">
        <v>9</v>
      </c>
      <c r="C6" s="5">
        <v>150</v>
      </c>
      <c r="D6" s="5">
        <v>150</v>
      </c>
      <c r="E6" s="3">
        <v>0</v>
      </c>
      <c r="G6" s="7">
        <v>2009</v>
      </c>
      <c r="H6" s="53">
        <f>C7</f>
        <v>6550</v>
      </c>
      <c r="I6" s="2">
        <f t="shared" ref="I6:J6" si="1">D7</f>
        <v>3195.2917700000003</v>
      </c>
      <c r="J6" s="2">
        <f t="shared" si="1"/>
        <v>3354.7082299999997</v>
      </c>
    </row>
    <row r="7" spans="1:10" ht="22.5" x14ac:dyDescent="0.2">
      <c r="A7" s="7">
        <v>2009</v>
      </c>
      <c r="B7" s="15" t="s">
        <v>8</v>
      </c>
      <c r="C7" s="4">
        <v>6550</v>
      </c>
      <c r="D7" s="4">
        <v>3195.2917700000003</v>
      </c>
      <c r="E7" s="3">
        <v>3354.7082299999997</v>
      </c>
      <c r="G7" s="7">
        <v>2010</v>
      </c>
      <c r="H7" s="53">
        <f>SUM(C8:C9)</f>
        <v>16300</v>
      </c>
      <c r="I7" s="2">
        <f>SUM(D8:D9)</f>
        <v>14731.365309999999</v>
      </c>
      <c r="J7" s="2">
        <f>SUM(E8:E9)</f>
        <v>1568.6346900000008</v>
      </c>
    </row>
    <row r="8" spans="1:10" ht="22.5" x14ac:dyDescent="0.2">
      <c r="A8" s="63">
        <v>2010</v>
      </c>
      <c r="B8" s="16" t="s">
        <v>8</v>
      </c>
      <c r="C8" s="4">
        <v>9500</v>
      </c>
      <c r="D8" s="4">
        <v>8748.2653099999989</v>
      </c>
      <c r="E8" s="3">
        <v>751.73469000000114</v>
      </c>
      <c r="G8" s="7">
        <v>2011</v>
      </c>
      <c r="H8" s="53">
        <f>SUM(C10:C11)</f>
        <v>3070</v>
      </c>
      <c r="I8" s="2">
        <f>SUM(D10:D11)</f>
        <v>2760.6</v>
      </c>
      <c r="J8" s="2">
        <f>SUM(E10:E11)</f>
        <v>309.39999999999992</v>
      </c>
    </row>
    <row r="9" spans="1:10" ht="22.5" x14ac:dyDescent="0.2">
      <c r="A9" s="65"/>
      <c r="B9" s="14" t="s">
        <v>10</v>
      </c>
      <c r="C9" s="4">
        <v>6800</v>
      </c>
      <c r="D9" s="4">
        <v>5983.1</v>
      </c>
      <c r="E9" s="3">
        <v>816.89999999999964</v>
      </c>
      <c r="G9" s="7">
        <v>2012</v>
      </c>
      <c r="H9" s="53">
        <f>SUM(C12:C13)</f>
        <v>9500</v>
      </c>
      <c r="I9" s="2">
        <f>SUM(D12:D13)</f>
        <v>8323.2264500000001</v>
      </c>
      <c r="J9" s="2">
        <f>SUM(E12:E13)</f>
        <v>1176.7735499999999</v>
      </c>
    </row>
    <row r="10" spans="1:10" x14ac:dyDescent="0.2">
      <c r="A10" s="64">
        <v>2011</v>
      </c>
      <c r="B10" s="16" t="s">
        <v>11</v>
      </c>
      <c r="C10" s="2">
        <v>2700</v>
      </c>
      <c r="D10" s="4">
        <v>2450.9</v>
      </c>
      <c r="E10" s="3">
        <v>249.09999999999991</v>
      </c>
      <c r="G10" s="7">
        <v>2013</v>
      </c>
      <c r="H10" s="53">
        <f>SUM(C14:C15)</f>
        <v>9000</v>
      </c>
      <c r="I10" s="2">
        <f>SUM(D14:D15)</f>
        <v>7875.6057700000001</v>
      </c>
      <c r="J10" s="2">
        <f>SUM(E14:E15)</f>
        <v>1124.3942300000001</v>
      </c>
    </row>
    <row r="11" spans="1:10" ht="22.5" x14ac:dyDescent="0.2">
      <c r="A11" s="65"/>
      <c r="B11" s="14" t="s">
        <v>12</v>
      </c>
      <c r="C11" s="2">
        <v>370</v>
      </c>
      <c r="D11" s="4">
        <v>309.7</v>
      </c>
      <c r="E11" s="3">
        <v>60.300000000000011</v>
      </c>
      <c r="G11" s="7">
        <v>2014</v>
      </c>
      <c r="H11" s="53">
        <f>SUM(C16:C17)</f>
        <v>9500</v>
      </c>
      <c r="I11" s="2">
        <f>SUM(D16:D17)</f>
        <v>7850.1419399999995</v>
      </c>
      <c r="J11" s="2">
        <f>SUM(E16:E17)</f>
        <v>1649.85806</v>
      </c>
    </row>
    <row r="12" spans="1:10" ht="22.5" x14ac:dyDescent="0.2">
      <c r="A12" s="63">
        <v>2012</v>
      </c>
      <c r="B12" s="16" t="s">
        <v>8</v>
      </c>
      <c r="C12" s="4">
        <v>6800</v>
      </c>
      <c r="D12" s="4">
        <v>5984.88</v>
      </c>
      <c r="E12" s="3">
        <v>815.11999999999989</v>
      </c>
      <c r="G12" s="7">
        <v>2015</v>
      </c>
      <c r="H12" s="53">
        <f t="shared" ref="H12:H18" si="2">C18</f>
        <v>4500</v>
      </c>
      <c r="I12" s="2">
        <f t="shared" ref="I12:J12" si="3">D18</f>
        <v>2936.6759999999999</v>
      </c>
      <c r="J12" s="2">
        <f t="shared" si="3"/>
        <v>1563.3240000000001</v>
      </c>
    </row>
    <row r="13" spans="1:10" x14ac:dyDescent="0.2">
      <c r="A13" s="65"/>
      <c r="B13" s="16" t="s">
        <v>11</v>
      </c>
      <c r="C13" s="2">
        <v>2700</v>
      </c>
      <c r="D13" s="5">
        <v>2338.34645</v>
      </c>
      <c r="E13" s="3">
        <v>361.65355</v>
      </c>
      <c r="G13" s="7">
        <v>2016</v>
      </c>
      <c r="H13" s="53">
        <f t="shared" si="2"/>
        <v>1570</v>
      </c>
      <c r="I13" s="2">
        <f t="shared" ref="I13:J13" si="4">D19</f>
        <v>1550.78853</v>
      </c>
      <c r="J13" s="2">
        <f t="shared" si="4"/>
        <v>19.211469999999998</v>
      </c>
    </row>
    <row r="14" spans="1:10" ht="22.5" x14ac:dyDescent="0.2">
      <c r="A14" s="63">
        <v>2013</v>
      </c>
      <c r="B14" s="16" t="s">
        <v>8</v>
      </c>
      <c r="C14" s="4">
        <v>6579</v>
      </c>
      <c r="D14" s="4">
        <f>12.15317+5540.48274</f>
        <v>5552.63591</v>
      </c>
      <c r="E14" s="8">
        <v>1026.36409</v>
      </c>
      <c r="G14" s="7" t="s">
        <v>21</v>
      </c>
      <c r="H14" s="53">
        <f t="shared" si="2"/>
        <v>850</v>
      </c>
      <c r="I14" s="2" t="str">
        <f t="shared" ref="I14:J14" si="5">D20</f>
        <v>x*)</v>
      </c>
      <c r="J14" s="2" t="str">
        <f t="shared" si="5"/>
        <v>x*)</v>
      </c>
    </row>
    <row r="15" spans="1:10" x14ac:dyDescent="0.2">
      <c r="A15" s="65"/>
      <c r="B15" s="16" t="s">
        <v>11</v>
      </c>
      <c r="C15" s="2">
        <v>2421</v>
      </c>
      <c r="D15" s="5">
        <v>2322.9698600000002</v>
      </c>
      <c r="E15" s="9">
        <v>98.030140000000003</v>
      </c>
      <c r="G15" s="7">
        <v>2018</v>
      </c>
      <c r="H15" s="53">
        <f t="shared" si="2"/>
        <v>670</v>
      </c>
      <c r="I15" s="2">
        <f t="shared" ref="I15:J15" si="6">D21</f>
        <v>0</v>
      </c>
      <c r="J15" s="2">
        <f t="shared" si="6"/>
        <v>0</v>
      </c>
    </row>
    <row r="16" spans="1:10" ht="22.5" x14ac:dyDescent="0.2">
      <c r="A16" s="63">
        <v>2014</v>
      </c>
      <c r="B16" s="16" t="s">
        <v>8</v>
      </c>
      <c r="C16" s="4">
        <v>6273</v>
      </c>
      <c r="D16" s="4">
        <v>5247.7631799999999</v>
      </c>
      <c r="E16" s="8">
        <f>995.23682+30</f>
        <v>1025.2368200000001</v>
      </c>
      <c r="G16" s="7">
        <v>2019</v>
      </c>
      <c r="H16" s="53">
        <f t="shared" si="2"/>
        <v>600</v>
      </c>
      <c r="I16" s="2">
        <f t="shared" ref="I16:J16" si="7">D22</f>
        <v>0</v>
      </c>
      <c r="J16" s="2">
        <f t="shared" si="7"/>
        <v>0</v>
      </c>
    </row>
    <row r="17" spans="1:10" x14ac:dyDescent="0.2">
      <c r="A17" s="63"/>
      <c r="B17" s="16" t="s">
        <v>11</v>
      </c>
      <c r="C17" s="10">
        <v>3227</v>
      </c>
      <c r="D17" s="5">
        <v>2602.3787600000001</v>
      </c>
      <c r="E17" s="9">
        <v>624.62123999999994</v>
      </c>
      <c r="G17" s="7">
        <v>2020</v>
      </c>
      <c r="H17" s="53">
        <f t="shared" si="2"/>
        <v>500</v>
      </c>
      <c r="I17" s="2">
        <f t="shared" ref="I17:J17" si="8">D23</f>
        <v>0</v>
      </c>
      <c r="J17" s="2">
        <f t="shared" si="8"/>
        <v>0</v>
      </c>
    </row>
    <row r="18" spans="1:10" x14ac:dyDescent="0.2">
      <c r="A18" s="7">
        <v>2015</v>
      </c>
      <c r="B18" s="16" t="s">
        <v>11</v>
      </c>
      <c r="C18" s="4">
        <v>4500</v>
      </c>
      <c r="D18" s="4">
        <v>2936.6759999999999</v>
      </c>
      <c r="E18" s="8">
        <v>1563.3240000000001</v>
      </c>
      <c r="G18" s="7">
        <v>2021</v>
      </c>
      <c r="H18" s="53">
        <f t="shared" si="2"/>
        <v>400</v>
      </c>
      <c r="I18" s="2">
        <f t="shared" ref="I18:J18" si="9">D24</f>
        <v>0</v>
      </c>
      <c r="J18" s="2">
        <f t="shared" si="9"/>
        <v>0</v>
      </c>
    </row>
    <row r="19" spans="1:10" x14ac:dyDescent="0.2">
      <c r="A19" s="7">
        <v>2016</v>
      </c>
      <c r="B19" s="16" t="s">
        <v>13</v>
      </c>
      <c r="C19" s="4">
        <v>1570</v>
      </c>
      <c r="D19" s="4">
        <v>1550.78853</v>
      </c>
      <c r="E19" s="8">
        <v>19.211469999999998</v>
      </c>
    </row>
    <row r="20" spans="1:10" x14ac:dyDescent="0.2">
      <c r="A20" s="47" t="s">
        <v>21</v>
      </c>
      <c r="B20" s="16" t="s">
        <v>13</v>
      </c>
      <c r="C20" s="4">
        <v>850</v>
      </c>
      <c r="D20" s="4" t="s">
        <v>4</v>
      </c>
      <c r="E20" s="8" t="s">
        <v>4</v>
      </c>
      <c r="H20" s="46">
        <f>SUM(H3:H18)</f>
        <v>94472</v>
      </c>
      <c r="I20" s="46">
        <f t="shared" ref="I20:J20" si="10">SUM(I3:I18)</f>
        <v>75876.980400000015</v>
      </c>
      <c r="J20" s="46">
        <f t="shared" si="10"/>
        <v>15575.019600000001</v>
      </c>
    </row>
    <row r="21" spans="1:10" x14ac:dyDescent="0.2">
      <c r="A21" s="47" t="s">
        <v>22</v>
      </c>
      <c r="B21" s="16" t="s">
        <v>13</v>
      </c>
      <c r="C21" s="4">
        <v>670</v>
      </c>
      <c r="D21" s="4"/>
      <c r="E21" s="8"/>
    </row>
    <row r="22" spans="1:10" x14ac:dyDescent="0.2">
      <c r="A22" s="47" t="s">
        <v>14</v>
      </c>
      <c r="B22" s="16" t="s">
        <v>13</v>
      </c>
      <c r="C22" s="4">
        <v>600</v>
      </c>
      <c r="D22" s="4"/>
      <c r="E22" s="8"/>
    </row>
    <row r="23" spans="1:10" x14ac:dyDescent="0.2">
      <c r="A23" s="47" t="s">
        <v>15</v>
      </c>
      <c r="B23" s="16" t="s">
        <v>13</v>
      </c>
      <c r="C23" s="4">
        <v>500</v>
      </c>
      <c r="D23" s="4"/>
      <c r="E23" s="8"/>
    </row>
    <row r="24" spans="1:10" ht="13.5" thickBot="1" x14ac:dyDescent="0.25">
      <c r="A24" s="47" t="s">
        <v>30</v>
      </c>
      <c r="B24" s="16" t="s">
        <v>13</v>
      </c>
      <c r="C24" s="4">
        <v>400</v>
      </c>
      <c r="D24" s="4"/>
      <c r="E24" s="8"/>
    </row>
    <row r="25" spans="1:10" ht="13.5" thickBot="1" x14ac:dyDescent="0.25">
      <c r="A25" s="1" t="s">
        <v>5</v>
      </c>
      <c r="B25" s="13"/>
      <c r="C25" s="6">
        <f>SUM(C3:C24)</f>
        <v>94472</v>
      </c>
      <c r="D25" s="6">
        <f>SUM(D3:D19)</f>
        <v>75876.9804</v>
      </c>
      <c r="E25" s="6">
        <f>SUM(E3:E19)</f>
        <v>15575.019600000001</v>
      </c>
    </row>
    <row r="26" spans="1:10" x14ac:dyDescent="0.2">
      <c r="A26" s="23" t="s">
        <v>23</v>
      </c>
    </row>
    <row r="27" spans="1:10" x14ac:dyDescent="0.2">
      <c r="A27" s="23" t="s">
        <v>24</v>
      </c>
    </row>
    <row r="28" spans="1:10" x14ac:dyDescent="0.2">
      <c r="A28" s="23" t="s">
        <v>31</v>
      </c>
    </row>
  </sheetData>
  <mergeCells count="7">
    <mergeCell ref="A16:A17"/>
    <mergeCell ref="A1:E1"/>
    <mergeCell ref="A5:A6"/>
    <mergeCell ref="A8:A9"/>
    <mergeCell ref="A10:A11"/>
    <mergeCell ref="A12:A13"/>
    <mergeCell ref="A14:A15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Tabulka 2006-dosud</vt:lpstr>
      <vt:lpstr>Tabulka 2006-dosud_verze 2017</vt:lpstr>
      <vt:lpstr>2006-2022</vt:lpstr>
      <vt:lpstr>Graf_2.verze</vt:lpstr>
      <vt:lpstr>List3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Neděla Pavel</dc:creator>
  <cp:lastModifiedBy>Metelková Petra</cp:lastModifiedBy>
  <cp:lastPrinted>2016-11-28T07:19:11Z</cp:lastPrinted>
  <dcterms:created xsi:type="dcterms:W3CDTF">2015-03-05T12:22:30Z</dcterms:created>
  <dcterms:modified xsi:type="dcterms:W3CDTF">2018-11-14T10:37:16Z</dcterms:modified>
</cp:coreProperties>
</file>