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007\Desktop\gubalova\Dokumenty\výkazy\2018\KA\Marcela čerpání FI z MSK\HA\psychiatrie 112018\Plunder\"/>
    </mc:Choice>
  </mc:AlternateContent>
  <bookViews>
    <workbookView xWindow="0" yWindow="0" windowWidth="24000" windowHeight="9075"/>
  </bookViews>
  <sheets>
    <sheet name="návrh formuláře" sheetId="13" r:id="rId1"/>
    <sheet name="Investice NsP Havířov_11_2018" sheetId="1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3" l="1"/>
  <c r="F52" i="16"/>
  <c r="I52" i="16"/>
  <c r="F50" i="16"/>
  <c r="G50" i="16"/>
  <c r="G51" i="16" s="1"/>
  <c r="M51" i="16" l="1"/>
  <c r="L51" i="16"/>
  <c r="K51" i="16"/>
  <c r="J51" i="16"/>
  <c r="I51" i="16"/>
  <c r="H51" i="16"/>
  <c r="F51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27" i="13" l="1"/>
  <c r="G13" i="13" l="1"/>
  <c r="E27" i="13" l="1"/>
  <c r="D27" i="13"/>
  <c r="G26" i="13"/>
  <c r="G25" i="13"/>
  <c r="G24" i="13"/>
  <c r="G23" i="13"/>
  <c r="G22" i="13"/>
  <c r="G21" i="13"/>
  <c r="G20" i="13"/>
  <c r="F18" i="13"/>
  <c r="F19" i="13" s="1"/>
  <c r="E18" i="13"/>
  <c r="E19" i="13" s="1"/>
  <c r="E28" i="13" s="1"/>
  <c r="D18" i="13"/>
  <c r="D19" i="13" s="1"/>
  <c r="G17" i="13"/>
  <c r="G16" i="13"/>
  <c r="G15" i="13"/>
  <c r="G14" i="13"/>
  <c r="G12" i="13"/>
  <c r="G11" i="13"/>
  <c r="F28" i="13" l="1"/>
  <c r="D28" i="13"/>
  <c r="G27" i="13"/>
  <c r="G18" i="13"/>
</calcChain>
</file>

<file path=xl/comments1.xml><?xml version="1.0" encoding="utf-8"?>
<comments xmlns="http://schemas.openxmlformats.org/spreadsheetml/2006/main">
  <authors>
    <author>Michalíková Lenka</author>
  </authors>
  <commentList>
    <comment ref="D7" authorId="0" shapeId="0">
      <text>
        <r>
          <rPr>
            <sz val="9"/>
            <color indexed="81"/>
            <rFont val="Tahoma"/>
            <family val="2"/>
            <charset val="238"/>
          </rPr>
          <t xml:space="preserve">
Plán schválený radou kraje na kalendářní rok, ve kterém PO požaduje navýšení příspěvku</t>
        </r>
      </text>
    </comment>
    <comment ref="E7" authorId="0" shapeId="0">
      <text>
        <r>
          <rPr>
            <sz val="9"/>
            <color indexed="81"/>
            <rFont val="Tahoma"/>
            <family val="2"/>
            <charset val="238"/>
          </rPr>
          <t xml:space="preserve">
Stav fondu investic k poslednímu ukončenému čtvrtletí</t>
        </r>
      </text>
    </comment>
    <comment ref="F7" authorId="0" shapeId="0">
      <text>
        <r>
          <rPr>
            <sz val="9"/>
            <color indexed="81"/>
            <rFont val="Tahoma"/>
            <family val="2"/>
            <charset val="238"/>
          </rPr>
          <t xml:space="preserve">
Aktuální (upravený) plán v části TVORBA FONDU nezahrnuje nově požadovaný příspěvek zřizovatele a v části POUŽITÍ FONDU je nový požadavek zohledněn v řádku 11 resp. 14 tabulky </t>
        </r>
      </text>
    </comment>
  </commentList>
</comments>
</file>

<file path=xl/comments2.xml><?xml version="1.0" encoding="utf-8"?>
<comments xmlns="http://schemas.openxmlformats.org/spreadsheetml/2006/main">
  <authors>
    <author/>
    <author>ŠVARC Pavel</author>
    <author>Mesochoridisová Marcela</author>
  </authors>
  <commentList>
    <comment ref="C7" authorId="0" shapeId="0">
      <text>
        <r>
          <rPr>
            <sz val="9"/>
            <color rgb="FF000000"/>
            <rFont val="Tahoma"/>
            <family val="2"/>
            <charset val="238"/>
          </rPr>
          <t xml:space="preserve">Realizace po dohodě s PharmDr. Vejmolou přesunuta na rok 2018 z důvodu zvýšení rozpočtu dle projektu. Probíhá výběrové řízení.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25.1.: </t>
        </r>
        <r>
          <rPr>
            <sz val="9"/>
            <color rgb="FF000000"/>
            <rFont val="Tahoma"/>
            <family val="2"/>
            <charset val="238"/>
          </rPr>
          <t xml:space="preserve">VŘ ukončeno, smlouva na podpisu v NsP; předpoklad zahájení prací v 02/2018
</t>
        </r>
        <r>
          <rPr>
            <b/>
            <sz val="9"/>
            <color rgb="FF000000"/>
            <rFont val="Tahoma"/>
            <family val="2"/>
            <charset val="238"/>
          </rPr>
          <t>05.03. - M.M</t>
        </r>
        <r>
          <rPr>
            <sz val="9"/>
            <color rgb="FF000000"/>
            <rFont val="Tahoma"/>
            <family val="2"/>
            <charset val="238"/>
          </rPr>
          <t xml:space="preserve">. - čekáme na realizaci z důvodu počasí, smlouva podepsána; částka realizace po VŘ zvýšena o 89 tis. Kč, zahájení prací od 17.03.2018, práce budou probíhat pouze o víkendech, ukončení po pěti víkendech od zahájení - odloženo vzhledem k počasí
</t>
        </r>
        <r>
          <rPr>
            <b/>
            <sz val="9"/>
            <color rgb="FF000000"/>
            <rFont val="Tahoma"/>
            <family val="2"/>
            <charset val="238"/>
          </rPr>
          <t>09.04. - M.M</t>
        </r>
        <r>
          <rPr>
            <sz val="9"/>
            <color rgb="FF000000"/>
            <rFont val="Tahoma"/>
            <family val="2"/>
            <charset val="238"/>
          </rPr>
          <t xml:space="preserve">.-práce zahájeny 06.04.
</t>
        </r>
      </text>
    </comment>
    <comment ref="C8" authorId="0" shapeId="0">
      <text>
        <r>
          <rPr>
            <b/>
            <sz val="9"/>
            <color rgb="FF000000"/>
            <rFont val="Tahoma"/>
            <family val="2"/>
            <charset val="238"/>
          </rPr>
          <t xml:space="preserve">Přesun z r. 2017
Švarc 25.1.: </t>
        </r>
        <r>
          <rPr>
            <sz val="9"/>
            <color rgb="FF000000"/>
            <rFont val="Tahoma"/>
            <family val="2"/>
            <charset val="238"/>
          </rPr>
          <t xml:space="preserve">Příprava technické specifikace a ZD.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5.3.: </t>
        </r>
        <r>
          <rPr>
            <sz val="9"/>
            <color rgb="FF000000"/>
            <rFont val="Tahoma"/>
            <family val="2"/>
            <charset val="238"/>
          </rPr>
          <t xml:space="preserve">trvá příprava ZD
</t>
        </r>
        <r>
          <rPr>
            <b/>
            <sz val="9"/>
            <color rgb="FF000000"/>
            <rFont val="Tahoma"/>
            <family val="2"/>
            <charset val="238"/>
          </rPr>
          <t>09.04. M.M</t>
        </r>
        <r>
          <rPr>
            <sz val="9"/>
            <color rgb="FF000000"/>
            <rFont val="Tahoma"/>
            <family val="2"/>
            <charset val="238"/>
          </rPr>
          <t>.- úprava fin. předpokladu , sníženo o 200 tis. Kč, část akce vložíme do akce č. 34 - "reko med.kyslíku" (původní předpoklad 3.354.867 Kč), 200 tis. Kč využijeme na dofinancování akce č. 31.</t>
        </r>
      </text>
    </comment>
    <comment ref="C9" authorId="0" shapeId="0">
      <text>
        <r>
          <rPr>
            <sz val="9"/>
            <color rgb="FF000000"/>
            <rFont val="Tahoma"/>
            <family val="2"/>
            <charset val="238"/>
          </rPr>
          <t xml:space="preserve">Přesun z r. 2017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25.1.: </t>
        </r>
        <r>
          <rPr>
            <sz val="9"/>
            <color rgb="FF000000"/>
            <rFont val="Tahoma"/>
            <family val="2"/>
            <charset val="238"/>
          </rPr>
          <t xml:space="preserve">Příprava technické specifikace a ZD
</t>
        </r>
        <r>
          <rPr>
            <b/>
            <sz val="9"/>
            <color rgb="FF000000"/>
            <rFont val="Tahoma"/>
            <family val="2"/>
            <charset val="238"/>
          </rPr>
          <t>Švarc 5.3.</t>
        </r>
        <r>
          <rPr>
            <sz val="9"/>
            <color rgb="FF000000"/>
            <rFont val="Tahoma"/>
            <family val="2"/>
            <charset val="238"/>
          </rPr>
          <t>: Technická specifikace a ZD zpracována; kontrola před zveřejněním</t>
        </r>
      </text>
    </comment>
    <comment ref="C10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ŠVARC Pavel 25.1.: </t>
        </r>
        <r>
          <rPr>
            <sz val="9"/>
            <color indexed="81"/>
            <rFont val="Tahoma"/>
            <family val="2"/>
            <charset val="238"/>
          </rPr>
          <t xml:space="preserve">Příprava technické specifikace a ZD
</t>
        </r>
        <r>
          <rPr>
            <b/>
            <sz val="9"/>
            <color indexed="81"/>
            <rFont val="Tahoma"/>
            <family val="2"/>
            <charset val="238"/>
          </rPr>
          <t>Švarc 5.3.</t>
        </r>
        <r>
          <rPr>
            <sz val="9"/>
            <color indexed="81"/>
            <rFont val="Tahoma"/>
            <family val="2"/>
            <charset val="238"/>
          </rPr>
          <t>: Trvá příprava ZD</t>
        </r>
      </text>
    </comment>
    <comment ref="C1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ŠVARC Pavel 25.1.: </t>
        </r>
        <r>
          <rPr>
            <sz val="9"/>
            <color indexed="81"/>
            <rFont val="Tahoma"/>
            <family val="2"/>
            <charset val="238"/>
          </rPr>
          <t xml:space="preserve">Příprava technické specifikace a ZD
</t>
        </r>
        <r>
          <rPr>
            <b/>
            <sz val="9"/>
            <color indexed="81"/>
            <rFont val="Tahoma"/>
            <family val="2"/>
            <charset val="238"/>
          </rPr>
          <t xml:space="preserve">Švarc 5.3.: </t>
        </r>
        <r>
          <rPr>
            <sz val="9"/>
            <color indexed="81"/>
            <rFont val="Tahoma"/>
            <family val="2"/>
            <charset val="238"/>
          </rPr>
          <t>Trvá příprava ZD</t>
        </r>
      </text>
    </comment>
    <comment ref="C1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ŠVARC Pavel 25.1.: </t>
        </r>
        <r>
          <rPr>
            <sz val="9"/>
            <color indexed="81"/>
            <rFont val="Tahoma"/>
            <family val="2"/>
            <charset val="238"/>
          </rPr>
          <t xml:space="preserve">Vyúčtování v 1. Q 2019. Po jeho odsouhlašení bude určena přesná výše úhrady.
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ŠVARC Pavel 25.1.: </t>
        </r>
        <r>
          <rPr>
            <sz val="9"/>
            <color indexed="81"/>
            <rFont val="Tahoma"/>
            <family val="2"/>
            <charset val="238"/>
          </rPr>
          <t xml:space="preserve">Příprava technické specifikace a ZD
</t>
        </r>
        <r>
          <rPr>
            <b/>
            <sz val="9"/>
            <color indexed="81"/>
            <rFont val="Tahoma"/>
            <family val="2"/>
            <charset val="238"/>
          </rPr>
          <t xml:space="preserve">Švarc 5.3.: </t>
        </r>
        <r>
          <rPr>
            <sz val="9"/>
            <color indexed="81"/>
            <rFont val="Tahoma"/>
            <family val="2"/>
            <charset val="238"/>
          </rPr>
          <t xml:space="preserve">trvá příprava ZD
</t>
        </r>
        <r>
          <rPr>
            <b/>
            <sz val="9"/>
            <color indexed="81"/>
            <rFont val="Tahoma"/>
            <family val="2"/>
            <charset val="238"/>
          </rPr>
          <t>09.04. M.M.</t>
        </r>
        <r>
          <rPr>
            <sz val="9"/>
            <color indexed="81"/>
            <rFont val="Tahoma"/>
            <family val="2"/>
            <charset val="238"/>
          </rPr>
          <t>- nerealizujeme, řešíme výpůjčkou</t>
        </r>
      </text>
    </comment>
    <comment ref="C14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ŠVARC Pavel 25.1.: </t>
        </r>
        <r>
          <rPr>
            <sz val="9"/>
            <color indexed="81"/>
            <rFont val="Tahoma"/>
            <family val="2"/>
            <charset val="238"/>
          </rPr>
          <t xml:space="preserve">Příprava technické specifikace a ZD
</t>
        </r>
        <r>
          <rPr>
            <b/>
            <sz val="9"/>
            <color indexed="81"/>
            <rFont val="Tahoma"/>
            <family val="2"/>
            <charset val="238"/>
          </rPr>
          <t xml:space="preserve">Švarc 5.3.: </t>
        </r>
        <r>
          <rPr>
            <sz val="9"/>
            <color indexed="81"/>
            <rFont val="Tahoma"/>
            <family val="2"/>
            <charset val="238"/>
          </rPr>
          <t>trvá příprava ZD</t>
        </r>
      </text>
    </comment>
    <comment ref="C15" authorId="0" shapeId="0">
      <text>
        <r>
          <rPr>
            <sz val="9"/>
            <color rgb="FF000000"/>
            <rFont val="Tahoma"/>
            <family val="2"/>
            <charset val="238"/>
          </rPr>
          <t xml:space="preserve">Dotace přidělena; PD zpracována, příprava ZD. V r. 2017 uhrazena projektová dokumentace 114.950,- Kč.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25.1.: </t>
        </r>
        <r>
          <rPr>
            <sz val="9"/>
            <color rgb="FF000000"/>
            <rFont val="Tahoma"/>
            <family val="2"/>
            <charset val="238"/>
          </rPr>
          <t xml:space="preserve">ZD zpracována, po schválení bude zveřejněno na E-ZAK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5.3.: </t>
        </r>
        <r>
          <rPr>
            <sz val="9"/>
            <color rgb="FF000000"/>
            <rFont val="Tahoma"/>
            <family val="2"/>
            <charset val="238"/>
          </rPr>
          <t xml:space="preserve">dne 14.03. otevírání obálek
ZU přidělen
</t>
        </r>
        <r>
          <rPr>
            <b/>
            <sz val="9"/>
            <color rgb="FF000000"/>
            <rFont val="Tahoma"/>
            <family val="2"/>
            <charset val="238"/>
          </rPr>
          <t>09.04. M.M.</t>
        </r>
        <r>
          <rPr>
            <sz val="9"/>
            <color rgb="FF000000"/>
            <rFont val="Tahoma"/>
            <family val="2"/>
            <charset val="238"/>
          </rPr>
          <t>- Fa Masár - 1.761.700 Kč, sml. na podpisu v NsP, ZU je do 30.09.2018, budeme žádat o posunutí ZU do 31.12.2018. Realizace po ukončení topné sezóny cca 05/2018</t>
        </r>
      </text>
    </comment>
    <comment ref="H15" authorId="2" shapeId="0">
      <text>
        <r>
          <rPr>
            <b/>
            <sz val="9"/>
            <color indexed="81"/>
            <rFont val="Tahoma"/>
            <family val="2"/>
            <charset val="238"/>
          </rPr>
          <t>Mesochoridisová Marcela:</t>
        </r>
        <r>
          <rPr>
            <sz val="9"/>
            <color indexed="81"/>
            <rFont val="Tahoma"/>
            <family val="2"/>
            <charset val="238"/>
          </rPr>
          <t xml:space="preserve">
ZU přidělen s časovou použitelností do 30.09.2018</t>
        </r>
      </text>
    </comment>
    <comment ref="C16" authorId="0" shapeId="0">
      <text>
        <r>
          <rPr>
            <b/>
            <sz val="9"/>
            <color rgb="FF000000"/>
            <rFont val="Tahoma"/>
            <family val="2"/>
            <charset val="238"/>
          </rPr>
          <t xml:space="preserve">Dotace přidělena; Přesun z r. 2017
Švarc 25.1.: </t>
        </r>
        <r>
          <rPr>
            <sz val="9"/>
            <color rgb="FF000000"/>
            <rFont val="Tahoma"/>
            <family val="2"/>
            <charset val="238"/>
          </rPr>
          <t xml:space="preserve">Vypovězena smlouva se stávajícím projektantem z důvodu dlouhodobého nedodání projektu; bude uzavřena smlouva s jiným projektantem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5.3.: </t>
        </r>
        <r>
          <rPr>
            <sz val="9"/>
            <color rgb="FF000000"/>
            <rFont val="Tahoma"/>
            <family val="2"/>
            <charset val="238"/>
          </rPr>
          <t xml:space="preserve">Projektant osloven, připraví nabídku
</t>
        </r>
        <r>
          <rPr>
            <b/>
            <sz val="9"/>
            <color rgb="FF000000"/>
            <rFont val="Tahoma"/>
            <family val="2"/>
            <charset val="238"/>
          </rPr>
          <t>09.04. M.M</t>
        </r>
        <r>
          <rPr>
            <sz val="9"/>
            <color rgb="FF000000"/>
            <rFont val="Tahoma"/>
            <family val="2"/>
            <charset val="238"/>
          </rPr>
          <t>.- čekáme na potvrzení MSK o převodu ZU z r. 2017 na rok 2018</t>
        </r>
      </text>
    </comment>
    <comment ref="H16" authorId="2" shapeId="0">
      <text>
        <r>
          <rPr>
            <b/>
            <sz val="9"/>
            <color indexed="81"/>
            <rFont val="Tahoma"/>
            <family val="2"/>
            <charset val="238"/>
          </rPr>
          <t>Mesochoridisová Marcela:</t>
        </r>
        <r>
          <rPr>
            <sz val="9"/>
            <color indexed="81"/>
            <rFont val="Tahoma"/>
            <family val="2"/>
            <charset val="238"/>
          </rPr>
          <t xml:space="preserve">
ZU přidělen, není potvrzen přesun z r. 2017 na 2018</t>
        </r>
      </text>
    </comment>
    <comment ref="C17" authorId="0" shapeId="0">
      <text>
        <r>
          <rPr>
            <sz val="9"/>
            <color rgb="FF000000"/>
            <rFont val="Tahoma"/>
            <family val="2"/>
            <charset val="238"/>
          </rPr>
          <t xml:space="preserve">Dotace přidělena; 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25.1.: </t>
        </r>
        <r>
          <rPr>
            <sz val="9"/>
            <color rgb="FF000000"/>
            <rFont val="Tahoma"/>
            <family val="2"/>
            <charset val="238"/>
          </rPr>
          <t xml:space="preserve">Příprava  technické specifikace a ZD.
</t>
        </r>
        <r>
          <rPr>
            <b/>
            <sz val="9"/>
            <color rgb="FF000000"/>
            <rFont val="Tahoma"/>
            <family val="2"/>
            <charset val="238"/>
          </rPr>
          <t>Švarc 5.3.:</t>
        </r>
        <r>
          <rPr>
            <sz val="9"/>
            <color rgb="FF000000"/>
            <rFont val="Tahoma"/>
            <family val="2"/>
            <charset val="238"/>
          </rPr>
          <t xml:space="preserve"> trvá příprava ZD</t>
        </r>
      </text>
    </comment>
    <comment ref="H17" authorId="2" shapeId="0">
      <text>
        <r>
          <rPr>
            <b/>
            <sz val="9"/>
            <color indexed="81"/>
            <rFont val="Tahoma"/>
            <family val="2"/>
            <charset val="238"/>
          </rPr>
          <t>Mesochoridisová Marcela:</t>
        </r>
        <r>
          <rPr>
            <sz val="9"/>
            <color indexed="81"/>
            <rFont val="Tahoma"/>
            <family val="2"/>
            <charset val="238"/>
          </rPr>
          <t xml:space="preserve">
ZU přidělen</t>
        </r>
      </text>
    </comment>
    <comment ref="C18" authorId="0" shapeId="0">
      <text>
        <r>
          <rPr>
            <sz val="9"/>
            <color rgb="FF000000"/>
            <rFont val="Tahoma"/>
            <family val="2"/>
            <charset val="238"/>
          </rPr>
          <t xml:space="preserve">Dotace přidělena; 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25.1.: </t>
        </r>
        <r>
          <rPr>
            <sz val="9"/>
            <color rgb="FF000000"/>
            <rFont val="Tahoma"/>
            <family val="2"/>
            <charset val="238"/>
          </rPr>
          <t xml:space="preserve">Příprava technické specifikace a ZD; nutno dořešit dispoziční umístění přístroje vč. stavební připravenosti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5.3.: </t>
        </r>
        <r>
          <rPr>
            <sz val="9"/>
            <color rgb="FF000000"/>
            <rFont val="Tahoma"/>
            <family val="2"/>
            <charset val="238"/>
          </rPr>
          <t>trvá příprava ZD</t>
        </r>
      </text>
    </comment>
    <comment ref="H18" authorId="2" shapeId="0">
      <text>
        <r>
          <rPr>
            <b/>
            <sz val="9"/>
            <color indexed="81"/>
            <rFont val="Tahoma"/>
            <family val="2"/>
            <charset val="238"/>
          </rPr>
          <t>Mesochoridisová Marcela:</t>
        </r>
        <r>
          <rPr>
            <sz val="9"/>
            <color indexed="81"/>
            <rFont val="Tahoma"/>
            <family val="2"/>
            <charset val="238"/>
          </rPr>
          <t xml:space="preserve">
ZU přidělen</t>
        </r>
      </text>
    </comment>
    <comment ref="C19" authorId="0" shapeId="0">
      <text>
        <r>
          <rPr>
            <sz val="9"/>
            <color rgb="FF000000"/>
            <rFont val="Tahoma"/>
            <family val="2"/>
            <charset val="238"/>
          </rPr>
          <t xml:space="preserve">Dotace přidělena; 
</t>
        </r>
        <r>
          <rPr>
            <b/>
            <sz val="9"/>
            <color rgb="FF000000"/>
            <rFont val="Tahoma"/>
            <family val="2"/>
            <charset val="238"/>
          </rPr>
          <t>Švarc 25.1.:</t>
        </r>
        <r>
          <rPr>
            <sz val="9"/>
            <color rgb="FF000000"/>
            <rFont val="Tahoma"/>
            <family val="2"/>
            <charset val="238"/>
          </rPr>
          <t xml:space="preserve"> Příprava technické specifikace a ZD; nutno dořešit dispoziční umístění přístroje vč. stavební připravenosti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5.3.: </t>
        </r>
        <r>
          <rPr>
            <sz val="9"/>
            <color rgb="FF000000"/>
            <rFont val="Tahoma"/>
            <family val="2"/>
            <charset val="238"/>
          </rPr>
          <t>trvá příprava ZD</t>
        </r>
      </text>
    </comment>
    <comment ref="H19" authorId="2" shapeId="0">
      <text>
        <r>
          <rPr>
            <b/>
            <sz val="9"/>
            <color indexed="81"/>
            <rFont val="Tahoma"/>
            <family val="2"/>
            <charset val="238"/>
          </rPr>
          <t>Mesochoridisová Marcela:</t>
        </r>
        <r>
          <rPr>
            <sz val="9"/>
            <color indexed="81"/>
            <rFont val="Tahoma"/>
            <family val="2"/>
            <charset val="238"/>
          </rPr>
          <t xml:space="preserve">
ZU přidělen</t>
        </r>
      </text>
    </comment>
    <comment ref="C20" authorId="0" shapeId="0">
      <text>
        <r>
          <rPr>
            <sz val="9"/>
            <color rgb="FF000000"/>
            <rFont val="Tahoma"/>
            <family val="2"/>
            <charset val="238"/>
          </rPr>
          <t xml:space="preserve">Podat žádost o dotaci na MSK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25.1.: </t>
        </r>
        <r>
          <rPr>
            <sz val="9"/>
            <color rgb="FF000000"/>
            <rFont val="Tahoma"/>
            <family val="2"/>
            <charset val="238"/>
          </rPr>
          <t xml:space="preserve">Náhrada za původní zubní soupravu, která již technicky nevyhovuje;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5.3.: </t>
        </r>
        <r>
          <rPr>
            <sz val="9"/>
            <color rgb="FF000000"/>
            <rFont val="Tahoma"/>
            <family val="2"/>
            <charset val="238"/>
          </rPr>
          <t>Realizace odložena z důvodu jiných priorit</t>
        </r>
      </text>
    </comment>
    <comment ref="H20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ŠVARC Pavel: </t>
        </r>
        <r>
          <rPr>
            <sz val="9"/>
            <color indexed="81"/>
            <rFont val="Tahoma"/>
            <family val="2"/>
            <charset val="238"/>
          </rPr>
          <t xml:space="preserve">ZU nepřidělen
</t>
        </r>
      </text>
    </comment>
    <comment ref="C21" authorId="0" shapeId="0">
      <text>
        <r>
          <rPr>
            <sz val="9"/>
            <color rgb="FF000000"/>
            <rFont val="Tahoma"/>
            <family val="2"/>
            <charset val="238"/>
          </rPr>
          <t xml:space="preserve">Podat žádost o dotaci na MSK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25.1.: </t>
        </r>
        <r>
          <rPr>
            <sz val="9"/>
            <color rgb="FF000000"/>
            <rFont val="Tahoma"/>
            <family val="2"/>
            <charset val="238"/>
          </rPr>
          <t xml:space="preserve">Náhrada původního vyřazeného RDG, který již technicky nevyhovoval; víceúčelové využití s umístěním na ambulanci ORL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5.3.: </t>
        </r>
        <r>
          <rPr>
            <sz val="9"/>
            <color rgb="FF000000"/>
            <rFont val="Tahoma"/>
            <family val="2"/>
            <charset val="238"/>
          </rPr>
          <t>Realizace odložena z důvodu jiných priorit</t>
        </r>
      </text>
    </comment>
    <comment ref="H2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ŠVARC Pavel: </t>
        </r>
        <r>
          <rPr>
            <sz val="9"/>
            <color indexed="81"/>
            <rFont val="Tahoma"/>
            <family val="2"/>
            <charset val="238"/>
          </rPr>
          <t xml:space="preserve">ZU nepřidělen
</t>
        </r>
      </text>
    </comment>
    <comment ref="C22" authorId="0" shapeId="0">
      <text>
        <r>
          <rPr>
            <sz val="9"/>
            <color rgb="FF000000"/>
            <rFont val="Tahoma"/>
            <family val="2"/>
            <charset val="238"/>
          </rPr>
          <t xml:space="preserve">Podat žádost o dotaci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25.1.: </t>
        </r>
        <r>
          <rPr>
            <sz val="9"/>
            <color rgb="FF000000"/>
            <rFont val="Tahoma"/>
            <family val="2"/>
            <charset val="238"/>
          </rPr>
          <t xml:space="preserve">Doplněna PD s upřesněním rozpočtu; žádost zpracována, odeslána ke konzultaci vedoucímu odboru zdravotnictví ing. Rydrychovi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5.3.: </t>
        </r>
        <r>
          <rPr>
            <sz val="9"/>
            <color rgb="FF000000"/>
            <rFont val="Tahoma"/>
            <family val="2"/>
            <charset val="238"/>
          </rPr>
          <t xml:space="preserve">Žádost o dotaci z rozpočtu MSK bude oficiálně zaslána s podpisem p. ředitele 
</t>
        </r>
        <r>
          <rPr>
            <b/>
            <sz val="9"/>
            <color rgb="FF000000"/>
            <rFont val="Tahoma"/>
            <family val="2"/>
            <charset val="238"/>
          </rPr>
          <t>09.04. M.M</t>
        </r>
        <r>
          <rPr>
            <sz val="9"/>
            <color rgb="FF000000"/>
            <rFont val="Tahoma"/>
            <family val="2"/>
            <charset val="238"/>
          </rPr>
          <t>. - zřejmě neobdržíme ZU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ŠVARC Pavel: </t>
        </r>
        <r>
          <rPr>
            <sz val="9"/>
            <color indexed="81"/>
            <rFont val="Tahoma"/>
            <family val="2"/>
            <charset val="238"/>
          </rPr>
          <t xml:space="preserve">ZU zatím nepřidělen
</t>
        </r>
      </text>
    </comment>
    <comment ref="C23" authorId="0" shapeId="0">
      <text>
        <r>
          <rPr>
            <sz val="9"/>
            <color rgb="FF000000"/>
            <rFont val="Tahoma"/>
            <family val="2"/>
            <charset val="238"/>
          </rPr>
          <t xml:space="preserve">Dotace přidělena; 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25.1.: </t>
        </r>
        <r>
          <rPr>
            <sz val="9"/>
            <color rgb="FF000000"/>
            <rFont val="Tahoma"/>
            <family val="2"/>
            <charset val="238"/>
          </rPr>
          <t xml:space="preserve">Připrava VŘ - tech. specifikace a ZD.
</t>
        </r>
        <r>
          <rPr>
            <b/>
            <sz val="9"/>
            <color rgb="FF000000"/>
            <rFont val="Tahoma"/>
            <family val="2"/>
            <charset val="238"/>
          </rPr>
          <t>29.01.</t>
        </r>
        <r>
          <rPr>
            <sz val="9"/>
            <color rgb="FF000000"/>
            <rFont val="Tahoma"/>
            <family val="2"/>
            <charset val="238"/>
          </rPr>
          <t xml:space="preserve"> M.M.- jde o drobný majetek, á zajistit obchodní odd. Nejedná se o investici. Bude soutěžit úsek PTN.
</t>
        </r>
      </text>
    </comment>
    <comment ref="L23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ŠVARC Pavel: </t>
        </r>
        <r>
          <rPr>
            <sz val="9"/>
            <color indexed="81"/>
            <rFont val="Tahoma"/>
            <family val="2"/>
            <charset val="238"/>
          </rPr>
          <t xml:space="preserve">Dotace MMH přidělena
</t>
        </r>
      </text>
    </comment>
    <comment ref="C24" authorId="0" shapeId="0">
      <text>
        <r>
          <rPr>
            <sz val="9"/>
            <color rgb="FF000000"/>
            <rFont val="Tahoma"/>
            <family val="2"/>
            <charset val="238"/>
          </rPr>
          <t xml:space="preserve">Dotace přidělena; 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25.1.: </t>
        </r>
        <r>
          <rPr>
            <sz val="9"/>
            <color rgb="FF000000"/>
            <rFont val="Tahoma"/>
            <family val="2"/>
            <charset val="238"/>
          </rPr>
          <t xml:space="preserve">Připrava VŘ - tech. specifikace a ZD.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5.3.: </t>
        </r>
        <r>
          <rPr>
            <sz val="9"/>
            <color rgb="FF000000"/>
            <rFont val="Tahoma"/>
            <family val="2"/>
            <charset val="238"/>
          </rPr>
          <t>trvá příprava ZD</t>
        </r>
      </text>
    </comment>
    <comment ref="L24" authorId="1" shapeId="0">
      <text>
        <r>
          <rPr>
            <b/>
            <sz val="9"/>
            <color indexed="81"/>
            <rFont val="Tahoma"/>
            <family val="2"/>
            <charset val="238"/>
          </rPr>
          <t>ŠVARC Pavel:</t>
        </r>
        <r>
          <rPr>
            <sz val="9"/>
            <color indexed="81"/>
            <rFont val="Tahoma"/>
            <family val="2"/>
            <charset val="238"/>
          </rPr>
          <t xml:space="preserve">
Dotace MMH přidělena</t>
        </r>
      </text>
    </comment>
    <comment ref="C25" authorId="0" shapeId="0">
      <text>
        <r>
          <rPr>
            <sz val="9"/>
            <color rgb="FF000000"/>
            <rFont val="Tahoma"/>
            <family val="2"/>
            <charset val="238"/>
          </rPr>
          <t xml:space="preserve">Dotace přidělena; 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25.1.: </t>
        </r>
        <r>
          <rPr>
            <sz val="9"/>
            <color rgb="FF000000"/>
            <rFont val="Tahoma"/>
            <family val="2"/>
            <charset val="238"/>
          </rPr>
          <t xml:space="preserve">Připrava VŘ - tech. specifikace a ZD.
</t>
        </r>
        <r>
          <rPr>
            <b/>
            <sz val="9"/>
            <color rgb="FF000000"/>
            <rFont val="Tahoma"/>
            <family val="2"/>
            <charset val="238"/>
          </rPr>
          <t>29.01</t>
        </r>
        <r>
          <rPr>
            <sz val="9"/>
            <color rgb="FF000000"/>
            <rFont val="Tahoma"/>
            <family val="2"/>
            <charset val="238"/>
          </rPr>
          <t xml:space="preserve">. - M.M. - jedná se o spotřební materiál, i přes cenu se jedná o materiál s životností na cca 10 použití, nemělo by být v investicích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5.3.: </t>
        </r>
        <r>
          <rPr>
            <sz val="9"/>
            <color rgb="FF000000"/>
            <rFont val="Tahoma"/>
            <family val="2"/>
            <charset val="238"/>
          </rPr>
          <t>zakoupeno v 01/2018</t>
        </r>
      </text>
    </comment>
    <comment ref="L25" authorId="1" shapeId="0">
      <text>
        <r>
          <rPr>
            <b/>
            <sz val="9"/>
            <color indexed="81"/>
            <rFont val="Tahoma"/>
            <family val="2"/>
            <charset val="238"/>
          </rPr>
          <t>ŠVARC Pavel:</t>
        </r>
        <r>
          <rPr>
            <sz val="9"/>
            <color indexed="81"/>
            <rFont val="Tahoma"/>
            <family val="2"/>
            <charset val="238"/>
          </rPr>
          <t xml:space="preserve">
Dotace MMH přidělena</t>
        </r>
      </text>
    </comment>
    <comment ref="C26" authorId="0" shapeId="0">
      <text>
        <r>
          <rPr>
            <sz val="9"/>
            <color rgb="FF000000"/>
            <rFont val="Tahoma"/>
            <family val="2"/>
            <charset val="238"/>
          </rPr>
          <t xml:space="preserve">Dotace přidělena; 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25.1.: </t>
        </r>
        <r>
          <rPr>
            <sz val="9"/>
            <color rgb="FF000000"/>
            <rFont val="Tahoma"/>
            <family val="2"/>
            <charset val="238"/>
          </rPr>
          <t xml:space="preserve">Připrava VŘ - tech. specifikace a ZD.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5.3.: </t>
        </r>
        <r>
          <rPr>
            <sz val="9"/>
            <color rgb="FF000000"/>
            <rFont val="Tahoma"/>
            <family val="2"/>
            <charset val="238"/>
          </rPr>
          <t>trvá příprava ZD</t>
        </r>
      </text>
    </comment>
    <comment ref="L26" authorId="1" shapeId="0">
      <text>
        <r>
          <rPr>
            <b/>
            <sz val="9"/>
            <color indexed="81"/>
            <rFont val="Tahoma"/>
            <family val="2"/>
            <charset val="238"/>
          </rPr>
          <t>ŠVARC Pavel:</t>
        </r>
        <r>
          <rPr>
            <sz val="9"/>
            <color indexed="81"/>
            <rFont val="Tahoma"/>
            <family val="2"/>
            <charset val="238"/>
          </rPr>
          <t xml:space="preserve">
Dotace MMH přidělena</t>
        </r>
      </text>
    </comment>
    <comment ref="C27" authorId="0" shapeId="0">
      <text>
        <r>
          <rPr>
            <sz val="9"/>
            <color rgb="FF000000"/>
            <rFont val="Tahoma"/>
            <family val="2"/>
            <charset val="238"/>
          </rPr>
          <t xml:space="preserve">Dotace přidělena; 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25.1.: </t>
        </r>
        <r>
          <rPr>
            <sz val="9"/>
            <color rgb="FF000000"/>
            <rFont val="Tahoma"/>
            <family val="2"/>
            <charset val="238"/>
          </rPr>
          <t xml:space="preserve">Připrava VŘ - tech. specifikace a ZD.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5.3.: </t>
        </r>
        <r>
          <rPr>
            <sz val="9"/>
            <color rgb="FF000000"/>
            <rFont val="Tahoma"/>
            <family val="2"/>
            <charset val="238"/>
          </rPr>
          <t>trvá příprava ZD</t>
        </r>
      </text>
    </comment>
    <comment ref="L27" authorId="1" shapeId="0">
      <text>
        <r>
          <rPr>
            <b/>
            <sz val="9"/>
            <color indexed="81"/>
            <rFont val="Tahoma"/>
            <family val="2"/>
            <charset val="238"/>
          </rPr>
          <t>ŠVARC Pavel:</t>
        </r>
        <r>
          <rPr>
            <sz val="9"/>
            <color indexed="81"/>
            <rFont val="Tahoma"/>
            <family val="2"/>
            <charset val="238"/>
          </rPr>
          <t xml:space="preserve">
Dotace MMH přidělena</t>
        </r>
      </text>
    </comment>
    <comment ref="C28" authorId="0" shapeId="0">
      <text>
        <r>
          <rPr>
            <b/>
            <sz val="9"/>
            <color rgb="FF000000"/>
            <rFont val="Tahoma"/>
            <family val="2"/>
            <charset val="238"/>
          </rPr>
          <t xml:space="preserve">Přesun z r. 2017; 
Švarc 25.1.: </t>
        </r>
        <r>
          <rPr>
            <sz val="9"/>
            <color rgb="FF000000"/>
            <rFont val="Tahoma"/>
            <family val="2"/>
            <charset val="238"/>
          </rPr>
          <t xml:space="preserve">Žádost o dotaci podána; ve schvalovacím procesu na MMH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5.3.: </t>
        </r>
        <r>
          <rPr>
            <sz val="9"/>
            <color rgb="FF000000"/>
            <rFont val="Tahoma"/>
            <family val="2"/>
            <charset val="238"/>
          </rPr>
          <t>Dotace zatím nepřidělena, její poskytnutí odloženo</t>
        </r>
      </text>
    </comment>
    <comment ref="L28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ŠVARC Pavel: </t>
        </r>
        <r>
          <rPr>
            <sz val="9"/>
            <color indexed="81"/>
            <rFont val="Tahoma"/>
            <family val="2"/>
            <charset val="238"/>
          </rPr>
          <t xml:space="preserve">Dotace zatím nepřidělena
</t>
        </r>
      </text>
    </comment>
    <comment ref="C29" authorId="0" shapeId="0">
      <text>
        <r>
          <rPr>
            <b/>
            <sz val="9"/>
            <color rgb="FF000000"/>
            <rFont val="Tahoma"/>
            <family val="2"/>
            <charset val="238"/>
          </rPr>
          <t xml:space="preserve">Švarc 25.1.: </t>
        </r>
        <r>
          <rPr>
            <sz val="9"/>
            <color rgb="FF000000"/>
            <rFont val="Tahoma"/>
            <family val="2"/>
            <charset val="238"/>
          </rPr>
          <t xml:space="preserve">Podána žádost o dotaci; ve schvalovacím procesu na MMH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5.3.: </t>
        </r>
        <r>
          <rPr>
            <sz val="9"/>
            <color rgb="FF000000"/>
            <rFont val="Tahoma"/>
            <family val="2"/>
            <charset val="238"/>
          </rPr>
          <t>Dotace zatím nepřidělena, její poskytnutí odloženo</t>
        </r>
      </text>
    </comment>
    <comment ref="L29" authorId="1" shapeId="0">
      <text>
        <r>
          <rPr>
            <b/>
            <sz val="9"/>
            <color indexed="81"/>
            <rFont val="Tahoma"/>
            <family val="2"/>
            <charset val="238"/>
          </rPr>
          <t>ŠVARC Pavel:</t>
        </r>
        <r>
          <rPr>
            <sz val="9"/>
            <color indexed="81"/>
            <rFont val="Tahoma"/>
            <family val="2"/>
            <charset val="238"/>
          </rPr>
          <t xml:space="preserve">
Dotace zatím nepřidělena</t>
        </r>
      </text>
    </comment>
    <comment ref="C30" authorId="0" shapeId="0">
      <text>
        <r>
          <rPr>
            <sz val="9"/>
            <color rgb="FF000000"/>
            <rFont val="Tahoma"/>
            <family val="2"/>
            <charset val="238"/>
          </rPr>
          <t xml:space="preserve">Podat žádost o dotaci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25.1.: </t>
        </r>
        <r>
          <rPr>
            <sz val="9"/>
            <color rgb="FF000000"/>
            <rFont val="Tahoma"/>
            <family val="2"/>
            <charset val="238"/>
          </rPr>
          <t xml:space="preserve">v žádosti o 10 mil. dotaci neuvedeno; bude jednáno s MMH po schválení dotace a po veřejných soutěžích, pokud dojde k úsporám o jejich využití na tento nákup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5.3.: </t>
        </r>
        <r>
          <rPr>
            <sz val="9"/>
            <color rgb="FF000000"/>
            <rFont val="Tahoma"/>
            <family val="2"/>
            <charset val="238"/>
          </rPr>
          <t>Podána samostatná žádost o dotaci na MMH</t>
        </r>
      </text>
    </comment>
    <comment ref="L30" authorId="1" shapeId="0">
      <text>
        <r>
          <rPr>
            <b/>
            <sz val="9"/>
            <color indexed="81"/>
            <rFont val="Tahoma"/>
            <family val="2"/>
            <charset val="238"/>
          </rPr>
          <t>ŠVARC Pavel:</t>
        </r>
        <r>
          <rPr>
            <sz val="9"/>
            <color indexed="81"/>
            <rFont val="Tahoma"/>
            <family val="2"/>
            <charset val="238"/>
          </rPr>
          <t xml:space="preserve">
Dotace zatím nepřidělena</t>
        </r>
      </text>
    </comment>
    <comment ref="C31" authorId="0" shapeId="0">
      <text>
        <r>
          <rPr>
            <sz val="9"/>
            <color rgb="FF000000"/>
            <rFont val="Tahoma"/>
            <family val="2"/>
            <charset val="238"/>
          </rPr>
          <t xml:space="preserve">Podána žádost o dotaci
</t>
        </r>
        <r>
          <rPr>
            <b/>
            <sz val="9"/>
            <color rgb="FF000000"/>
            <rFont val="Tahoma"/>
            <family val="2"/>
            <charset val="238"/>
          </rPr>
          <t>Švarc 25.1.:</t>
        </r>
        <r>
          <rPr>
            <sz val="9"/>
            <color rgb="FF000000"/>
            <rFont val="Tahoma"/>
            <family val="2"/>
            <charset val="238"/>
          </rPr>
          <t xml:space="preserve"> Žádost podána; ve schvalovacím procesu na MMH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5.3.: </t>
        </r>
        <r>
          <rPr>
            <sz val="9"/>
            <color rgb="FF000000"/>
            <rFont val="Tahoma"/>
            <family val="2"/>
            <charset val="238"/>
          </rPr>
          <t>Dotace zatím nepřidělena, její poskytnutí odloženo; bude zpracována nová studie úspornějšího řešení</t>
        </r>
      </text>
    </comment>
    <comment ref="L31" authorId="1" shapeId="0">
      <text>
        <r>
          <rPr>
            <b/>
            <sz val="9"/>
            <color indexed="81"/>
            <rFont val="Tahoma"/>
            <family val="2"/>
            <charset val="238"/>
          </rPr>
          <t>ŠVARC Pavel:</t>
        </r>
        <r>
          <rPr>
            <sz val="9"/>
            <color indexed="81"/>
            <rFont val="Tahoma"/>
            <family val="2"/>
            <charset val="238"/>
          </rPr>
          <t xml:space="preserve">
Dotace zatím nepřidělena</t>
        </r>
      </text>
    </comment>
    <comment ref="C32" authorId="0" shapeId="0">
      <text>
        <r>
          <rPr>
            <b/>
            <sz val="9"/>
            <color rgb="FF000000"/>
            <rFont val="Tahoma"/>
            <family val="2"/>
            <charset val="238"/>
          </rPr>
          <t>16783:3.4.Šim.</t>
        </r>
        <r>
          <rPr>
            <sz val="9"/>
            <color rgb="FF000000"/>
            <rFont val="Tahoma"/>
            <family val="2"/>
            <charset val="238"/>
          </rPr>
          <t>vyhlášeno VŘ na PD.</t>
        </r>
        <r>
          <rPr>
            <b/>
            <sz val="9"/>
            <color rgb="FF000000"/>
            <rFont val="Tahoma"/>
            <family val="2"/>
            <charset val="238"/>
          </rPr>
          <t>15.5. Šim.:</t>
        </r>
        <r>
          <rPr>
            <sz val="9"/>
            <color rgb="FF000000"/>
            <rFont val="Tahoma"/>
            <family val="2"/>
            <charset val="238"/>
          </rPr>
          <t>VŘ ukončeno - smlouva Ing. arch Kopecky v kolečku na podpisu. Termín realizace 60 dnů od podpisu smlouvy.</t>
        </r>
        <r>
          <rPr>
            <b/>
            <sz val="9"/>
            <color rgb="FF000000"/>
            <rFont val="Tahoma"/>
            <family val="2"/>
            <charset val="238"/>
          </rPr>
          <t>12.6.Šim:</t>
        </r>
        <r>
          <rPr>
            <sz val="9"/>
            <color rgb="FF000000"/>
            <rFont val="Tahoma"/>
            <family val="2"/>
            <charset val="238"/>
          </rPr>
          <t>Na základě rozhodnutí ředitele</t>
        </r>
        <r>
          <rPr>
            <b/>
            <sz val="9"/>
            <color rgb="FF000000"/>
            <rFont val="Tahoma"/>
            <family val="2"/>
            <charset val="238"/>
          </rPr>
          <t>d</t>
        </r>
        <r>
          <rPr>
            <sz val="9"/>
            <color rgb="FF000000"/>
            <rFont val="Tahoma"/>
            <family val="2"/>
            <charset val="238"/>
          </rPr>
          <t>ne 1.6.2017 investiční akce nebude realizována. Na investičním odboru MSK projednat ukončení IA a případný přesun fin prostředků na rok 2018.</t>
        </r>
        <r>
          <rPr>
            <b/>
            <sz val="9"/>
            <color rgb="FF000000"/>
            <rFont val="Tahoma"/>
            <family val="2"/>
            <charset val="238"/>
          </rPr>
          <t>24.7.Šim.</t>
        </r>
        <r>
          <rPr>
            <sz val="9"/>
            <color rgb="FF000000"/>
            <rFont val="Tahoma"/>
            <family val="2"/>
            <charset val="238"/>
          </rPr>
          <t>Budou zaslána Žádost na MSK - přesun fin.prostředků na rok 2018 s požadavkem na dofinancování dle finan.objemu Studie.</t>
        </r>
        <r>
          <rPr>
            <b/>
            <sz val="9"/>
            <color rgb="FF000000"/>
            <rFont val="Tahoma"/>
            <family val="2"/>
            <charset val="238"/>
          </rPr>
          <t>18.9.</t>
        </r>
        <r>
          <rPr>
            <sz val="9"/>
            <color rgb="FF000000"/>
            <rFont val="Tahoma"/>
            <family val="2"/>
            <charset val="238"/>
          </rPr>
          <t xml:space="preserve">Žádost on přesun prostředků na rok 2018 na MSK zaslána. Podána žádost o zvýšení dotace dle studie v 10/2017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25.1.: </t>
        </r>
        <r>
          <rPr>
            <sz val="9"/>
            <color rgb="FF000000"/>
            <rFont val="Tahoma"/>
            <family val="2"/>
            <charset val="238"/>
          </rPr>
          <t xml:space="preserve">Pokud bude přidělena dotace z MMH ve výši 6 mil. Kč bude dotace z MSK využita k dofinancování akce a o zvýšení z MSK by se nežádalo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5.3.: </t>
        </r>
        <r>
          <rPr>
            <sz val="9"/>
            <color rgb="FF000000"/>
            <rFont val="Tahoma"/>
            <family val="2"/>
            <charset val="238"/>
          </rPr>
          <t>do 04/2018 bude zpracována studie úspornějšího řešení s nájezdovými rampami, bez výtahů, přemístění prodejny zdravotnických potřeb a sociálního zázemí.</t>
        </r>
      </text>
    </comment>
    <comment ref="H32" authorId="0" shapeId="0">
      <text>
        <r>
          <rPr>
            <b/>
            <sz val="9"/>
            <color rgb="FF000000"/>
            <rFont val="Tahoma"/>
            <family val="2"/>
            <charset val="238"/>
          </rPr>
          <t xml:space="preserve">16783: </t>
        </r>
        <r>
          <rPr>
            <sz val="9"/>
            <color rgb="FF000000"/>
            <rFont val="Tahoma"/>
            <family val="2"/>
            <charset val="238"/>
          </rPr>
          <t xml:space="preserve">ZU přidělen ve výši 3,0 mil Kč. V r. 2017,                         </t>
        </r>
        <r>
          <rPr>
            <b/>
            <sz val="9"/>
            <color rgb="FF000000"/>
            <rFont val="Tahoma"/>
            <family val="2"/>
            <charset val="238"/>
          </rPr>
          <t>M.M.</t>
        </r>
        <r>
          <rPr>
            <sz val="9"/>
            <color rgb="FF000000"/>
            <rFont val="Tahoma"/>
            <family val="2"/>
            <charset val="238"/>
          </rPr>
          <t xml:space="preserve"> -čekáme na potvrzení MSK o přesunu financí do r. 2018</t>
        </r>
      </text>
    </comment>
    <comment ref="C33" authorId="0" shapeId="0">
      <text>
        <r>
          <rPr>
            <sz val="9"/>
            <color rgb="FF000000"/>
            <rFont val="Tahoma"/>
            <family val="2"/>
            <charset val="238"/>
          </rPr>
          <t xml:space="preserve">Dotace přidělena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25.1.: </t>
        </r>
        <r>
          <rPr>
            <sz val="9"/>
            <color rgb="FF000000"/>
            <rFont val="Tahoma"/>
            <family val="2"/>
            <charset val="238"/>
          </rPr>
          <t xml:space="preserve">je zpracována PD; příprava ZD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5.3.: </t>
        </r>
        <r>
          <rPr>
            <sz val="9"/>
            <color rgb="FF000000"/>
            <rFont val="Tahoma"/>
            <family val="2"/>
            <charset val="238"/>
          </rPr>
          <t xml:space="preserve">Akce je rozdělena na dvě etapy. Nutno vybrat variantu, aby nedošlo k překročení částky dotace
</t>
        </r>
        <r>
          <rPr>
            <b/>
            <sz val="9"/>
            <color rgb="FF000000"/>
            <rFont val="Tahoma"/>
            <family val="2"/>
            <charset val="238"/>
          </rPr>
          <t>M.M</t>
        </r>
        <r>
          <rPr>
            <sz val="9"/>
            <color rgb="FF000000"/>
            <rFont val="Tahoma"/>
            <family val="2"/>
            <charset val="238"/>
          </rPr>
          <t>.- navrhujeme z nedostatku plného financování zrušit akci a využít finnce pro ZP na ARO, dohodnout s MSK, tuto akci budeme realizovat po etapách s postupným financováním v r. 2019 a 2020</t>
        </r>
      </text>
    </comment>
    <comment ref="H33" authorId="1" shapeId="0">
      <text>
        <r>
          <rPr>
            <b/>
            <sz val="9"/>
            <color indexed="81"/>
            <rFont val="Tahoma"/>
            <family val="2"/>
            <charset val="238"/>
          </rPr>
          <t>ŠVARC Pavel:</t>
        </r>
        <r>
          <rPr>
            <sz val="9"/>
            <color indexed="81"/>
            <rFont val="Tahoma"/>
            <family val="2"/>
            <charset val="238"/>
          </rPr>
          <t xml:space="preserve">
ZU přidělen v r. 2017; 
</t>
        </r>
        <r>
          <rPr>
            <b/>
            <sz val="9"/>
            <color indexed="81"/>
            <rFont val="Tahoma"/>
            <family val="2"/>
            <charset val="238"/>
          </rPr>
          <t>M.M</t>
        </r>
        <r>
          <rPr>
            <sz val="9"/>
            <color indexed="81"/>
            <rFont val="Tahoma"/>
            <family val="2"/>
            <charset val="238"/>
          </rPr>
          <t>. čekáme na potvrzení přesunu financí do 2018</t>
        </r>
      </text>
    </comment>
    <comment ref="C34" authorId="0" shapeId="0">
      <text>
        <r>
          <rPr>
            <b/>
            <sz val="9"/>
            <color rgb="FF000000"/>
            <rFont val="Tahoma"/>
            <family val="2"/>
            <charset val="238"/>
          </rPr>
          <t>ŠVARC Pavel:</t>
        </r>
        <r>
          <rPr>
            <sz val="9"/>
            <color rgb="FF000000"/>
            <rFont val="Tahoma"/>
            <family val="2"/>
            <charset val="238"/>
          </rPr>
          <t>18.9. Přidělena dotace z rozpočtu města Havířova. Připrava VŘ - tech. specifikace a ZD.</t>
        </r>
        <r>
          <rPr>
            <b/>
            <sz val="9"/>
            <color rgb="FF000000"/>
            <rFont val="Tahoma"/>
            <family val="2"/>
            <charset val="238"/>
          </rPr>
          <t>23.10.</t>
        </r>
        <r>
          <rPr>
            <sz val="9"/>
            <color rgb="FF000000"/>
            <rFont val="Tahoma"/>
            <family val="2"/>
            <charset val="238"/>
          </rPr>
          <t>Provedeny přípravné pro podpis smlouvy o dotaci s MMH, ZD odeslána ke schválení. Vyhlášení VŘ.</t>
        </r>
        <r>
          <rPr>
            <b/>
            <sz val="9"/>
            <color rgb="FF000000"/>
            <rFont val="Tahoma"/>
            <family val="2"/>
            <charset val="238"/>
          </rPr>
          <t>13.11.</t>
        </r>
        <r>
          <rPr>
            <sz val="9"/>
            <color rgb="FF000000"/>
            <rFont val="Tahoma"/>
            <family val="2"/>
            <charset val="238"/>
          </rPr>
          <t>Vyhlášeno VŘ, nabídky do 15.11.</t>
        </r>
        <r>
          <rPr>
            <b/>
            <sz val="9"/>
            <color rgb="FF000000"/>
            <rFont val="Tahoma"/>
            <family val="2"/>
            <charset val="238"/>
          </rPr>
          <t>11.12.</t>
        </r>
        <r>
          <rPr>
            <sz val="9"/>
            <color rgb="FF000000"/>
            <rFont val="Tahoma"/>
            <family val="2"/>
            <charset val="238"/>
          </rPr>
          <t xml:space="preserve">Z důvodu podpisu smlouvy o dotaci s MMH a dodací lhůty realizace přesunuta z r. 2017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25.1.: </t>
        </r>
        <r>
          <rPr>
            <sz val="9"/>
            <color rgb="FF000000"/>
            <rFont val="Tahoma"/>
            <family val="2"/>
            <charset val="238"/>
          </rPr>
          <t>přístroj dodán 01/2018</t>
        </r>
        <r>
          <rPr>
            <b/>
            <sz val="9"/>
            <color rgb="FF000000"/>
            <rFont val="Tahoma"/>
            <family val="2"/>
            <charset val="238"/>
          </rPr>
          <t>,</t>
        </r>
        <r>
          <rPr>
            <sz val="9"/>
            <color rgb="FF000000"/>
            <rFont val="Tahoma"/>
            <family val="2"/>
            <charset val="238"/>
          </rPr>
          <t xml:space="preserve"> přístroj je používán na COS</t>
        </r>
      </text>
    </comment>
    <comment ref="L34" authorId="1" shapeId="0">
      <text>
        <r>
          <rPr>
            <b/>
            <sz val="9"/>
            <color indexed="81"/>
            <rFont val="Tahoma"/>
            <family val="2"/>
            <charset val="238"/>
          </rPr>
          <t>ŠVARC Pavel:</t>
        </r>
        <r>
          <rPr>
            <sz val="9"/>
            <color indexed="81"/>
            <rFont val="Tahoma"/>
            <family val="2"/>
            <charset val="238"/>
          </rPr>
          <t xml:space="preserve">
Dotace MMH přidělena</t>
        </r>
      </text>
    </comment>
    <comment ref="C35" authorId="0" shapeId="0">
      <text>
        <r>
          <rPr>
            <b/>
            <sz val="9"/>
            <color rgb="FF000000"/>
            <rFont val="Tahoma"/>
            <family val="2"/>
            <charset val="238"/>
          </rPr>
          <t>ŠVARC Pavel:</t>
        </r>
        <r>
          <rPr>
            <sz val="9"/>
            <color rgb="FF000000"/>
            <rFont val="Tahoma"/>
            <family val="2"/>
            <charset val="238"/>
          </rPr>
          <t>18.9. Přidělena dotace z rozpočtu města Havířova. Připrava VŘ - tech. specifikace a ZD.</t>
        </r>
        <r>
          <rPr>
            <b/>
            <sz val="9"/>
            <color rgb="FF000000"/>
            <rFont val="Tahoma"/>
            <family val="2"/>
            <charset val="238"/>
          </rPr>
          <t>23.10.</t>
        </r>
        <r>
          <rPr>
            <sz val="9"/>
            <color rgb="FF000000"/>
            <rFont val="Tahoma"/>
            <family val="2"/>
            <charset val="238"/>
          </rPr>
          <t>Provedeny přípravné pro podpis smlouvy o dotaci s MMH, ZD odeslána ke schválení, vyhlášení VŘ.</t>
        </r>
        <r>
          <rPr>
            <b/>
            <sz val="9"/>
            <color rgb="FF000000"/>
            <rFont val="Tahoma"/>
            <family val="2"/>
            <charset val="238"/>
          </rPr>
          <t>13.11.</t>
        </r>
        <r>
          <rPr>
            <sz val="9"/>
            <color rgb="FF000000"/>
            <rFont val="Tahoma"/>
            <family val="2"/>
            <charset val="238"/>
          </rPr>
          <t>Vyhlášeno VŘ, nabídky do 15.11.</t>
        </r>
        <r>
          <rPr>
            <b/>
            <sz val="9"/>
            <color rgb="FF000000"/>
            <rFont val="Tahoma"/>
            <family val="2"/>
            <charset val="238"/>
          </rPr>
          <t>11.12.</t>
        </r>
        <r>
          <rPr>
            <sz val="9"/>
            <color rgb="FF000000"/>
            <rFont val="Tahoma"/>
            <family val="2"/>
            <charset val="238"/>
          </rPr>
          <t xml:space="preserve">Z důvodu podpisu smlouvy o dotaci s MMH a dodací lhůty realizace přesunuta z r. 2017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25.1.: </t>
        </r>
        <r>
          <rPr>
            <sz val="9"/>
            <color rgb="FF000000"/>
            <rFont val="Tahoma"/>
            <family val="2"/>
            <charset val="238"/>
          </rPr>
          <t>přístroj dodán 01/2018; přístroj je používán na COS</t>
        </r>
      </text>
    </comment>
    <comment ref="L35" authorId="1" shapeId="0">
      <text>
        <r>
          <rPr>
            <b/>
            <sz val="9"/>
            <color indexed="81"/>
            <rFont val="Tahoma"/>
            <family val="2"/>
            <charset val="238"/>
          </rPr>
          <t>ŠVARC Pavel:</t>
        </r>
        <r>
          <rPr>
            <sz val="9"/>
            <color indexed="81"/>
            <rFont val="Tahoma"/>
            <family val="2"/>
            <charset val="238"/>
          </rPr>
          <t xml:space="preserve">
Dotace MMH přidělena</t>
        </r>
      </text>
    </comment>
    <comment ref="C36" authorId="0" shapeId="0">
      <text>
        <r>
          <rPr>
            <b/>
            <sz val="9"/>
            <color rgb="FF000000"/>
            <rFont val="Tahoma"/>
            <family val="2"/>
            <charset val="238"/>
          </rPr>
          <t>ŠVARC Pavel:</t>
        </r>
        <r>
          <rPr>
            <sz val="9"/>
            <color rgb="FF000000"/>
            <rFont val="Tahoma"/>
            <family val="2"/>
            <charset val="238"/>
          </rPr>
          <t>18.9. Přidělena dotace z rozpočtu města Havířova. Připrava VŘ - tech. specifikace a ZD.</t>
        </r>
        <r>
          <rPr>
            <b/>
            <sz val="9"/>
            <color rgb="FF000000"/>
            <rFont val="Tahoma"/>
            <family val="2"/>
            <charset val="238"/>
          </rPr>
          <t>23.10.</t>
        </r>
        <r>
          <rPr>
            <sz val="9"/>
            <color rgb="FF000000"/>
            <rFont val="Tahoma"/>
            <family val="2"/>
            <charset val="238"/>
          </rPr>
          <t>Provedeny přípravné pro podpis smlouvy o dotaci s MMH, ZD odeslána ke schválení, vyhlášení VŘ.</t>
        </r>
        <r>
          <rPr>
            <b/>
            <sz val="9"/>
            <color rgb="FF000000"/>
            <rFont val="Tahoma"/>
            <family val="2"/>
            <charset val="238"/>
          </rPr>
          <t>13.11.</t>
        </r>
        <r>
          <rPr>
            <sz val="9"/>
            <color rgb="FF000000"/>
            <rFont val="Tahoma"/>
            <family val="2"/>
            <charset val="238"/>
          </rPr>
          <t>Vyhlášeno VŘ, nabídky do 15.11.</t>
        </r>
        <r>
          <rPr>
            <b/>
            <sz val="9"/>
            <color rgb="FF000000"/>
            <rFont val="Tahoma"/>
            <family val="2"/>
            <charset val="238"/>
          </rPr>
          <t>11.12.</t>
        </r>
        <r>
          <rPr>
            <sz val="9"/>
            <color rgb="FF000000"/>
            <rFont val="Tahoma"/>
            <family val="2"/>
            <charset val="238"/>
          </rPr>
          <t xml:space="preserve">Z důvodu podpisu smlouvy o dotaci s MMH a dodací lhůty realizace přesunuta z r. 2017
</t>
        </r>
        <r>
          <rPr>
            <b/>
            <sz val="9"/>
            <color rgb="FF000000"/>
            <rFont val="Tahoma"/>
            <family val="2"/>
            <charset val="238"/>
          </rPr>
          <t>Švarc 25.1.:</t>
        </r>
        <r>
          <rPr>
            <sz val="9"/>
            <color rgb="FF000000"/>
            <rFont val="Tahoma"/>
            <family val="2"/>
            <charset val="238"/>
          </rPr>
          <t xml:space="preserve"> přístroj dodán 01/2018; přístroj je používán na COS</t>
        </r>
      </text>
    </comment>
    <comment ref="L36" authorId="1" shapeId="0">
      <text>
        <r>
          <rPr>
            <b/>
            <sz val="9"/>
            <color indexed="81"/>
            <rFont val="Tahoma"/>
            <family val="2"/>
            <charset val="238"/>
          </rPr>
          <t>ŠVARC Pavel:</t>
        </r>
        <r>
          <rPr>
            <sz val="9"/>
            <color indexed="81"/>
            <rFont val="Tahoma"/>
            <family val="2"/>
            <charset val="238"/>
          </rPr>
          <t xml:space="preserve">
Dotace MMH přidělena</t>
        </r>
      </text>
    </comment>
    <comment ref="C37" authorId="0" shapeId="0">
      <text>
        <r>
          <rPr>
            <b/>
            <sz val="9"/>
            <color rgb="FF000000"/>
            <rFont val="Tahoma"/>
            <family val="2"/>
            <charset val="238"/>
          </rPr>
          <t>16783:3.4.Šim.:</t>
        </r>
        <r>
          <rPr>
            <sz val="9"/>
            <color rgb="FF000000"/>
            <rFont val="Tahoma"/>
            <family val="2"/>
            <charset val="238"/>
          </rPr>
          <t>pro ORL, vyřídit žádanku - zahájit VŘ - Bc. Miron B.</t>
        </r>
        <r>
          <rPr>
            <b/>
            <sz val="9"/>
            <color rgb="FF000000"/>
            <rFont val="Tahoma"/>
            <family val="2"/>
            <charset val="238"/>
          </rPr>
          <t>15.5.Šim.</t>
        </r>
        <r>
          <rPr>
            <sz val="9"/>
            <color rgb="FF000000"/>
            <rFont val="Tahoma"/>
            <family val="2"/>
            <charset val="238"/>
          </rPr>
          <t>Zprac. Žádanku a TS ve spolupráci s prim. MUDr. Mrázkovou.
Zahájit Výběr..řízení do 31.7.2017.</t>
        </r>
        <r>
          <rPr>
            <b/>
            <sz val="9"/>
            <color rgb="FF000000"/>
            <rFont val="Tahoma"/>
            <family val="2"/>
            <charset val="238"/>
          </rPr>
          <t>12.6.</t>
        </r>
        <r>
          <rPr>
            <sz val="9"/>
            <color rgb="FF000000"/>
            <rFont val="Tahoma"/>
            <family val="2"/>
            <charset val="238"/>
          </rPr>
          <t>dle stanoveného termínu do 31.7.</t>
        </r>
        <r>
          <rPr>
            <b/>
            <sz val="9"/>
            <color rgb="FF000000"/>
            <rFont val="Tahoma"/>
            <family val="2"/>
            <charset val="238"/>
          </rPr>
          <t>24.7.Šim.:</t>
        </r>
        <r>
          <rPr>
            <sz val="9"/>
            <color rgb="FF000000"/>
            <rFont val="Tahoma"/>
            <family val="2"/>
            <charset val="238"/>
          </rPr>
          <t>v průběhu zpac. TS došlo k poruše laryngoskopu (cena 100 tis. Kč).
Projednna priorita ZT - pořídit 1. laryngoskop. a následně ICS impuls. (Chybí 100 tis. Kč na ICS.).IK schválila pořízení.
18.9. Příprava tech. specifikace</t>
        </r>
        <r>
          <rPr>
            <b/>
            <sz val="9"/>
            <color rgb="FF000000"/>
            <rFont val="Tahoma"/>
            <family val="2"/>
            <charset val="238"/>
          </rPr>
          <t>23.10.</t>
        </r>
        <r>
          <rPr>
            <sz val="9"/>
            <color rgb="FF000000"/>
            <rFont val="Tahoma"/>
            <family val="2"/>
            <charset val="238"/>
          </rPr>
          <t>TS zaslána ke schválení, ve spolupráci s paní primářkou bude upřesněna.</t>
        </r>
        <r>
          <rPr>
            <b/>
            <sz val="9"/>
            <color rgb="FF000000"/>
            <rFont val="Tahoma"/>
            <family val="2"/>
            <charset val="238"/>
          </rPr>
          <t>11.12.</t>
        </r>
        <r>
          <rPr>
            <sz val="9"/>
            <color rgb="FF000000"/>
            <rFont val="Tahoma"/>
            <family val="2"/>
            <charset val="238"/>
          </rPr>
          <t xml:space="preserve">Realizace nákupu přesunuta po dohodě MUDr. Mrázkovou z r. 2017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25.1.: </t>
        </r>
        <r>
          <rPr>
            <sz val="9"/>
            <color rgb="FF000000"/>
            <rFont val="Tahoma"/>
            <family val="2"/>
            <charset val="238"/>
          </rPr>
          <t xml:space="preserve">Zvýšení kupní ceny na 400 tis. Kč by bylo dofinancováno po dohodě s MMH z případných úspor u dotace ve výši 10 mil. Kč
</t>
        </r>
        <r>
          <rPr>
            <b/>
            <sz val="9"/>
            <color rgb="FF000000"/>
            <rFont val="Tahoma"/>
            <family val="2"/>
            <charset val="238"/>
          </rPr>
          <t xml:space="preserve">Švarc 5.3.: </t>
        </r>
        <r>
          <rPr>
            <sz val="9"/>
            <color rgb="FF000000"/>
            <rFont val="Tahoma"/>
            <family val="2"/>
            <charset val="238"/>
          </rPr>
          <t xml:space="preserve">při aktualizaci snížené žádosti o dotaci na vestibul bude do této žádosti zahrnuto
</t>
        </r>
        <r>
          <rPr>
            <b/>
            <sz val="9"/>
            <color rgb="FF000000"/>
            <rFont val="Tahoma"/>
            <family val="2"/>
            <charset val="238"/>
          </rPr>
          <t>M.M</t>
        </r>
        <r>
          <rPr>
            <sz val="9"/>
            <color rgb="FF000000"/>
            <rFont val="Tahoma"/>
            <family val="2"/>
            <charset val="238"/>
          </rPr>
          <t>.- bude realizováno na základě VZ, probíhá připomínkové řízení ZD</t>
        </r>
      </text>
    </comment>
    <comment ref="C38" authorId="1" shapeId="0">
      <text>
        <r>
          <rPr>
            <b/>
            <sz val="9"/>
            <color indexed="81"/>
            <rFont val="Tahoma"/>
            <family val="2"/>
            <charset val="238"/>
          </rPr>
          <t>ŠVARC Pavel:</t>
        </r>
        <r>
          <rPr>
            <sz val="9"/>
            <color indexed="81"/>
            <rFont val="Tahoma"/>
            <family val="2"/>
            <charset val="238"/>
          </rPr>
          <t xml:space="preserve">
akt. 14.2.2018 - přidělena dotace z MSK v 02/2018
</t>
        </r>
        <r>
          <rPr>
            <b/>
            <sz val="9"/>
            <color indexed="81"/>
            <rFont val="Tahoma"/>
            <family val="2"/>
            <charset val="238"/>
          </rPr>
          <t xml:space="preserve">Švarc 5.3.: </t>
        </r>
        <r>
          <rPr>
            <sz val="9"/>
            <color indexed="81"/>
            <rFont val="Tahoma"/>
            <family val="2"/>
            <charset val="238"/>
          </rPr>
          <t>příprava VŘ na zpracovatele prováděcího projektu; pro zadání projekčních prací nutno na úrovni vedení nemocnice projednat s vedoucími pracovníky RO snížení rozsahu stavby z důvodu nepřekročení realizačních nákladů ve výši 96 mil. Kč</t>
        </r>
      </text>
    </comment>
    <comment ref="H38" authorId="2" shapeId="0">
      <text>
        <r>
          <rPr>
            <b/>
            <sz val="9"/>
            <color indexed="81"/>
            <rFont val="Tahoma"/>
            <family val="2"/>
            <charset val="238"/>
          </rPr>
          <t>Mesochoridisová Marcela:</t>
        </r>
        <r>
          <rPr>
            <sz val="9"/>
            <color indexed="81"/>
            <rFont val="Tahoma"/>
            <family val="2"/>
            <charset val="238"/>
          </rPr>
          <t xml:space="preserve">
ZU přidělen v r. 2017, čekáme na vyjádření MSK k přesunu financí do 2018</t>
        </r>
      </text>
    </comment>
    <comment ref="C39" authorId="1" shapeId="0">
      <text>
        <r>
          <rPr>
            <b/>
            <sz val="9"/>
            <color indexed="81"/>
            <rFont val="Tahoma"/>
            <family val="2"/>
            <charset val="238"/>
          </rPr>
          <t>ŠVARC Pavel:</t>
        </r>
        <r>
          <rPr>
            <sz val="9"/>
            <color indexed="81"/>
            <rFont val="Tahoma"/>
            <family val="2"/>
            <charset val="238"/>
          </rPr>
          <t xml:space="preserve">
akt. 14.2.2018 - přidělena dotace z MSK v 02/2018
</t>
        </r>
        <r>
          <rPr>
            <b/>
            <sz val="9"/>
            <color indexed="81"/>
            <rFont val="Tahoma"/>
            <family val="2"/>
            <charset val="238"/>
          </rPr>
          <t xml:space="preserve">Švarc 5.3.: </t>
        </r>
        <r>
          <rPr>
            <sz val="9"/>
            <color indexed="81"/>
            <rFont val="Tahoma"/>
            <family val="2"/>
            <charset val="238"/>
          </rPr>
          <t>Příprava VŘ a ZD na zpracovatele projektové dokumentace</t>
        </r>
      </text>
    </comment>
    <comment ref="H39" authorId="2" shapeId="0">
      <text>
        <r>
          <rPr>
            <b/>
            <sz val="9"/>
            <color indexed="81"/>
            <rFont val="Tahoma"/>
            <family val="2"/>
            <charset val="238"/>
          </rPr>
          <t>Mesochoridisová Marcela:</t>
        </r>
        <r>
          <rPr>
            <sz val="9"/>
            <color indexed="81"/>
            <rFont val="Tahoma"/>
            <family val="2"/>
            <charset val="238"/>
          </rPr>
          <t xml:space="preserve">
ZU přidělen do 31.12.2018</t>
        </r>
      </text>
    </comment>
    <comment ref="C40" authorId="1" shapeId="0">
      <text>
        <r>
          <rPr>
            <b/>
            <sz val="9"/>
            <color indexed="81"/>
            <rFont val="Tahoma"/>
            <family val="2"/>
            <charset val="238"/>
          </rPr>
          <t>ŠVARC Pavel:</t>
        </r>
        <r>
          <rPr>
            <sz val="9"/>
            <color indexed="81"/>
            <rFont val="Tahoma"/>
            <family val="2"/>
            <charset val="238"/>
          </rPr>
          <t xml:space="preserve">
akt. 14.2.2018 - přidělena dotace z MSK v 02/2018
</t>
        </r>
        <r>
          <rPr>
            <b/>
            <sz val="9"/>
            <color indexed="81"/>
            <rFont val="Tahoma"/>
            <family val="2"/>
            <charset val="238"/>
          </rPr>
          <t xml:space="preserve">Švarc 5.3.: </t>
        </r>
        <r>
          <rPr>
            <sz val="9"/>
            <color indexed="81"/>
            <rFont val="Tahoma"/>
            <family val="2"/>
            <charset val="238"/>
          </rPr>
          <t>Příprava podkladů pro VZ na PD</t>
        </r>
      </text>
    </comment>
    <comment ref="H40" authorId="2" shapeId="0">
      <text>
        <r>
          <rPr>
            <b/>
            <sz val="9"/>
            <color indexed="81"/>
            <rFont val="Tahoma"/>
            <family val="2"/>
            <charset val="238"/>
          </rPr>
          <t>Mesochoridisová Marcela:</t>
        </r>
        <r>
          <rPr>
            <sz val="9"/>
            <color indexed="81"/>
            <rFont val="Tahoma"/>
            <family val="2"/>
            <charset val="238"/>
          </rPr>
          <t xml:space="preserve">
ZU přidělen do 31.12.2018</t>
        </r>
      </text>
    </comment>
    <comment ref="C41" authorId="1" shapeId="0">
      <text>
        <r>
          <rPr>
            <b/>
            <sz val="9"/>
            <color indexed="81"/>
            <rFont val="Tahoma"/>
            <family val="2"/>
            <charset val="238"/>
          </rPr>
          <t>ŠVARC Pavel:</t>
        </r>
        <r>
          <rPr>
            <sz val="9"/>
            <color indexed="81"/>
            <rFont val="Tahoma"/>
            <family val="2"/>
            <charset val="238"/>
          </rPr>
          <t xml:space="preserve">
akt. 14.2.2018 - přidělena dotace z MSK v 02/2018; </t>
        </r>
        <r>
          <rPr>
            <b/>
            <sz val="9"/>
            <color indexed="81"/>
            <rFont val="Tahoma"/>
            <family val="2"/>
            <charset val="238"/>
          </rPr>
          <t xml:space="preserve">Švarc 5.3.: </t>
        </r>
        <r>
          <rPr>
            <sz val="9"/>
            <color indexed="81"/>
            <rFont val="Tahoma"/>
            <family val="2"/>
            <charset val="238"/>
          </rPr>
          <t>dle sdělení z odboru zdravotnictví MSK je dotace účelově určena na dofinancování 10% podílu žadatele v případě poskytnutí dotace z programu "Zvýšení kvality návazné péče"</t>
        </r>
      </text>
    </comment>
    <comment ref="H41" authorId="1" shapeId="0">
      <text>
        <r>
          <rPr>
            <b/>
            <sz val="9"/>
            <color indexed="81"/>
            <rFont val="Tahoma"/>
            <family val="2"/>
            <charset val="238"/>
          </rPr>
          <t>ŠVARC Pavel:</t>
        </r>
        <r>
          <rPr>
            <sz val="9"/>
            <color indexed="81"/>
            <rFont val="Tahoma"/>
            <family val="2"/>
            <charset val="238"/>
          </rPr>
          <t xml:space="preserve">
ZU přidělen</t>
        </r>
      </text>
    </comment>
    <comment ref="C42" authorId="1" shapeId="0">
      <text>
        <r>
          <rPr>
            <b/>
            <sz val="9"/>
            <color indexed="81"/>
            <rFont val="Tahoma"/>
            <family val="2"/>
            <charset val="238"/>
          </rPr>
          <t>ŠVARC Pavel:</t>
        </r>
        <r>
          <rPr>
            <sz val="9"/>
            <color indexed="81"/>
            <rFont val="Tahoma"/>
            <family val="2"/>
            <charset val="238"/>
          </rPr>
          <t xml:space="preserve">
Přidělena dotace z MSK v 02/2018
</t>
        </r>
        <r>
          <rPr>
            <b/>
            <sz val="9"/>
            <color indexed="81"/>
            <rFont val="Tahoma"/>
            <family val="2"/>
            <charset val="238"/>
          </rPr>
          <t xml:space="preserve">Švarc 5.3.: </t>
        </r>
        <r>
          <rPr>
            <sz val="9"/>
            <color indexed="81"/>
            <rFont val="Tahoma"/>
            <family val="2"/>
            <charset val="238"/>
          </rPr>
          <t xml:space="preserve">Příprava podkladů pro zpracování projekční studie pro porovnání dvou variant s propočtem realizačních nákladů: 
1. Kompletní rekonstrukce stávající ČOV
2. Vybudování místní čistírny pro infekční pavilón bez rekonstrukce stávající ČOV </t>
        </r>
      </text>
    </comment>
    <comment ref="H42" authorId="1" shapeId="0">
      <text>
        <r>
          <rPr>
            <b/>
            <sz val="9"/>
            <color indexed="81"/>
            <rFont val="Tahoma"/>
            <family val="2"/>
            <charset val="238"/>
          </rPr>
          <t>ŠVARC Pavel:</t>
        </r>
        <r>
          <rPr>
            <sz val="9"/>
            <color indexed="81"/>
            <rFont val="Tahoma"/>
            <family val="2"/>
            <charset val="238"/>
          </rPr>
          <t xml:space="preserve">
ZU přidělen</t>
        </r>
      </text>
    </comment>
  </commentList>
</comments>
</file>

<file path=xl/sharedStrings.xml><?xml version="1.0" encoding="utf-8"?>
<sst xmlns="http://schemas.openxmlformats.org/spreadsheetml/2006/main" count="273" uniqueCount="200">
  <si>
    <t>Tvorba fondu celkem</t>
  </si>
  <si>
    <t>Příděl z odpisů dlouhodobého majetku</t>
  </si>
  <si>
    <t xml:space="preserve">Investiční příspěvek z rozpočtu zřizovatele </t>
  </si>
  <si>
    <t>Investiční dotace ze státních fondů a jiných veřejných rozpočtů</t>
  </si>
  <si>
    <t>Příjmy z prodeje svěřeného dl. hmotného majetku</t>
  </si>
  <si>
    <t xml:space="preserve">Peněžní dary a příspěvky od jiných subjektů  </t>
  </si>
  <si>
    <t>Příjmy z prodeje majetku ve vlastnictví PO</t>
  </si>
  <si>
    <t>Převod z rezervního fodu</t>
  </si>
  <si>
    <t>v Kč</t>
  </si>
  <si>
    <t>Prostředky blokované na případné předfinancování výdajů projektů spolufinancovaných u ESF</t>
  </si>
  <si>
    <t>Použití fondu celkem</t>
  </si>
  <si>
    <t>POUŽITÍ FONDU</t>
  </si>
  <si>
    <t>TVORBA FONDU</t>
  </si>
  <si>
    <t>Tvorba a čepání fondu</t>
  </si>
  <si>
    <t>Zdroje fondu celkem</t>
  </si>
  <si>
    <t>Plánovaný/skutečný stav fondu investic na konci období</t>
  </si>
  <si>
    <t>Volné zdroje rezervované na použití v následujících letech (např. kumulace zdrojů na akce významnějšího charakteru)</t>
  </si>
  <si>
    <t>1</t>
  </si>
  <si>
    <t>2</t>
  </si>
  <si>
    <t>3</t>
  </si>
  <si>
    <t>xxx</t>
  </si>
  <si>
    <t xml:space="preserve">Disponibilní zůstatek </t>
  </si>
  <si>
    <t>4=3-2</t>
  </si>
  <si>
    <t>Číslo řádku</t>
  </si>
  <si>
    <r>
      <t xml:space="preserve">REZERVACE PRO NÁSLEDUJÍCÍ OBDOBÍ </t>
    </r>
    <r>
      <rPr>
        <sz val="10"/>
        <rFont val="Tahoma"/>
        <family val="2"/>
        <charset val="238"/>
      </rPr>
      <t>(pouze akce projednané s odvětvovým odborem)</t>
    </r>
  </si>
  <si>
    <t>Předpokládaná tvorba/čerpání fondu do konce roku</t>
  </si>
  <si>
    <t>Investiční akce (viz samostaná příloha rozpisu akcí z Portálu majetku na daný rok)</t>
  </si>
  <si>
    <t>Čerpání fondu z důvodu nekrytí finančními prostředky dle § 66 vyhl. č. 410/2009 Sb.</t>
  </si>
  <si>
    <t xml:space="preserve">Posílení zdrojů financování oprav a údržby majetku </t>
  </si>
  <si>
    <t>Splátky investičních úvěrů a půjček</t>
  </si>
  <si>
    <t>Odvod do rozpočtu zřizovatele</t>
  </si>
  <si>
    <t>Vysvětlivky:</t>
  </si>
  <si>
    <t xml:space="preserve">***) Aktuální (upravený) plán v části TVORBA FONDU nezahrnuje nově požadovaný příspěvek zřizovatele a v části POUŽITÍ FONDU je nový požadavek zohledněn v řádku 11 resp. 14 tabulky </t>
  </si>
  <si>
    <t xml:space="preserve">    *) Plán schválený radou kraje na kalendářní rok, ve kterém PO požaduje navýšení příspěvku</t>
  </si>
  <si>
    <t xml:space="preserve">  **) Stav fondu investic k poslednímu ukončenému čtvrtletí</t>
  </si>
  <si>
    <t>Plán na rok 2018 *)</t>
  </si>
  <si>
    <t>Upravený plán na 2018
***)</t>
  </si>
  <si>
    <t>Stav fondu investic k 1. 1. 2018</t>
  </si>
  <si>
    <t>NsP Havířov,p.o.</t>
  </si>
  <si>
    <t>Nemocnice s poliklinikou Havířov, p.o.</t>
  </si>
  <si>
    <t>aktualizace</t>
  </si>
  <si>
    <t>Plán pořízení a financování pořízení dlouhodobého majetku a investičních akcí r. 2018</t>
  </si>
  <si>
    <t>P.č.</t>
  </si>
  <si>
    <t>Název akce</t>
  </si>
  <si>
    <t>Rok</t>
  </si>
  <si>
    <t>Požadavek na rok 2018</t>
  </si>
  <si>
    <t>Zdroje krytí</t>
  </si>
  <si>
    <t>Popis</t>
  </si>
  <si>
    <t>zahájení</t>
  </si>
  <si>
    <t>ukončení</t>
  </si>
  <si>
    <t xml:space="preserve">investiční fond </t>
  </si>
  <si>
    <t>investiční dotace z MSK</t>
  </si>
  <si>
    <t>státní rozpočet (např. ISPROFIN, MZ)</t>
  </si>
  <si>
    <t>ESF</t>
  </si>
  <si>
    <t>státní fondy</t>
  </si>
  <si>
    <t>ostatní zdroje (Město Havířov, dary, IF 2017</t>
  </si>
  <si>
    <t>Provozní dotace MSK</t>
  </si>
  <si>
    <t>Poznámka</t>
  </si>
  <si>
    <t>1.</t>
  </si>
  <si>
    <t>Renovace přípravny cytostatik (Lékárna)</t>
  </si>
  <si>
    <t>01/2018</t>
  </si>
  <si>
    <t>02/2018</t>
  </si>
  <si>
    <t>29.06.2018 provedeno - ukončeno</t>
  </si>
  <si>
    <t>2.</t>
  </si>
  <si>
    <t>Modernizace stativů, ramp, mostů jako stavební investice (všechny JIP, ARO, LS)</t>
  </si>
  <si>
    <t>12/2018</t>
  </si>
  <si>
    <t>Flídr Medical s.r.o., realizace bude zahájena v 08/2018 (požadavek 3.154.867 Kč-úspora 1.040.629 Kč)</t>
  </si>
  <si>
    <t>3.</t>
  </si>
  <si>
    <t>Mrazák pro OKH (Laboratoře OKH)</t>
  </si>
  <si>
    <t>09/2018</t>
  </si>
  <si>
    <t>vysoutěženo, dodáno bude do konce 08/2018</t>
  </si>
  <si>
    <t>4.</t>
  </si>
  <si>
    <t>Intenzivní lůžko (5 ks) - MOJIP</t>
  </si>
  <si>
    <t>příprava VZ</t>
  </si>
  <si>
    <t>5.</t>
  </si>
  <si>
    <t>Myčka podložních mís MOJIP</t>
  </si>
  <si>
    <t>čekáme na žádanku a popis</t>
  </si>
  <si>
    <t>6.</t>
  </si>
  <si>
    <t>Úhrada programu EPC - úspory tepla (monoblok)</t>
  </si>
  <si>
    <t>7.</t>
  </si>
  <si>
    <t>Analyzátor glukózy a laktátu pro laboratoře OKB</t>
  </si>
  <si>
    <t>zde jsme měli rezervu 400.000 Kč, řešíme výpůjčkou (VZ), souvisí s položkou č. 37</t>
  </si>
  <si>
    <t>8.</t>
  </si>
  <si>
    <t>Zajištění vysoké dostupnosti hl. perimetru (servovna IT monoblok)</t>
  </si>
  <si>
    <t>zajišťuje IT</t>
  </si>
  <si>
    <t>9.</t>
  </si>
  <si>
    <t>Osazení termoregulačních ventilů - Monoblok a Budova S</t>
  </si>
  <si>
    <t>05/2018</t>
  </si>
  <si>
    <t>Fa Masár - 1.761.700 Kč, + TD 45.000 Kč,  budeme žádat posun ZU do 31.12. ve výši 2.200.000 Kč, realizace probíhá</t>
  </si>
  <si>
    <t>10.</t>
  </si>
  <si>
    <t>Oprava střechy spalovny (shromaždiště odpadů)</t>
  </si>
  <si>
    <t>06/2018</t>
  </si>
  <si>
    <t>akce z r. 2017, čekáme na potvrzení MSK o přesunu financí na r. 2018, 02.06. zaslána žádost na MSK</t>
  </si>
  <si>
    <t>11.</t>
  </si>
  <si>
    <t>Argon plasma koagulace (Gastroentorologická ambulance)</t>
  </si>
  <si>
    <t>09/2017</t>
  </si>
  <si>
    <t>ZU 2 mil. Kč s čas. použitelností nově do 31.12.2018, bude vyhlášena VZ v 08/2018</t>
  </si>
  <si>
    <t>12.</t>
  </si>
  <si>
    <t>Reversní osmóza (Gastroentorologická ambulance)</t>
  </si>
  <si>
    <t>13.</t>
  </si>
  <si>
    <t>Sušící skříň pro endoskopy (Gastroentorologická ambulance)</t>
  </si>
  <si>
    <t>14.</t>
  </si>
  <si>
    <t>Zubní souprava na LPS stomatologickou (zubní pohotovost)</t>
  </si>
  <si>
    <t>ZU nemáme, odkládáme z důvodu jiných priorit, je ve FaMa 2019</t>
  </si>
  <si>
    <t>15.</t>
  </si>
  <si>
    <t>Zubní rtg př. OPG, lze využít i ORL a NEURO (ambulance ORL)</t>
  </si>
  <si>
    <t>ZU nemáme a zřejmě nedostaneme, nebudeme realizovat</t>
  </si>
  <si>
    <t>16.</t>
  </si>
  <si>
    <t>Střecha atria (monoblok nad šatnami zaměstnanců č. 2)</t>
  </si>
  <si>
    <t>ZU nemáme a zřejmě nedostaneme, nebudeme realizovat, 1.800.00 Kč přesun 2019</t>
  </si>
  <si>
    <t>17.</t>
  </si>
  <si>
    <t xml:space="preserve">4 ks Neutrální elektrody na operační stůl (1 ks/25 tis. Kč) pro COS </t>
  </si>
  <si>
    <t>přidělena dotace Města Havířov ve výši 1.100.000 Kč.Probíhá příprava podkladů pro ZD VZ.</t>
  </si>
  <si>
    <t>18.</t>
  </si>
  <si>
    <t>Ultrazvuková čistička s nuceným proplachem dutin pro centrální sterilizaci</t>
  </si>
  <si>
    <t>19.</t>
  </si>
  <si>
    <t xml:space="preserve">Ureterorenoskop flexibilní pro urologii </t>
  </si>
  <si>
    <t>20.</t>
  </si>
  <si>
    <t xml:space="preserve">Trakční jednotka - trakční přístroj pro bederní a krční páteř pro rehabilitaci </t>
  </si>
  <si>
    <t>21.</t>
  </si>
  <si>
    <t xml:space="preserve">Světelný mikroskop pro patologii </t>
  </si>
  <si>
    <t>22.</t>
  </si>
  <si>
    <t>UZ přístroj  - Dětské odd. ambulance</t>
  </si>
  <si>
    <t>Máme příslib dotace v celkové výši 7 mil. Kč, čekáme na dotační smlouvu, časovou použitelnost jsme žádali do 31.12.2019</t>
  </si>
  <si>
    <t>23.</t>
  </si>
  <si>
    <t>Monitorovací systém vit. fcí DĚTJIP</t>
  </si>
  <si>
    <t>24.</t>
  </si>
  <si>
    <t>Porodní vana (porodní sál)</t>
  </si>
  <si>
    <t>25.</t>
  </si>
  <si>
    <t>Rekonstrukce vestibulu (od ul. Dělnická)</t>
  </si>
  <si>
    <t>26.</t>
  </si>
  <si>
    <t>Rekonstrukce vestibulu I. etapa (od ul. Dělnická)</t>
  </si>
  <si>
    <t>čekáme na potvrzení MSK o navýšení částky v souvislostí s dotací MMH, celková výše akce 6 mil., z MSK čekáme na 4 mil. Kč</t>
  </si>
  <si>
    <t>27.</t>
  </si>
  <si>
    <t>Rekonstrukce areálových rozvodů studené vody (podzemní koridor monoblok)</t>
  </si>
  <si>
    <t xml:space="preserve">nelze financovat obě etapy, nedostatek fin. prostředků, chceme odložit na r. 2019 a 2020 a peníze využít na pořízení ZP, </t>
  </si>
  <si>
    <t>28.</t>
  </si>
  <si>
    <t>Nefroskop (COS urologie)</t>
  </si>
  <si>
    <t>12/2017</t>
  </si>
  <si>
    <t>dodáno - ukončeno (předpoklad 350 000 Kč)</t>
  </si>
  <si>
    <t>29.</t>
  </si>
  <si>
    <t>Litotryptor (COS urologie)</t>
  </si>
  <si>
    <t>dodáno - ukončeno (předpoklad 1 300 000 Kč)</t>
  </si>
  <si>
    <t>30.</t>
  </si>
  <si>
    <t>Ureterorenoskop (COS urologie)</t>
  </si>
  <si>
    <t>dodáno - ukončeno (předpoklad 220 000 Kč)</t>
  </si>
  <si>
    <t>31.</t>
  </si>
  <si>
    <t>ICS impulse - ambulance ORL</t>
  </si>
  <si>
    <t>dodáno - ukončeno</t>
  </si>
  <si>
    <t>32.</t>
  </si>
  <si>
    <t>Přestavba hospodářské budovy na rehabilitační oddělení - projektová dokumentace</t>
  </si>
  <si>
    <t>čekáme na vyjádření MSK o přesunu financí do 2018, jednáme o změně účelu studie, využili bychom na stávající prostory</t>
  </si>
  <si>
    <t>33.</t>
  </si>
  <si>
    <t>Rekonstrukce elektroinstalace</t>
  </si>
  <si>
    <t>čekáme na schválení a podpis investičníhgo záměru</t>
  </si>
  <si>
    <t>34.</t>
  </si>
  <si>
    <t>Rekonstrukce rozvodů medicinálního kyslíku</t>
  </si>
  <si>
    <t>ZU přidělen ve výši 5.100.000 Kč, do 31.12.2018, zhot. Dräger Medical s.r.o.-2 141 700 Kč, řešíme VZ na TD</t>
  </si>
  <si>
    <t>35.</t>
  </si>
  <si>
    <t>Modernizace vybavení pro obory návazné péče v NsP Havířov, p.o.</t>
  </si>
  <si>
    <t>převedeno na základě požadavku NsP na provozní prostředky</t>
  </si>
  <si>
    <t>36.</t>
  </si>
  <si>
    <t>Nemocnice Havířov - ČOV - projekční studie</t>
  </si>
  <si>
    <t>čekáme na schválení a podpis investičních záměrů</t>
  </si>
  <si>
    <t>37.</t>
  </si>
  <si>
    <t>Pořízení zdravotnických prostředků - rehabilitační vany</t>
  </si>
  <si>
    <t>nutné z důvodu ukončení servismí podpory, vč. nutných úprav a doprovodných prací</t>
  </si>
  <si>
    <t>38.</t>
  </si>
  <si>
    <t>Rozšíření o modul ochrany dat. ekon. systému</t>
  </si>
  <si>
    <t xml:space="preserve">vloženo 17.04. - požadavek MIT </t>
  </si>
  <si>
    <t>39.</t>
  </si>
  <si>
    <t>Instalace digestoře pro nucené větrání dezinfekční místnosti na CS</t>
  </si>
  <si>
    <t>40.</t>
  </si>
  <si>
    <t>SOS nouzová tlačítka - rozšíření na ARO</t>
  </si>
  <si>
    <t>07/2018</t>
  </si>
  <si>
    <t>41.</t>
  </si>
  <si>
    <t>Ochranná kovová mříž - psychiatrie</t>
  </si>
  <si>
    <t>42.</t>
  </si>
  <si>
    <t>43.</t>
  </si>
  <si>
    <t>44.</t>
  </si>
  <si>
    <t>Studie rekonstrukce vestibulu (nová)</t>
  </si>
  <si>
    <t>03/2018</t>
  </si>
  <si>
    <t>Celkem</t>
  </si>
  <si>
    <t>x</t>
  </si>
  <si>
    <t>Zpracoval: Bc. Mesochoridisová; Ing. Švarc;  Bc. Baláž, Ing. Šiller</t>
  </si>
  <si>
    <t>Schválil: Ing. et Ing., Bc. Jiří Matěj, MBAce</t>
  </si>
  <si>
    <t>LIMITY</t>
  </si>
  <si>
    <t>IF 2018</t>
  </si>
  <si>
    <t>*) požadavek  použití IF akce - Skiagrafický přístroj - RDG</t>
  </si>
  <si>
    <t>Ostatní inv.akce neplánované</t>
  </si>
  <si>
    <t>Plánovaná tvorba a čerpání fondu investic -Modernizace a rekonstrukce pavilónu psychiatrie v rámci projektu IROP</t>
  </si>
  <si>
    <t>Stav k 31.10.2018
**)</t>
  </si>
  <si>
    <t>Rekontsrukce - rozšíření rozvodů med.kyslíku vč. PD na CHIR 3</t>
  </si>
  <si>
    <t>45.</t>
  </si>
  <si>
    <t>*) požadavek nové akce "Modernizace a rekonstrukce pavilónu psychiatrie v rámci projektu IROP"</t>
  </si>
  <si>
    <t>Modernizace a rekonstrukce pavilónu psychiatrie v rámci projektu IROP</t>
  </si>
  <si>
    <t>dle přidělení dotačního titulu z IROP</t>
  </si>
  <si>
    <t>2021</t>
  </si>
  <si>
    <t>FV MSK 51 793 250,18 Kč</t>
  </si>
  <si>
    <t>Požadavek nové akce "Modernizace a rekonstrukce pavilónu psychiatrie v rámci projektu IROP"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</si>
</sst>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dd/mm/yyyy"/>
  </numFmts>
  <fonts count="57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0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4"/>
      <color rgb="FF002060"/>
      <name val="Calibri"/>
      <family val="2"/>
      <charset val="238"/>
      <scheme val="minor"/>
    </font>
    <font>
      <b/>
      <sz val="10"/>
      <color theme="0"/>
      <name val="Tahoma"/>
      <family val="2"/>
      <charset val="238"/>
    </font>
    <font>
      <sz val="10"/>
      <color theme="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0"/>
      <name val="Times New Roman CE"/>
      <family val="1"/>
      <charset val="238"/>
    </font>
    <font>
      <b/>
      <sz val="8"/>
      <name val="Tahoma"/>
      <family val="2"/>
      <charset val="238"/>
    </font>
    <font>
      <b/>
      <sz val="9"/>
      <name val="Tahoma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000000"/>
      <name val="Calibri"/>
      <family val="2"/>
      <charset val="238"/>
    </font>
    <font>
      <b/>
      <strike/>
      <sz val="9"/>
      <color rgb="FF000000"/>
      <name val="Arial"/>
      <family val="2"/>
      <charset val="238"/>
    </font>
    <font>
      <b/>
      <sz val="9"/>
      <name val="Times New Roman CE"/>
      <family val="1"/>
      <charset val="238"/>
    </font>
    <font>
      <b/>
      <strike/>
      <sz val="9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10"/>
      <name val="Times New Roman"/>
      <family val="1"/>
      <charset val="238"/>
    </font>
    <font>
      <b/>
      <i/>
      <sz val="10"/>
      <name val="Tahoma"/>
      <family val="2"/>
      <charset val="238"/>
    </font>
    <font>
      <b/>
      <i/>
      <sz val="10"/>
      <name val="Times New Roman CE"/>
      <family val="1"/>
      <charset val="238"/>
    </font>
    <font>
      <sz val="9"/>
      <color rgb="FF000000"/>
      <name val="Tahoma"/>
      <family val="2"/>
      <charset val="238"/>
    </font>
    <font>
      <b/>
      <sz val="9"/>
      <color rgb="FF000000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9"/>
      <color rgb="FF000000"/>
      <name val="Arial"/>
      <family val="2"/>
      <charset val="238"/>
    </font>
    <font>
      <b/>
      <sz val="10"/>
      <color rgb="FF00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969696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DEADA"/>
      </patternFill>
    </fill>
    <fill>
      <patternFill patternType="solid">
        <fgColor rgb="FFC6D9F1"/>
        <bgColor rgb="FFB7DEE8"/>
      </patternFill>
    </fill>
    <fill>
      <patternFill patternType="solid">
        <fgColor rgb="FF00B0F0"/>
        <bgColor rgb="FFB7DEE8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DEADA"/>
      </patternFill>
    </fill>
    <fill>
      <patternFill patternType="solid">
        <fgColor rgb="FFFFC000"/>
        <bgColor rgb="FFFDEADA"/>
      </patternFill>
    </fill>
    <fill>
      <patternFill patternType="solid">
        <fgColor rgb="FFB7DEE8"/>
        <bgColor rgb="FFC6D9F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theme="2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medium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 style="medium">
        <color theme="2" tint="-0.24994659260841701"/>
      </bottom>
      <diagonal/>
    </border>
    <border>
      <left style="medium">
        <color theme="2" tint="-0.24994659260841701"/>
      </left>
      <right style="thin">
        <color theme="0" tint="-0.34998626667073579"/>
      </right>
      <top style="medium">
        <color theme="2" tint="-0.24994659260841701"/>
      </top>
      <bottom/>
      <diagonal/>
    </border>
    <border>
      <left style="medium">
        <color theme="2" tint="-0.24994659260841701"/>
      </left>
      <right style="thin">
        <color theme="0" tint="-0.34998626667073579"/>
      </right>
      <top/>
      <bottom/>
      <diagonal/>
    </border>
    <border>
      <left style="medium">
        <color theme="2" tint="-0.24994659260841701"/>
      </left>
      <right style="thin">
        <color theme="0" tint="-0.34998626667073579"/>
      </right>
      <top/>
      <bottom style="medium">
        <color theme="2" tint="-0.24994659260841701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theme="2" tint="-0.24994659260841701"/>
      </top>
      <bottom style="thin">
        <color theme="2" tint="-0.24994659260841701"/>
      </bottom>
      <diagonal/>
    </border>
    <border>
      <left/>
      <right style="medium">
        <color theme="2" tint="-0.24994659260841701"/>
      </right>
      <top style="medium">
        <color theme="2" tint="-0.24994659260841701"/>
      </top>
      <bottom style="thin">
        <color theme="2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theme="2" tint="-0.24994659260841701"/>
      </top>
      <bottom style="thin">
        <color theme="0" tint="-0.24994659260841701"/>
      </bottom>
      <diagonal/>
    </border>
    <border>
      <left/>
      <right/>
      <top style="medium">
        <color theme="2" tint="-0.24994659260841701"/>
      </top>
      <bottom style="thin">
        <color theme="0" tint="-0.24994659260841701"/>
      </bottom>
      <diagonal/>
    </border>
    <border>
      <left/>
      <right style="medium">
        <color theme="2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2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2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/>
      <bottom style="thin">
        <color theme="2" tint="-0.24994659260841701"/>
      </bottom>
      <diagonal/>
    </border>
    <border>
      <left style="medium">
        <color theme="2" tint="-0.24994659260841701"/>
      </left>
      <right style="medium">
        <color theme="2" tint="-0.24994659260841701"/>
      </right>
      <top style="thin">
        <color theme="2" tint="-0.24994659260841701"/>
      </top>
      <bottom style="medium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theme="2" tint="-0.24994659260841701"/>
      </bottom>
      <diagonal/>
    </border>
    <border>
      <left/>
      <right/>
      <top style="thin">
        <color theme="2" tint="-0.24994659260841701"/>
      </top>
      <bottom style="medium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medium">
        <color theme="2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5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1" applyNumberFormat="0" applyFill="0" applyAlignment="0" applyProtection="0"/>
    <xf numFmtId="0" fontId="6" fillId="3" borderId="0" applyNumberFormat="0" applyBorder="0" applyAlignment="0" applyProtection="0"/>
    <xf numFmtId="0" fontId="7" fillId="16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1" fillId="0" borderId="0"/>
    <xf numFmtId="0" fontId="32" fillId="0" borderId="0"/>
  </cellStyleXfs>
  <cellXfs count="267">
    <xf numFmtId="0" fontId="0" fillId="0" borderId="0" xfId="0"/>
    <xf numFmtId="0" fontId="22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Border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20" fillId="0" borderId="11" xfId="1" applyFont="1" applyBorder="1" applyAlignment="1">
      <alignment vertical="center" wrapText="1"/>
    </xf>
    <xf numFmtId="0" fontId="24" fillId="24" borderId="14" xfId="0" applyFont="1" applyFill="1" applyBorder="1" applyAlignment="1">
      <alignment vertical="center"/>
    </xf>
    <xf numFmtId="4" fontId="24" fillId="24" borderId="16" xfId="0" applyNumberFormat="1" applyFont="1" applyFill="1" applyBorder="1" applyAlignment="1">
      <alignment vertical="center"/>
    </xf>
    <xf numFmtId="0" fontId="20" fillId="0" borderId="10" xfId="0" applyFont="1" applyFill="1" applyBorder="1" applyAlignment="1">
      <alignment vertical="center"/>
    </xf>
    <xf numFmtId="0" fontId="20" fillId="0" borderId="12" xfId="0" applyFont="1" applyFill="1" applyBorder="1" applyAlignment="1">
      <alignment vertical="center"/>
    </xf>
    <xf numFmtId="4" fontId="20" fillId="0" borderId="10" xfId="1" applyNumberFormat="1" applyFont="1" applyFill="1" applyBorder="1" applyAlignment="1">
      <alignment vertical="center" wrapText="1"/>
    </xf>
    <xf numFmtId="4" fontId="20" fillId="0" borderId="12" xfId="1" applyNumberFormat="1" applyFont="1" applyFill="1" applyBorder="1" applyAlignment="1">
      <alignment vertical="center" wrapText="1"/>
    </xf>
    <xf numFmtId="4" fontId="20" fillId="0" borderId="10" xfId="1" applyNumberFormat="1" applyFont="1" applyBorder="1" applyAlignment="1">
      <alignment vertical="center" wrapText="1"/>
    </xf>
    <xf numFmtId="4" fontId="20" fillId="0" borderId="12" xfId="1" applyNumberFormat="1" applyFont="1" applyBorder="1" applyAlignment="1">
      <alignment vertical="center" wrapText="1"/>
    </xf>
    <xf numFmtId="0" fontId="24" fillId="24" borderId="11" xfId="0" applyFont="1" applyFill="1" applyBorder="1" applyAlignment="1">
      <alignment vertical="center"/>
    </xf>
    <xf numFmtId="4" fontId="24" fillId="24" borderId="10" xfId="0" applyNumberFormat="1" applyFont="1" applyFill="1" applyBorder="1" applyAlignment="1">
      <alignment vertical="center"/>
    </xf>
    <xf numFmtId="0" fontId="23" fillId="25" borderId="11" xfId="0" applyFont="1" applyFill="1" applyBorder="1" applyAlignment="1">
      <alignment vertical="center"/>
    </xf>
    <xf numFmtId="4" fontId="23" fillId="25" borderId="10" xfId="0" applyNumberFormat="1" applyFont="1" applyFill="1" applyBorder="1" applyAlignment="1">
      <alignment vertical="center"/>
    </xf>
    <xf numFmtId="3" fontId="20" fillId="0" borderId="10" xfId="1" applyNumberFormat="1" applyFont="1" applyBorder="1" applyAlignment="1">
      <alignment vertical="center" wrapText="1"/>
    </xf>
    <xf numFmtId="3" fontId="20" fillId="0" borderId="12" xfId="1" applyNumberFormat="1" applyFont="1" applyBorder="1" applyAlignment="1">
      <alignment vertical="center" wrapText="1"/>
    </xf>
    <xf numFmtId="0" fontId="20" fillId="27" borderId="11" xfId="1" applyFont="1" applyFill="1" applyBorder="1" applyAlignment="1">
      <alignment vertical="center" wrapText="1"/>
    </xf>
    <xf numFmtId="4" fontId="20" fillId="27" borderId="10" xfId="1" applyNumberFormat="1" applyFont="1" applyFill="1" applyBorder="1" applyAlignment="1">
      <alignment vertical="center" wrapText="1"/>
    </xf>
    <xf numFmtId="4" fontId="20" fillId="27" borderId="12" xfId="1" applyNumberFormat="1" applyFont="1" applyFill="1" applyBorder="1" applyAlignment="1">
      <alignment vertical="center" wrapText="1"/>
    </xf>
    <xf numFmtId="0" fontId="23" fillId="25" borderId="13" xfId="0" applyFont="1" applyFill="1" applyBorder="1" applyAlignment="1">
      <alignment vertical="center" wrapText="1"/>
    </xf>
    <xf numFmtId="4" fontId="23" fillId="25" borderId="1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25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4" fontId="28" fillId="0" borderId="0" xfId="0" applyNumberFormat="1" applyFont="1" applyFill="1" applyBorder="1" applyAlignment="1">
      <alignment vertical="center"/>
    </xf>
    <xf numFmtId="4" fontId="25" fillId="0" borderId="0" xfId="0" applyNumberFormat="1" applyFont="1" applyFill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0" fontId="24" fillId="24" borderId="13" xfId="0" applyNumberFormat="1" applyFont="1" applyFill="1" applyBorder="1" applyAlignment="1">
      <alignment vertical="center"/>
    </xf>
    <xf numFmtId="4" fontId="24" fillId="24" borderId="22" xfId="0" applyNumberFormat="1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49" fontId="23" fillId="26" borderId="15" xfId="0" applyNumberFormat="1" applyFont="1" applyFill="1" applyBorder="1" applyAlignment="1">
      <alignment horizontal="center" vertical="center" wrapText="1"/>
    </xf>
    <xf numFmtId="49" fontId="23" fillId="26" borderId="19" xfId="0" applyNumberFormat="1" applyFont="1" applyFill="1" applyBorder="1" applyAlignment="1">
      <alignment horizontal="center" vertical="center"/>
    </xf>
    <xf numFmtId="49" fontId="23" fillId="26" borderId="33" xfId="0" applyNumberFormat="1" applyFont="1" applyFill="1" applyBorder="1" applyAlignment="1">
      <alignment horizontal="center" vertical="center" wrapText="1"/>
    </xf>
    <xf numFmtId="49" fontId="23" fillId="26" borderId="34" xfId="0" applyNumberFormat="1" applyFont="1" applyFill="1" applyBorder="1" applyAlignment="1">
      <alignment horizontal="center" vertical="center"/>
    </xf>
    <xf numFmtId="4" fontId="24" fillId="24" borderId="12" xfId="0" applyNumberFormat="1" applyFont="1" applyFill="1" applyBorder="1" applyAlignment="1">
      <alignment vertical="center"/>
    </xf>
    <xf numFmtId="4" fontId="23" fillId="25" borderId="36" xfId="0" applyNumberFormat="1" applyFont="1" applyFill="1" applyBorder="1" applyAlignment="1">
      <alignment horizontal="right" vertical="center"/>
    </xf>
    <xf numFmtId="4" fontId="23" fillId="25" borderId="12" xfId="0" applyNumberFormat="1" applyFont="1" applyFill="1" applyBorder="1" applyAlignment="1">
      <alignment horizontal="right" vertical="center"/>
    </xf>
    <xf numFmtId="4" fontId="24" fillId="24" borderId="35" xfId="0" applyNumberFormat="1" applyFont="1" applyFill="1" applyBorder="1" applyAlignment="1">
      <alignment horizontal="right" vertical="center"/>
    </xf>
    <xf numFmtId="4" fontId="20" fillId="28" borderId="12" xfId="1" applyNumberFormat="1" applyFont="1" applyFill="1" applyBorder="1" applyAlignment="1">
      <alignment vertical="center" wrapText="1"/>
    </xf>
    <xf numFmtId="0" fontId="0" fillId="0" borderId="0" xfId="0" applyFill="1"/>
    <xf numFmtId="0" fontId="29" fillId="0" borderId="0" xfId="0" applyFont="1" applyFill="1"/>
    <xf numFmtId="49" fontId="20" fillId="0" borderId="0" xfId="0" applyNumberFormat="1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left" vertical="center"/>
    </xf>
    <xf numFmtId="0" fontId="30" fillId="0" borderId="0" xfId="0" applyFont="1" applyFill="1" applyAlignment="1">
      <alignment horizontal="left" wrapText="1"/>
    </xf>
    <xf numFmtId="4" fontId="0" fillId="0" borderId="0" xfId="0" applyNumberFormat="1" applyFill="1"/>
    <xf numFmtId="0" fontId="29" fillId="0" borderId="0" xfId="0" applyFont="1" applyAlignment="1">
      <alignment horizontal="right"/>
    </xf>
    <xf numFmtId="4" fontId="20" fillId="29" borderId="12" xfId="1" applyNumberFormat="1" applyFont="1" applyFill="1" applyBorder="1" applyAlignment="1">
      <alignment vertical="center" wrapText="1"/>
    </xf>
    <xf numFmtId="0" fontId="31" fillId="0" borderId="0" xfId="43"/>
    <xf numFmtId="0" fontId="34" fillId="0" borderId="0" xfId="44" applyFont="1"/>
    <xf numFmtId="0" fontId="34" fillId="0" borderId="0" xfId="44" applyFont="1" applyProtection="1">
      <protection locked="0"/>
    </xf>
    <xf numFmtId="0" fontId="34" fillId="31" borderId="41" xfId="44" applyFont="1" applyFill="1" applyBorder="1"/>
    <xf numFmtId="164" fontId="35" fillId="31" borderId="42" xfId="44" applyNumberFormat="1" applyFont="1" applyFill="1" applyBorder="1" applyAlignment="1">
      <alignment horizontal="right"/>
    </xf>
    <xf numFmtId="0" fontId="33" fillId="32" borderId="43" xfId="44" applyFont="1" applyFill="1" applyBorder="1" applyAlignment="1"/>
    <xf numFmtId="0" fontId="36" fillId="0" borderId="43" xfId="43" applyFont="1" applyBorder="1" applyAlignment="1"/>
    <xf numFmtId="0" fontId="34" fillId="32" borderId="0" xfId="44" applyFont="1" applyFill="1" applyBorder="1"/>
    <xf numFmtId="164" fontId="35" fillId="32" borderId="0" xfId="44" applyNumberFormat="1" applyFont="1" applyFill="1" applyBorder="1" applyAlignment="1">
      <alignment horizontal="right"/>
    </xf>
    <xf numFmtId="0" fontId="37" fillId="0" borderId="0" xfId="44" applyFont="1"/>
    <xf numFmtId="0" fontId="21" fillId="0" borderId="0" xfId="44" applyFont="1" applyAlignment="1" applyProtection="1">
      <alignment horizontal="center"/>
      <protection locked="0"/>
    </xf>
    <xf numFmtId="0" fontId="21" fillId="33" borderId="45" xfId="44" applyFont="1" applyFill="1" applyBorder="1" applyAlignment="1" applyProtection="1">
      <alignment horizontal="center" vertical="center"/>
      <protection locked="0"/>
    </xf>
    <xf numFmtId="0" fontId="21" fillId="33" borderId="49" xfId="44" applyFont="1" applyFill="1" applyBorder="1" applyAlignment="1" applyProtection="1">
      <alignment horizontal="center" vertical="center"/>
      <protection locked="0"/>
    </xf>
    <xf numFmtId="0" fontId="21" fillId="33" borderId="50" xfId="44" applyFont="1" applyFill="1" applyBorder="1" applyAlignment="1" applyProtection="1">
      <alignment horizontal="center" vertical="center" wrapText="1"/>
      <protection locked="0"/>
    </xf>
    <xf numFmtId="0" fontId="21" fillId="33" borderId="51" xfId="44" applyFont="1" applyFill="1" applyBorder="1" applyAlignment="1" applyProtection="1">
      <alignment horizontal="center" vertical="center" wrapText="1"/>
      <protection locked="0"/>
    </xf>
    <xf numFmtId="0" fontId="38" fillId="33" borderId="51" xfId="44" applyFont="1" applyFill="1" applyBorder="1" applyAlignment="1" applyProtection="1">
      <alignment horizontal="center" vertical="center" wrapText="1"/>
      <protection locked="0"/>
    </xf>
    <xf numFmtId="0" fontId="39" fillId="33" borderId="52" xfId="44" applyFont="1" applyFill="1" applyBorder="1" applyAlignment="1" applyProtection="1">
      <alignment horizontal="center" vertical="center" wrapText="1"/>
      <protection locked="0"/>
    </xf>
    <xf numFmtId="0" fontId="21" fillId="34" borderId="53" xfId="44" applyFont="1" applyFill="1" applyBorder="1" applyAlignment="1" applyProtection="1">
      <alignment horizontal="center" vertical="center" wrapText="1"/>
      <protection locked="0"/>
    </xf>
    <xf numFmtId="0" fontId="40" fillId="0" borderId="40" xfId="43" applyFont="1" applyBorder="1" applyAlignment="1">
      <alignment horizontal="center" vertical="center" wrapText="1"/>
    </xf>
    <xf numFmtId="3" fontId="41" fillId="35" borderId="54" xfId="44" applyNumberFormat="1" applyFont="1" applyFill="1" applyBorder="1" applyAlignment="1" applyProtection="1">
      <alignment horizontal="center"/>
      <protection locked="0"/>
    </xf>
    <xf numFmtId="0" fontId="42" fillId="35" borderId="55" xfId="44" applyFont="1" applyFill="1" applyBorder="1" applyAlignment="1">
      <alignment horizontal="left" vertical="center" wrapText="1" shrinkToFit="1"/>
    </xf>
    <xf numFmtId="49" fontId="41" fillId="35" borderId="56" xfId="44" applyNumberFormat="1" applyFont="1" applyFill="1" applyBorder="1" applyAlignment="1" applyProtection="1">
      <alignment horizontal="center" vertical="center" wrapText="1"/>
      <protection locked="0"/>
    </xf>
    <xf numFmtId="3" fontId="41" fillId="35" borderId="55" xfId="44" applyNumberFormat="1" applyFont="1" applyFill="1" applyBorder="1" applyAlignment="1" applyProtection="1">
      <alignment horizontal="right"/>
      <protection locked="0"/>
    </xf>
    <xf numFmtId="3" fontId="42" fillId="35" borderId="55" xfId="44" applyNumberFormat="1" applyFont="1" applyFill="1" applyBorder="1" applyAlignment="1">
      <alignment horizontal="right" wrapText="1" shrinkToFit="1"/>
    </xf>
    <xf numFmtId="3" fontId="41" fillId="35" borderId="57" xfId="44" applyNumberFormat="1" applyFont="1" applyFill="1" applyBorder="1" applyAlignment="1" applyProtection="1">
      <alignment horizontal="right" wrapText="1"/>
      <protection locked="0"/>
    </xf>
    <xf numFmtId="3" fontId="41" fillId="35" borderId="55" xfId="44" applyNumberFormat="1" applyFont="1" applyFill="1" applyBorder="1" applyAlignment="1" applyProtection="1">
      <alignment horizontal="right" vertical="center"/>
      <protection locked="0"/>
    </xf>
    <xf numFmtId="3" fontId="43" fillId="35" borderId="56" xfId="44" applyNumberFormat="1" applyFont="1" applyFill="1" applyBorder="1" applyProtection="1">
      <protection locked="0"/>
    </xf>
    <xf numFmtId="3" fontId="41" fillId="35" borderId="56" xfId="44" applyNumberFormat="1" applyFont="1" applyFill="1" applyBorder="1" applyProtection="1">
      <protection locked="0"/>
    </xf>
    <xf numFmtId="3" fontId="41" fillId="35" borderId="58" xfId="44" applyNumberFormat="1" applyFont="1" applyFill="1" applyBorder="1" applyProtection="1">
      <protection locked="0"/>
    </xf>
    <xf numFmtId="0" fontId="31" fillId="35" borderId="59" xfId="43" applyFill="1" applyBorder="1"/>
    <xf numFmtId="0" fontId="44" fillId="35" borderId="47" xfId="43" applyFont="1" applyFill="1" applyBorder="1" applyAlignment="1">
      <alignment wrapText="1"/>
    </xf>
    <xf numFmtId="3" fontId="41" fillId="0" borderId="54" xfId="44" applyNumberFormat="1" applyFont="1" applyBorder="1" applyAlignment="1" applyProtection="1">
      <alignment horizontal="center"/>
      <protection locked="0"/>
    </xf>
    <xf numFmtId="0" fontId="41" fillId="0" borderId="55" xfId="44" applyFont="1" applyBorder="1" applyAlignment="1" applyProtection="1">
      <alignment wrapText="1" shrinkToFit="1"/>
      <protection locked="0"/>
    </xf>
    <xf numFmtId="49" fontId="41" fillId="0" borderId="56" xfId="44" applyNumberFormat="1" applyFont="1" applyBorder="1" applyAlignment="1" applyProtection="1">
      <alignment horizontal="center" vertical="center" wrapText="1"/>
      <protection locked="0"/>
    </xf>
    <xf numFmtId="3" fontId="41" fillId="0" borderId="55" xfId="44" applyNumberFormat="1" applyFont="1" applyBorder="1" applyAlignment="1" applyProtection="1">
      <alignment horizontal="right"/>
      <protection locked="0"/>
    </xf>
    <xf numFmtId="3" fontId="41" fillId="0" borderId="56" xfId="44" applyNumberFormat="1" applyFont="1" applyBorder="1" applyAlignment="1" applyProtection="1">
      <alignment horizontal="right"/>
      <protection locked="0"/>
    </xf>
    <xf numFmtId="3" fontId="43" fillId="0" borderId="56" xfId="44" applyNumberFormat="1" applyFont="1" applyBorder="1" applyProtection="1">
      <protection locked="0"/>
    </xf>
    <xf numFmtId="3" fontId="41" fillId="0" borderId="56" xfId="44" applyNumberFormat="1" applyFont="1" applyBorder="1" applyProtection="1">
      <protection locked="0"/>
    </xf>
    <xf numFmtId="3" fontId="41" fillId="0" borderId="58" xfId="44" applyNumberFormat="1" applyFont="1" applyBorder="1" applyProtection="1">
      <protection locked="0"/>
    </xf>
    <xf numFmtId="0" fontId="31" fillId="0" borderId="60" xfId="43" applyBorder="1"/>
    <xf numFmtId="0" fontId="44" fillId="0" borderId="61" xfId="43" applyFont="1" applyBorder="1" applyAlignment="1">
      <alignment vertical="top" wrapText="1"/>
    </xf>
    <xf numFmtId="0" fontId="41" fillId="0" borderId="55" xfId="44" applyFont="1" applyBorder="1" applyAlignment="1" applyProtection="1">
      <alignment horizontal="left" wrapText="1"/>
      <protection locked="0"/>
    </xf>
    <xf numFmtId="3" fontId="43" fillId="0" borderId="55" xfId="44" applyNumberFormat="1" applyFont="1" applyBorder="1" applyProtection="1">
      <protection locked="0"/>
    </xf>
    <xf numFmtId="3" fontId="41" fillId="0" borderId="55" xfId="44" applyNumberFormat="1" applyFont="1" applyBorder="1" applyProtection="1">
      <protection locked="0"/>
    </xf>
    <xf numFmtId="3" fontId="41" fillId="0" borderId="62" xfId="44" applyNumberFormat="1" applyFont="1" applyBorder="1" applyProtection="1">
      <protection locked="0"/>
    </xf>
    <xf numFmtId="0" fontId="31" fillId="0" borderId="63" xfId="43" applyBorder="1"/>
    <xf numFmtId="3" fontId="41" fillId="0" borderId="64" xfId="44" applyNumberFormat="1" applyFont="1" applyBorder="1" applyAlignment="1" applyProtection="1">
      <alignment horizontal="center"/>
      <protection locked="0"/>
    </xf>
    <xf numFmtId="0" fontId="41" fillId="0" borderId="56" xfId="44" applyFont="1" applyBorder="1" applyAlignment="1" applyProtection="1">
      <alignment wrapText="1"/>
      <protection locked="0"/>
    </xf>
    <xf numFmtId="0" fontId="44" fillId="0" borderId="61" xfId="43" applyFont="1" applyBorder="1"/>
    <xf numFmtId="3" fontId="41" fillId="0" borderId="57" xfId="44" applyNumberFormat="1" applyFont="1" applyBorder="1" applyAlignment="1" applyProtection="1">
      <alignment horizontal="center"/>
      <protection locked="0"/>
    </xf>
    <xf numFmtId="0" fontId="41" fillId="0" borderId="55" xfId="44" applyFont="1" applyBorder="1" applyAlignment="1" applyProtection="1">
      <alignment wrapText="1"/>
      <protection locked="0"/>
    </xf>
    <xf numFmtId="3" fontId="42" fillId="0" borderId="55" xfId="43" applyNumberFormat="1" applyFont="1" applyBorder="1"/>
    <xf numFmtId="0" fontId="46" fillId="0" borderId="0" xfId="44" applyFont="1" applyAlignment="1">
      <alignment horizontal="right"/>
    </xf>
    <xf numFmtId="3" fontId="41" fillId="0" borderId="55" xfId="44" applyNumberFormat="1" applyFont="1" applyBorder="1" applyAlignment="1" applyProtection="1">
      <alignment horizontal="right" vertical="center"/>
      <protection locked="0"/>
    </xf>
    <xf numFmtId="49" fontId="41" fillId="0" borderId="55" xfId="44" applyNumberFormat="1" applyFont="1" applyBorder="1" applyAlignment="1" applyProtection="1">
      <alignment horizontal="center" vertical="center" wrapText="1"/>
      <protection locked="0"/>
    </xf>
    <xf numFmtId="3" fontId="41" fillId="0" borderId="56" xfId="44" applyNumberFormat="1" applyFont="1" applyBorder="1" applyAlignment="1" applyProtection="1">
      <alignment horizontal="right" vertical="center"/>
      <protection locked="0"/>
    </xf>
    <xf numFmtId="0" fontId="47" fillId="0" borderId="0" xfId="44" applyFont="1" applyAlignment="1" applyProtection="1">
      <alignment wrapText="1"/>
      <protection locked="0"/>
    </xf>
    <xf numFmtId="49" fontId="41" fillId="0" borderId="69" xfId="44" applyNumberFormat="1" applyFont="1" applyBorder="1" applyAlignment="1" applyProtection="1">
      <alignment horizontal="center" vertical="center"/>
      <protection locked="0"/>
    </xf>
    <xf numFmtId="0" fontId="31" fillId="0" borderId="55" xfId="43" applyBorder="1"/>
    <xf numFmtId="3" fontId="41" fillId="0" borderId="69" xfId="44" applyNumberFormat="1" applyFont="1" applyBorder="1" applyAlignment="1" applyProtection="1">
      <alignment horizontal="right"/>
      <protection locked="0"/>
    </xf>
    <xf numFmtId="0" fontId="47" fillId="0" borderId="55" xfId="44" applyFont="1" applyBorder="1" applyAlignment="1" applyProtection="1">
      <alignment wrapText="1"/>
      <protection locked="0"/>
    </xf>
    <xf numFmtId="0" fontId="48" fillId="0" borderId="61" xfId="43" applyFont="1" applyBorder="1" applyAlignment="1">
      <alignment vertical="top" wrapText="1"/>
    </xf>
    <xf numFmtId="3" fontId="41" fillId="32" borderId="70" xfId="44" applyNumberFormat="1" applyFont="1" applyFill="1" applyBorder="1" applyAlignment="1" applyProtection="1">
      <alignment horizontal="center"/>
      <protection locked="0"/>
    </xf>
    <xf numFmtId="0" fontId="41" fillId="32" borderId="55" xfId="44" applyFont="1" applyFill="1" applyBorder="1" applyAlignment="1" applyProtection="1">
      <alignment horizontal="left" wrapText="1"/>
      <protection locked="0"/>
    </xf>
    <xf numFmtId="49" fontId="41" fillId="32" borderId="55" xfId="44" applyNumberFormat="1" applyFont="1" applyFill="1" applyBorder="1" applyAlignment="1" applyProtection="1">
      <alignment horizontal="center" vertical="center" wrapText="1"/>
      <protection locked="0"/>
    </xf>
    <xf numFmtId="3" fontId="41" fillId="32" borderId="55" xfId="44" applyNumberFormat="1" applyFont="1" applyFill="1" applyBorder="1" applyAlignment="1" applyProtection="1">
      <alignment horizontal="right"/>
      <protection locked="0"/>
    </xf>
    <xf numFmtId="3" fontId="43" fillId="32" borderId="55" xfId="44" applyNumberFormat="1" applyFont="1" applyFill="1" applyBorder="1" applyProtection="1">
      <protection locked="0"/>
    </xf>
    <xf numFmtId="3" fontId="41" fillId="32" borderId="55" xfId="44" applyNumberFormat="1" applyFont="1" applyFill="1" applyBorder="1" applyProtection="1">
      <protection locked="0"/>
    </xf>
    <xf numFmtId="3" fontId="41" fillId="32" borderId="62" xfId="44" applyNumberFormat="1" applyFont="1" applyFill="1" applyBorder="1" applyProtection="1">
      <protection locked="0"/>
    </xf>
    <xf numFmtId="3" fontId="41" fillId="0" borderId="0" xfId="44" applyNumberFormat="1" applyFont="1" applyFill="1" applyBorder="1" applyProtection="1">
      <protection locked="0"/>
    </xf>
    <xf numFmtId="0" fontId="31" fillId="0" borderId="0" xfId="43" applyFill="1" applyBorder="1"/>
    <xf numFmtId="3" fontId="31" fillId="0" borderId="0" xfId="43" applyNumberFormat="1" applyFill="1" applyBorder="1"/>
    <xf numFmtId="0" fontId="41" fillId="0" borderId="57" xfId="44" applyFont="1" applyBorder="1" applyAlignment="1" applyProtection="1">
      <alignment wrapText="1" shrinkToFit="1"/>
      <protection locked="0"/>
    </xf>
    <xf numFmtId="3" fontId="41" fillId="29" borderId="62" xfId="44" applyNumberFormat="1" applyFont="1" applyFill="1" applyBorder="1" applyAlignment="1" applyProtection="1">
      <alignment horizontal="right"/>
      <protection locked="0"/>
    </xf>
    <xf numFmtId="3" fontId="41" fillId="0" borderId="0" xfId="44" applyNumberFormat="1" applyFont="1" applyFill="1" applyBorder="1" applyAlignment="1" applyProtection="1">
      <alignment horizontal="right"/>
      <protection locked="0"/>
    </xf>
    <xf numFmtId="3" fontId="41" fillId="29" borderId="58" xfId="44" applyNumberFormat="1" applyFont="1" applyFill="1" applyBorder="1" applyAlignment="1" applyProtection="1">
      <alignment horizontal="right"/>
      <protection locked="0"/>
    </xf>
    <xf numFmtId="3" fontId="41" fillId="32" borderId="57" xfId="44" applyNumberFormat="1" applyFont="1" applyFill="1" applyBorder="1" applyAlignment="1" applyProtection="1">
      <alignment horizontal="center"/>
      <protection locked="0"/>
    </xf>
    <xf numFmtId="3" fontId="41" fillId="36" borderId="62" xfId="44" applyNumberFormat="1" applyFont="1" applyFill="1" applyBorder="1" applyAlignment="1" applyProtection="1">
      <alignment horizontal="right"/>
      <protection locked="0"/>
    </xf>
    <xf numFmtId="0" fontId="42" fillId="0" borderId="0" xfId="43" applyFont="1" applyAlignment="1">
      <alignment horizontal="center"/>
    </xf>
    <xf numFmtId="3" fontId="41" fillId="37" borderId="57" xfId="44" applyNumberFormat="1" applyFont="1" applyFill="1" applyBorder="1" applyAlignment="1" applyProtection="1">
      <alignment horizontal="center"/>
      <protection locked="0"/>
    </xf>
    <xf numFmtId="0" fontId="41" fillId="37" borderId="55" xfId="44" applyFont="1" applyFill="1" applyBorder="1" applyAlignment="1" applyProtection="1">
      <alignment horizontal="left" wrapText="1"/>
      <protection locked="0"/>
    </xf>
    <xf numFmtId="49" fontId="41" fillId="37" borderId="55" xfId="44" applyNumberFormat="1" applyFont="1" applyFill="1" applyBorder="1" applyAlignment="1" applyProtection="1">
      <alignment horizontal="center" vertical="center" wrapText="1"/>
      <protection locked="0"/>
    </xf>
    <xf numFmtId="3" fontId="41" fillId="37" borderId="56" xfId="44" applyNumberFormat="1" applyFont="1" applyFill="1" applyBorder="1" applyAlignment="1" applyProtection="1">
      <alignment horizontal="right"/>
      <protection locked="0"/>
    </xf>
    <xf numFmtId="3" fontId="41" fillId="37" borderId="55" xfId="44" applyNumberFormat="1" applyFont="1" applyFill="1" applyBorder="1" applyAlignment="1" applyProtection="1">
      <alignment horizontal="right"/>
      <protection locked="0"/>
    </xf>
    <xf numFmtId="3" fontId="43" fillId="37" borderId="55" xfId="44" applyNumberFormat="1" applyFont="1" applyFill="1" applyBorder="1" applyProtection="1">
      <protection locked="0"/>
    </xf>
    <xf numFmtId="3" fontId="41" fillId="37" borderId="55" xfId="44" applyNumberFormat="1" applyFont="1" applyFill="1" applyBorder="1" applyProtection="1">
      <protection locked="0"/>
    </xf>
    <xf numFmtId="3" fontId="41" fillId="37" borderId="62" xfId="44" applyNumberFormat="1" applyFont="1" applyFill="1" applyBorder="1" applyProtection="1">
      <protection locked="0"/>
    </xf>
    <xf numFmtId="0" fontId="31" fillId="35" borderId="60" xfId="43" applyFill="1" applyBorder="1"/>
    <xf numFmtId="0" fontId="31" fillId="0" borderId="61" xfId="43" applyBorder="1" applyAlignment="1">
      <alignment vertical="center" wrapText="1"/>
    </xf>
    <xf numFmtId="3" fontId="41" fillId="37" borderId="70" xfId="44" applyNumberFormat="1" applyFont="1" applyFill="1" applyBorder="1" applyAlignment="1" applyProtection="1">
      <alignment horizontal="center"/>
      <protection locked="0"/>
    </xf>
    <xf numFmtId="0" fontId="42" fillId="35" borderId="57" xfId="44" applyFont="1" applyFill="1" applyBorder="1" applyAlignment="1">
      <alignment horizontal="left" vertical="center" wrapText="1" shrinkToFit="1"/>
    </xf>
    <xf numFmtId="49" fontId="41" fillId="35" borderId="55" xfId="44" applyNumberFormat="1" applyFont="1" applyFill="1" applyBorder="1" applyAlignment="1" applyProtection="1">
      <alignment horizontal="center" vertical="center" wrapText="1"/>
      <protection locked="0"/>
    </xf>
    <xf numFmtId="3" fontId="42" fillId="35" borderId="55" xfId="44" applyNumberFormat="1" applyFont="1" applyFill="1" applyBorder="1" applyAlignment="1">
      <alignment horizontal="right"/>
    </xf>
    <xf numFmtId="0" fontId="44" fillId="35" borderId="61" xfId="43" applyFont="1" applyFill="1" applyBorder="1" applyAlignment="1">
      <alignment vertical="top" wrapText="1"/>
    </xf>
    <xf numFmtId="0" fontId="31" fillId="0" borderId="0" xfId="43" applyBorder="1"/>
    <xf numFmtId="3" fontId="41" fillId="32" borderId="74" xfId="44" applyNumberFormat="1" applyFont="1" applyFill="1" applyBorder="1" applyAlignment="1" applyProtection="1">
      <alignment horizontal="center"/>
      <protection locked="0"/>
    </xf>
    <xf numFmtId="0" fontId="42" fillId="0" borderId="55" xfId="44" applyFont="1" applyBorder="1" applyAlignment="1">
      <alignment horizontal="left" vertical="center" wrapText="1" shrinkToFit="1"/>
    </xf>
    <xf numFmtId="3" fontId="42" fillId="0" borderId="55" xfId="44" applyNumberFormat="1" applyFont="1" applyBorder="1" applyAlignment="1">
      <alignment horizontal="right"/>
    </xf>
    <xf numFmtId="0" fontId="31" fillId="0" borderId="75" xfId="43" applyBorder="1"/>
    <xf numFmtId="0" fontId="48" fillId="0" borderId="66" xfId="43" applyFont="1" applyBorder="1" applyAlignment="1">
      <alignment vertical="top" wrapText="1"/>
    </xf>
    <xf numFmtId="3" fontId="41" fillId="32" borderId="76" xfId="44" applyNumberFormat="1" applyFont="1" applyFill="1" applyBorder="1" applyAlignment="1" applyProtection="1">
      <alignment horizontal="center"/>
      <protection locked="0"/>
    </xf>
    <xf numFmtId="0" fontId="42" fillId="0" borderId="49" xfId="44" applyFont="1" applyBorder="1" applyAlignment="1">
      <alignment horizontal="left" vertical="center" wrapText="1" shrinkToFit="1"/>
    </xf>
    <xf numFmtId="49" fontId="41" fillId="0" borderId="49" xfId="44" applyNumberFormat="1" applyFont="1" applyBorder="1" applyAlignment="1" applyProtection="1">
      <alignment horizontal="center" vertical="center" wrapText="1"/>
      <protection locked="0"/>
    </xf>
    <xf numFmtId="3" fontId="41" fillId="0" borderId="49" xfId="44" applyNumberFormat="1" applyFont="1" applyBorder="1" applyAlignment="1" applyProtection="1">
      <alignment horizontal="right"/>
      <protection locked="0"/>
    </xf>
    <xf numFmtId="3" fontId="42" fillId="0" borderId="49" xfId="44" applyNumberFormat="1" applyFont="1" applyBorder="1" applyAlignment="1">
      <alignment horizontal="right"/>
    </xf>
    <xf numFmtId="3" fontId="41" fillId="32" borderId="49" xfId="44" applyNumberFormat="1" applyFont="1" applyFill="1" applyBorder="1" applyAlignment="1" applyProtection="1">
      <alignment horizontal="right"/>
      <protection locked="0"/>
    </xf>
    <xf numFmtId="3" fontId="43" fillId="32" borderId="49" xfId="44" applyNumberFormat="1" applyFont="1" applyFill="1" applyBorder="1" applyProtection="1">
      <protection locked="0"/>
    </xf>
    <xf numFmtId="3" fontId="41" fillId="32" borderId="49" xfId="44" applyNumberFormat="1" applyFont="1" applyFill="1" applyBorder="1" applyProtection="1">
      <protection locked="0"/>
    </xf>
    <xf numFmtId="0" fontId="31" fillId="0" borderId="49" xfId="43" applyBorder="1"/>
    <xf numFmtId="0" fontId="44" fillId="0" borderId="53" xfId="43" applyFont="1" applyBorder="1" applyAlignment="1">
      <alignment vertical="top" wrapText="1"/>
    </xf>
    <xf numFmtId="0" fontId="42" fillId="0" borderId="51" xfId="44" applyFont="1" applyBorder="1" applyAlignment="1">
      <alignment horizontal="left" vertical="center" wrapText="1" shrinkToFit="1"/>
    </xf>
    <xf numFmtId="49" fontId="41" fillId="0" borderId="51" xfId="44" applyNumberFormat="1" applyFont="1" applyBorder="1" applyAlignment="1" applyProtection="1">
      <alignment horizontal="center" vertical="center" wrapText="1"/>
      <protection locked="0"/>
    </xf>
    <xf numFmtId="3" fontId="41" fillId="0" borderId="51" xfId="44" applyNumberFormat="1" applyFont="1" applyBorder="1" applyAlignment="1" applyProtection="1">
      <alignment horizontal="right"/>
      <protection locked="0"/>
    </xf>
    <xf numFmtId="3" fontId="42" fillId="0" borderId="51" xfId="44" applyNumberFormat="1" applyFont="1" applyBorder="1" applyAlignment="1">
      <alignment horizontal="right"/>
    </xf>
    <xf numFmtId="3" fontId="41" fillId="32" borderId="51" xfId="44" applyNumberFormat="1" applyFont="1" applyFill="1" applyBorder="1" applyAlignment="1" applyProtection="1">
      <alignment horizontal="right"/>
      <protection locked="0"/>
    </xf>
    <xf numFmtId="3" fontId="43" fillId="32" borderId="51" xfId="44" applyNumberFormat="1" applyFont="1" applyFill="1" applyBorder="1" applyProtection="1">
      <protection locked="0"/>
    </xf>
    <xf numFmtId="3" fontId="41" fillId="32" borderId="51" xfId="44" applyNumberFormat="1" applyFont="1" applyFill="1" applyBorder="1" applyProtection="1">
      <protection locked="0"/>
    </xf>
    <xf numFmtId="3" fontId="41" fillId="32" borderId="52" xfId="44" applyNumberFormat="1" applyFont="1" applyFill="1" applyBorder="1" applyProtection="1">
      <protection locked="0"/>
    </xf>
    <xf numFmtId="0" fontId="31" fillId="0" borderId="69" xfId="43" applyBorder="1"/>
    <xf numFmtId="0" fontId="44" fillId="0" borderId="77" xfId="43" applyFont="1" applyBorder="1" applyAlignment="1">
      <alignment vertical="top" wrapText="1"/>
    </xf>
    <xf numFmtId="0" fontId="21" fillId="38" borderId="50" xfId="44" applyFont="1" applyFill="1" applyBorder="1" applyProtection="1">
      <protection locked="0"/>
    </xf>
    <xf numFmtId="0" fontId="21" fillId="38" borderId="51" xfId="44" applyFont="1" applyFill="1" applyBorder="1" applyAlignment="1" applyProtection="1">
      <alignment wrapText="1"/>
      <protection locked="0"/>
    </xf>
    <xf numFmtId="4" fontId="21" fillId="38" borderId="51" xfId="44" applyNumberFormat="1" applyFont="1" applyFill="1" applyBorder="1" applyAlignment="1" applyProtection="1">
      <alignment horizontal="center"/>
      <protection locked="0"/>
    </xf>
    <xf numFmtId="3" fontId="21" fillId="38" borderId="51" xfId="44" applyNumberFormat="1" applyFont="1" applyFill="1" applyBorder="1" applyAlignment="1" applyProtection="1">
      <alignment horizontal="right"/>
      <protection locked="0"/>
    </xf>
    <xf numFmtId="3" fontId="21" fillId="38" borderId="52" xfId="44" applyNumberFormat="1" applyFont="1" applyFill="1" applyBorder="1" applyAlignment="1" applyProtection="1">
      <alignment horizontal="right"/>
      <protection locked="0"/>
    </xf>
    <xf numFmtId="0" fontId="40" fillId="38" borderId="78" xfId="43" applyFont="1" applyFill="1" applyBorder="1"/>
    <xf numFmtId="0" fontId="31" fillId="0" borderId="79" xfId="43" applyBorder="1"/>
    <xf numFmtId="0" fontId="21" fillId="0" borderId="0" xfId="44" applyFont="1" applyAlignment="1" applyProtection="1">
      <alignment vertical="top"/>
      <protection locked="0"/>
    </xf>
    <xf numFmtId="0" fontId="49" fillId="0" borderId="0" xfId="44" applyFont="1" applyAlignment="1" applyProtection="1">
      <alignment vertical="top"/>
      <protection locked="0"/>
    </xf>
    <xf numFmtId="0" fontId="37" fillId="0" borderId="0" xfId="44" applyFont="1" applyProtection="1">
      <protection locked="0"/>
    </xf>
    <xf numFmtId="3" fontId="21" fillId="0" borderId="0" xfId="44" applyNumberFormat="1" applyFont="1" applyAlignment="1" applyProtection="1">
      <alignment vertical="top"/>
      <protection locked="0"/>
    </xf>
    <xf numFmtId="0" fontId="50" fillId="0" borderId="0" xfId="44" applyFont="1" applyProtection="1">
      <protection locked="0"/>
    </xf>
    <xf numFmtId="0" fontId="51" fillId="0" borderId="0" xfId="44" applyFont="1" applyProtection="1">
      <protection locked="0"/>
    </xf>
    <xf numFmtId="0" fontId="21" fillId="0" borderId="0" xfId="44" applyFont="1" applyProtection="1">
      <protection locked="0"/>
    </xf>
    <xf numFmtId="3" fontId="21" fillId="0" borderId="0" xfId="44" applyNumberFormat="1" applyFont="1" applyProtection="1">
      <protection locked="0"/>
    </xf>
    <xf numFmtId="3" fontId="21" fillId="0" borderId="0" xfId="44" applyNumberFormat="1" applyFont="1" applyBorder="1" applyProtection="1">
      <protection locked="0"/>
    </xf>
    <xf numFmtId="3" fontId="37" fillId="0" borderId="0" xfId="44" applyNumberFormat="1" applyFont="1"/>
    <xf numFmtId="0" fontId="40" fillId="0" borderId="0" xfId="43" applyFont="1"/>
    <xf numFmtId="3" fontId="40" fillId="0" borderId="0" xfId="43" applyNumberFormat="1" applyFont="1"/>
    <xf numFmtId="6" fontId="31" fillId="0" borderId="0" xfId="43" applyNumberFormat="1"/>
    <xf numFmtId="3" fontId="41" fillId="36" borderId="76" xfId="44" applyNumberFormat="1" applyFont="1" applyFill="1" applyBorder="1" applyAlignment="1" applyProtection="1">
      <alignment horizontal="center"/>
      <protection locked="0"/>
    </xf>
    <xf numFmtId="0" fontId="42" fillId="29" borderId="51" xfId="44" applyFont="1" applyFill="1" applyBorder="1" applyAlignment="1">
      <alignment horizontal="left" vertical="center" wrapText="1" shrinkToFit="1"/>
    </xf>
    <xf numFmtId="49" fontId="41" fillId="29" borderId="51" xfId="44" applyNumberFormat="1" applyFont="1" applyFill="1" applyBorder="1" applyAlignment="1" applyProtection="1">
      <alignment horizontal="center" vertical="center" wrapText="1"/>
      <protection locked="0"/>
    </xf>
    <xf numFmtId="3" fontId="41" fillId="29" borderId="51" xfId="44" applyNumberFormat="1" applyFont="1" applyFill="1" applyBorder="1" applyAlignment="1" applyProtection="1">
      <alignment horizontal="right"/>
      <protection locked="0"/>
    </xf>
    <xf numFmtId="3" fontId="42" fillId="29" borderId="51" xfId="44" applyNumberFormat="1" applyFont="1" applyFill="1" applyBorder="1" applyAlignment="1">
      <alignment horizontal="right"/>
    </xf>
    <xf numFmtId="3" fontId="41" fillId="36" borderId="51" xfId="44" applyNumberFormat="1" applyFont="1" applyFill="1" applyBorder="1" applyAlignment="1" applyProtection="1">
      <alignment horizontal="right"/>
      <protection locked="0"/>
    </xf>
    <xf numFmtId="4" fontId="0" fillId="0" borderId="0" xfId="0" applyNumberFormat="1"/>
    <xf numFmtId="4" fontId="21" fillId="29" borderId="12" xfId="1" applyNumberFormat="1" applyFont="1" applyFill="1" applyBorder="1" applyAlignment="1">
      <alignment vertical="center" wrapText="1"/>
    </xf>
    <xf numFmtId="0" fontId="55" fillId="0" borderId="51" xfId="44" applyFont="1" applyBorder="1" applyAlignment="1">
      <alignment horizontal="left" vertical="center" wrapText="1" shrinkToFit="1"/>
    </xf>
    <xf numFmtId="0" fontId="29" fillId="0" borderId="0" xfId="0" applyFont="1"/>
    <xf numFmtId="3" fontId="41" fillId="40" borderId="65" xfId="44" applyNumberFormat="1" applyFont="1" applyFill="1" applyBorder="1" applyAlignment="1" applyProtection="1">
      <alignment horizontal="center"/>
      <protection locked="0"/>
    </xf>
    <xf numFmtId="0" fontId="45" fillId="40" borderId="55" xfId="43" applyFont="1" applyFill="1" applyBorder="1" applyAlignment="1">
      <alignment wrapText="1"/>
    </xf>
    <xf numFmtId="49" fontId="41" fillId="40" borderId="56" xfId="44" applyNumberFormat="1" applyFont="1" applyFill="1" applyBorder="1" applyAlignment="1" applyProtection="1">
      <alignment horizontal="center" vertical="center" wrapText="1"/>
      <protection locked="0"/>
    </xf>
    <xf numFmtId="3" fontId="42" fillId="40" borderId="55" xfId="43" applyNumberFormat="1" applyFont="1" applyFill="1" applyBorder="1"/>
    <xf numFmtId="3" fontId="41" fillId="40" borderId="55" xfId="44" applyNumberFormat="1" applyFont="1" applyFill="1" applyBorder="1" applyAlignment="1" applyProtection="1">
      <alignment horizontal="right"/>
      <protection locked="0"/>
    </xf>
    <xf numFmtId="3" fontId="43" fillId="40" borderId="55" xfId="44" applyNumberFormat="1" applyFont="1" applyFill="1" applyBorder="1" applyProtection="1">
      <protection locked="0"/>
    </xf>
    <xf numFmtId="3" fontId="41" fillId="40" borderId="55" xfId="44" applyNumberFormat="1" applyFont="1" applyFill="1" applyBorder="1" applyProtection="1">
      <protection locked="0"/>
    </xf>
    <xf numFmtId="3" fontId="41" fillId="40" borderId="62" xfId="44" applyNumberFormat="1" applyFont="1" applyFill="1" applyBorder="1" applyProtection="1">
      <protection locked="0"/>
    </xf>
    <xf numFmtId="0" fontId="31" fillId="40" borderId="60" xfId="43" applyFill="1" applyBorder="1"/>
    <xf numFmtId="0" fontId="44" fillId="40" borderId="61" xfId="43" applyFont="1" applyFill="1" applyBorder="1" applyAlignment="1">
      <alignment vertical="top" wrapText="1"/>
    </xf>
    <xf numFmtId="3" fontId="41" fillId="39" borderId="55" xfId="44" applyNumberFormat="1" applyFont="1" applyFill="1" applyBorder="1" applyAlignment="1" applyProtection="1">
      <alignment horizontal="right"/>
      <protection locked="0"/>
    </xf>
    <xf numFmtId="3" fontId="41" fillId="41" borderId="62" xfId="44" applyNumberFormat="1" applyFont="1" applyFill="1" applyBorder="1" applyProtection="1">
      <protection locked="0"/>
    </xf>
    <xf numFmtId="49" fontId="42" fillId="40" borderId="71" xfId="43" applyNumberFormat="1" applyFont="1" applyFill="1" applyBorder="1" applyAlignment="1">
      <alignment horizontal="center"/>
    </xf>
    <xf numFmtId="49" fontId="42" fillId="40" borderId="62" xfId="43" applyNumberFormat="1" applyFont="1" applyFill="1" applyBorder="1" applyAlignment="1">
      <alignment wrapText="1"/>
    </xf>
    <xf numFmtId="49" fontId="42" fillId="40" borderId="72" xfId="43" applyNumberFormat="1" applyFont="1" applyFill="1" applyBorder="1" applyAlignment="1">
      <alignment horizontal="center"/>
    </xf>
    <xf numFmtId="49" fontId="42" fillId="40" borderId="64" xfId="43" applyNumberFormat="1" applyFont="1" applyFill="1" applyBorder="1" applyAlignment="1">
      <alignment horizontal="center"/>
    </xf>
    <xf numFmtId="3" fontId="42" fillId="40" borderId="73" xfId="43" applyNumberFormat="1" applyFont="1" applyFill="1" applyBorder="1"/>
    <xf numFmtId="3" fontId="43" fillId="36" borderId="51" xfId="44" applyNumberFormat="1" applyFont="1" applyFill="1" applyBorder="1" applyProtection="1">
      <protection locked="0"/>
    </xf>
    <xf numFmtId="3" fontId="41" fillId="36" borderId="51" xfId="44" applyNumberFormat="1" applyFont="1" applyFill="1" applyBorder="1" applyProtection="1">
      <protection locked="0"/>
    </xf>
    <xf numFmtId="3" fontId="41" fillId="36" borderId="52" xfId="44" applyNumberFormat="1" applyFont="1" applyFill="1" applyBorder="1" applyProtection="1">
      <protection locked="0"/>
    </xf>
    <xf numFmtId="0" fontId="40" fillId="29" borderId="69" xfId="43" applyFont="1" applyFill="1" applyBorder="1"/>
    <xf numFmtId="0" fontId="56" fillId="29" borderId="77" xfId="43" applyFont="1" applyFill="1" applyBorder="1" applyAlignment="1">
      <alignment vertical="top" wrapText="1"/>
    </xf>
    <xf numFmtId="0" fontId="21" fillId="27" borderId="11" xfId="1" applyFont="1" applyFill="1" applyBorder="1" applyAlignment="1">
      <alignment vertical="center" wrapText="1"/>
    </xf>
    <xf numFmtId="0" fontId="25" fillId="0" borderId="0" xfId="0" applyFont="1" applyBorder="1" applyAlignment="1">
      <alignment wrapText="1"/>
    </xf>
    <xf numFmtId="0" fontId="0" fillId="0" borderId="0" xfId="0" applyAlignment="1"/>
    <xf numFmtId="0" fontId="20" fillId="0" borderId="10" xfId="1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1" fillId="29" borderId="10" xfId="1" applyFont="1" applyFill="1" applyBorder="1" applyAlignment="1">
      <alignment vertical="center" wrapText="1"/>
    </xf>
    <xf numFmtId="0" fontId="29" fillId="29" borderId="10" xfId="0" applyFont="1" applyFill="1" applyBorder="1" applyAlignment="1">
      <alignment vertical="center" wrapText="1"/>
    </xf>
    <xf numFmtId="0" fontId="27" fillId="24" borderId="37" xfId="0" applyFont="1" applyFill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21" fillId="25" borderId="26" xfId="0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49" fontId="23" fillId="26" borderId="23" xfId="0" applyNumberFormat="1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49" fontId="23" fillId="26" borderId="29" xfId="0" applyNumberFormat="1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49" fontId="23" fillId="26" borderId="30" xfId="0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21" fillId="0" borderId="20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44" fillId="39" borderId="66" xfId="43" applyFont="1" applyFill="1" applyBorder="1" applyAlignment="1">
      <alignment vertical="top" wrapText="1"/>
    </xf>
    <xf numFmtId="0" fontId="44" fillId="39" borderId="67" xfId="43" applyFont="1" applyFill="1" applyBorder="1" applyAlignment="1">
      <alignment vertical="top" wrapText="1"/>
    </xf>
    <xf numFmtId="0" fontId="44" fillId="39" borderId="68" xfId="43" applyFont="1" applyFill="1" applyBorder="1" applyAlignment="1">
      <alignment vertical="top" wrapText="1"/>
    </xf>
    <xf numFmtId="0" fontId="31" fillId="41" borderId="66" xfId="43" applyFill="1" applyBorder="1" applyAlignment="1">
      <alignment vertical="top" wrapText="1"/>
    </xf>
    <xf numFmtId="0" fontId="31" fillId="41" borderId="67" xfId="43" applyFill="1" applyBorder="1" applyAlignment="1">
      <alignment vertical="top" wrapText="1"/>
    </xf>
    <xf numFmtId="0" fontId="31" fillId="41" borderId="68" xfId="43" applyFill="1" applyBorder="1" applyAlignment="1">
      <alignment vertical="top" wrapText="1"/>
    </xf>
    <xf numFmtId="0" fontId="48" fillId="29" borderId="66" xfId="43" applyFont="1" applyFill="1" applyBorder="1" applyAlignment="1">
      <alignment vertical="center" wrapText="1"/>
    </xf>
    <xf numFmtId="0" fontId="48" fillId="29" borderId="67" xfId="43" applyFont="1" applyFill="1" applyBorder="1" applyAlignment="1">
      <alignment vertical="center" wrapText="1"/>
    </xf>
    <xf numFmtId="0" fontId="31" fillId="0" borderId="67" xfId="43" applyBorder="1" applyAlignment="1">
      <alignment vertical="center" wrapText="1"/>
    </xf>
    <xf numFmtId="0" fontId="31" fillId="0" borderId="68" xfId="43" applyBorder="1" applyAlignment="1">
      <alignment vertical="center" wrapText="1"/>
    </xf>
    <xf numFmtId="0" fontId="33" fillId="30" borderId="40" xfId="44" applyFont="1" applyFill="1" applyBorder="1" applyAlignment="1">
      <alignment horizontal="center"/>
    </xf>
    <xf numFmtId="0" fontId="35" fillId="30" borderId="40" xfId="44" applyFont="1" applyFill="1" applyBorder="1" applyAlignment="1" applyProtection="1">
      <alignment horizontal="center"/>
      <protection locked="0"/>
    </xf>
    <xf numFmtId="0" fontId="21" fillId="33" borderId="44" xfId="44" applyFont="1" applyFill="1" applyBorder="1" applyAlignment="1" applyProtection="1">
      <alignment horizontal="center" vertical="center"/>
      <protection locked="0"/>
    </xf>
    <xf numFmtId="0" fontId="21" fillId="33" borderId="45" xfId="44" applyFont="1" applyFill="1" applyBorder="1" applyAlignment="1" applyProtection="1">
      <alignment horizontal="center"/>
      <protection locked="0"/>
    </xf>
    <xf numFmtId="0" fontId="21" fillId="33" borderId="46" xfId="44" applyFont="1" applyFill="1" applyBorder="1" applyAlignment="1" applyProtection="1">
      <alignment horizontal="center" vertical="center" wrapText="1"/>
      <protection locked="0"/>
    </xf>
    <xf numFmtId="0" fontId="21" fillId="33" borderId="47" xfId="44" applyFont="1" applyFill="1" applyBorder="1" applyAlignment="1" applyProtection="1">
      <alignment horizontal="center"/>
      <protection locked="0"/>
    </xf>
    <xf numFmtId="0" fontId="21" fillId="33" borderId="48" xfId="44" applyFont="1" applyFill="1" applyBorder="1" applyAlignment="1" applyProtection="1">
      <alignment horizontal="center"/>
      <protection locked="0"/>
    </xf>
  </cellXfs>
  <cellStyles count="45">
    <cellStyle name="20 % – Zvýraznění1 2" xfId="2"/>
    <cellStyle name="20 % – Zvýraznění2 2" xfId="3"/>
    <cellStyle name="20 % – Zvýraznění3 2" xfId="4"/>
    <cellStyle name="20 % – Zvýraznění4 2" xfId="5"/>
    <cellStyle name="20 % – Zvýraznění5 2" xfId="6"/>
    <cellStyle name="20 % – Zvýraznění6 2" xfId="7"/>
    <cellStyle name="40 % – Zvýraznění1 2" xfId="8"/>
    <cellStyle name="40 % – Zvýraznění2 2" xfId="9"/>
    <cellStyle name="40 % – Zvýraznění3 2" xfId="10"/>
    <cellStyle name="40 % – Zvýraznění4 2" xfId="11"/>
    <cellStyle name="40 % – Zvýraznění5 2" xfId="12"/>
    <cellStyle name="40 % – Zvýraznění6 2" xfId="13"/>
    <cellStyle name="60 % – Zvýraznění1 2" xfId="14"/>
    <cellStyle name="60 % – Zvýraznění2 2" xfId="15"/>
    <cellStyle name="60 % – Zvýraznění3 2" xfId="16"/>
    <cellStyle name="60 % – Zvýraznění4 2" xfId="17"/>
    <cellStyle name="60 % – Zvýraznění5 2" xfId="18"/>
    <cellStyle name="60 % – Zvýraznění6 2" xfId="19"/>
    <cellStyle name="Celkem 2" xfId="20"/>
    <cellStyle name="Chybně 2" xfId="21"/>
    <cellStyle name="Kontrolní buňka 2" xfId="22"/>
    <cellStyle name="Nadpis 1 2" xfId="23"/>
    <cellStyle name="Nadpis 2 2" xfId="24"/>
    <cellStyle name="Nadpis 3 2" xfId="25"/>
    <cellStyle name="Nadpis 4 2" xfId="26"/>
    <cellStyle name="Název 2" xfId="27"/>
    <cellStyle name="Neutrální 2" xfId="28"/>
    <cellStyle name="Normální" xfId="0" builtinId="0"/>
    <cellStyle name="Normální 2" xfId="1"/>
    <cellStyle name="Normální 3" xfId="43"/>
    <cellStyle name="Poznámka 2" xfId="29"/>
    <cellStyle name="Propojená buňka 2" xfId="30"/>
    <cellStyle name="Správně 2" xfId="31"/>
    <cellStyle name="Text upozornění 2" xfId="32"/>
    <cellStyle name="Vstup 2" xfId="33"/>
    <cellStyle name="Výpočet 2" xfId="34"/>
    <cellStyle name="Výstup 2" xfId="35"/>
    <cellStyle name="Vysvětlující text 2" xfId="36"/>
    <cellStyle name="Vysvětlující text 3" xfId="44"/>
    <cellStyle name="Zvýraznění 1 2" xfId="37"/>
    <cellStyle name="Zvýraznění 2 2" xfId="38"/>
    <cellStyle name="Zvýraznění 3 2" xfId="39"/>
    <cellStyle name="Zvýraznění 4 2" xfId="40"/>
    <cellStyle name="Zvýraznění 5 2" xfId="41"/>
    <cellStyle name="Zvýraznění 6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11906</xdr:rowOff>
    </xdr:from>
    <xdr:to>
      <xdr:col>2</xdr:col>
      <xdr:colOff>-1</xdr:colOff>
      <xdr:row>4</xdr:row>
      <xdr:rowOff>107156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2906"/>
          <a:ext cx="121443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4:J38"/>
  <sheetViews>
    <sheetView showGridLines="0" tabSelected="1" zoomScale="80" zoomScaleNormal="80" workbookViewId="0">
      <selection activeCell="I32" sqref="I32"/>
    </sheetView>
  </sheetViews>
  <sheetFormatPr defaultRowHeight="15" x14ac:dyDescent="0.25"/>
  <cols>
    <col min="3" max="3" width="48.5703125" customWidth="1"/>
    <col min="4" max="4" width="17.85546875" customWidth="1"/>
    <col min="5" max="5" width="16.85546875" customWidth="1"/>
    <col min="6" max="6" width="20.42578125" customWidth="1"/>
    <col min="7" max="7" width="24.28515625" style="2" customWidth="1"/>
    <col min="9" max="9" width="13.5703125" bestFit="1" customWidth="1"/>
    <col min="10" max="10" width="77.28515625" style="46" customWidth="1"/>
  </cols>
  <sheetData>
    <row r="4" spans="2:10" ht="18.75" x14ac:dyDescent="0.3">
      <c r="C4" s="1" t="s">
        <v>190</v>
      </c>
      <c r="D4" s="4"/>
      <c r="E4" s="4"/>
      <c r="F4" s="4"/>
      <c r="G4" s="5"/>
    </row>
    <row r="5" spans="2:10" ht="15.75" thickBot="1" x14ac:dyDescent="0.3">
      <c r="C5" t="s">
        <v>38</v>
      </c>
    </row>
    <row r="6" spans="2:10" x14ac:dyDescent="0.25">
      <c r="B6" s="239" t="s">
        <v>23</v>
      </c>
      <c r="C6" s="242" t="s">
        <v>13</v>
      </c>
      <c r="D6" s="245" t="s">
        <v>8</v>
      </c>
      <c r="E6" s="246"/>
      <c r="F6" s="246"/>
      <c r="G6" s="247"/>
      <c r="J6" s="47"/>
    </row>
    <row r="7" spans="2:10" ht="38.25" x14ac:dyDescent="0.25">
      <c r="B7" s="240"/>
      <c r="C7" s="243"/>
      <c r="D7" s="37" t="s">
        <v>35</v>
      </c>
      <c r="E7" s="37" t="s">
        <v>191</v>
      </c>
      <c r="F7" s="37" t="s">
        <v>36</v>
      </c>
      <c r="G7" s="39" t="s">
        <v>25</v>
      </c>
      <c r="J7" s="48"/>
    </row>
    <row r="8" spans="2:10" ht="15.75" thickBot="1" x14ac:dyDescent="0.3">
      <c r="B8" s="241"/>
      <c r="C8" s="244"/>
      <c r="D8" s="38" t="s">
        <v>17</v>
      </c>
      <c r="E8" s="38" t="s">
        <v>18</v>
      </c>
      <c r="F8" s="38" t="s">
        <v>19</v>
      </c>
      <c r="G8" s="40" t="s">
        <v>22</v>
      </c>
      <c r="J8" s="49"/>
    </row>
    <row r="9" spans="2:10" x14ac:dyDescent="0.25">
      <c r="B9" s="7">
        <v>1</v>
      </c>
      <c r="C9" s="7" t="s">
        <v>37</v>
      </c>
      <c r="D9" s="8">
        <v>9407816</v>
      </c>
      <c r="E9" s="8">
        <v>9407815.8200000003</v>
      </c>
      <c r="F9" s="8"/>
      <c r="G9" s="44" t="s">
        <v>20</v>
      </c>
      <c r="J9" s="50"/>
    </row>
    <row r="10" spans="2:10" x14ac:dyDescent="0.25">
      <c r="B10" s="248" t="s">
        <v>12</v>
      </c>
      <c r="C10" s="249"/>
      <c r="D10" s="9"/>
      <c r="E10" s="10"/>
      <c r="F10" s="10"/>
      <c r="G10" s="10"/>
    </row>
    <row r="11" spans="2:10" x14ac:dyDescent="0.25">
      <c r="B11" s="6">
        <v>2</v>
      </c>
      <c r="C11" s="6" t="s">
        <v>1</v>
      </c>
      <c r="D11" s="11">
        <v>10633500</v>
      </c>
      <c r="E11" s="12">
        <v>8861260</v>
      </c>
      <c r="F11" s="45">
        <v>10633500</v>
      </c>
      <c r="G11" s="12">
        <f>F11-E11</f>
        <v>1772240</v>
      </c>
    </row>
    <row r="12" spans="2:10" x14ac:dyDescent="0.25">
      <c r="B12" s="6">
        <v>3</v>
      </c>
      <c r="C12" s="6" t="s">
        <v>2</v>
      </c>
      <c r="D12" s="13">
        <v>15836450</v>
      </c>
      <c r="E12" s="14">
        <v>1806699.5</v>
      </c>
      <c r="F12" s="45">
        <v>35983100</v>
      </c>
      <c r="G12" s="12">
        <f t="shared" ref="G12:G17" si="0">F12-E12</f>
        <v>34176400.5</v>
      </c>
    </row>
    <row r="13" spans="2:10" ht="25.5" x14ac:dyDescent="0.25">
      <c r="B13" s="6">
        <v>4</v>
      </c>
      <c r="C13" s="6" t="s">
        <v>3</v>
      </c>
      <c r="D13" s="13">
        <v>10900000</v>
      </c>
      <c r="E13" s="14"/>
      <c r="F13" s="45">
        <v>9555630</v>
      </c>
      <c r="G13" s="12">
        <f>F13-E13</f>
        <v>9555630</v>
      </c>
    </row>
    <row r="14" spans="2:10" x14ac:dyDescent="0.25">
      <c r="B14" s="6">
        <v>5</v>
      </c>
      <c r="C14" s="6" t="s">
        <v>4</v>
      </c>
      <c r="D14" s="13"/>
      <c r="E14" s="14"/>
      <c r="F14" s="45"/>
      <c r="G14" s="12">
        <f t="shared" si="0"/>
        <v>0</v>
      </c>
    </row>
    <row r="15" spans="2:10" x14ac:dyDescent="0.25">
      <c r="B15" s="6">
        <v>6</v>
      </c>
      <c r="C15" s="6" t="s">
        <v>5</v>
      </c>
      <c r="D15" s="13"/>
      <c r="E15" s="14"/>
      <c r="F15" s="45"/>
      <c r="G15" s="12">
        <f t="shared" si="0"/>
        <v>0</v>
      </c>
    </row>
    <row r="16" spans="2:10" x14ac:dyDescent="0.25">
      <c r="B16" s="6">
        <v>7</v>
      </c>
      <c r="C16" s="6" t="s">
        <v>6</v>
      </c>
      <c r="D16" s="13">
        <v>0</v>
      </c>
      <c r="E16" s="14"/>
      <c r="F16" s="45"/>
      <c r="G16" s="12">
        <f t="shared" si="0"/>
        <v>0</v>
      </c>
    </row>
    <row r="17" spans="2:10" x14ac:dyDescent="0.25">
      <c r="B17" s="6">
        <v>8</v>
      </c>
      <c r="C17" s="6" t="s">
        <v>7</v>
      </c>
      <c r="D17" s="13">
        <v>0</v>
      </c>
      <c r="E17" s="14"/>
      <c r="F17" s="45"/>
      <c r="G17" s="12">
        <f t="shared" si="0"/>
        <v>0</v>
      </c>
    </row>
    <row r="18" spans="2:10" x14ac:dyDescent="0.25">
      <c r="B18" s="15">
        <v>9</v>
      </c>
      <c r="C18" s="15" t="s">
        <v>0</v>
      </c>
      <c r="D18" s="16">
        <f>SUM(D11:D17)</f>
        <v>37369950</v>
      </c>
      <c r="E18" s="16">
        <f>SUM(E11:E17)</f>
        <v>10667959.5</v>
      </c>
      <c r="F18" s="16">
        <f>SUM(F11:F17)</f>
        <v>56172230</v>
      </c>
      <c r="G18" s="41">
        <f>F18-E18</f>
        <v>45504270.5</v>
      </c>
    </row>
    <row r="19" spans="2:10" x14ac:dyDescent="0.25">
      <c r="B19" s="17">
        <v>10</v>
      </c>
      <c r="C19" s="17" t="s">
        <v>14</v>
      </c>
      <c r="D19" s="18">
        <f>D9+D18</f>
        <v>46777766</v>
      </c>
      <c r="E19" s="18">
        <f>E9+E18</f>
        <v>20075775.32</v>
      </c>
      <c r="F19" s="18">
        <f>F9+F18</f>
        <v>56172230</v>
      </c>
      <c r="G19" s="43" t="s">
        <v>20</v>
      </c>
    </row>
    <row r="20" spans="2:10" x14ac:dyDescent="0.25">
      <c r="B20" s="248" t="s">
        <v>11</v>
      </c>
      <c r="C20" s="249"/>
      <c r="D20" s="19"/>
      <c r="E20" s="20"/>
      <c r="F20" s="20"/>
      <c r="G20" s="20">
        <f>F20-E20</f>
        <v>0</v>
      </c>
    </row>
    <row r="21" spans="2:10" ht="28.5" customHeight="1" x14ac:dyDescent="0.25">
      <c r="B21" s="6">
        <v>11</v>
      </c>
      <c r="C21" s="6" t="s">
        <v>26</v>
      </c>
      <c r="D21" s="13">
        <v>40090000</v>
      </c>
      <c r="E21" s="14">
        <v>7186377.1200000001</v>
      </c>
      <c r="F21" s="45">
        <f>56172230-4500000</f>
        <v>51672230</v>
      </c>
      <c r="G21" s="14">
        <f t="shared" ref="G21:G27" si="1">F21-E21</f>
        <v>44485852.880000003</v>
      </c>
      <c r="I21" s="200"/>
    </row>
    <row r="22" spans="2:10" ht="25.5" x14ac:dyDescent="0.25">
      <c r="B22" s="6">
        <v>12</v>
      </c>
      <c r="C22" s="6" t="s">
        <v>27</v>
      </c>
      <c r="D22" s="13">
        <v>0</v>
      </c>
      <c r="E22" s="14"/>
      <c r="F22" s="45">
        <v>0</v>
      </c>
      <c r="G22" s="14">
        <f t="shared" si="1"/>
        <v>0</v>
      </c>
    </row>
    <row r="23" spans="2:10" x14ac:dyDescent="0.25">
      <c r="B23" s="6">
        <v>13</v>
      </c>
      <c r="C23" s="6" t="s">
        <v>28</v>
      </c>
      <c r="D23" s="13">
        <v>0</v>
      </c>
      <c r="E23" s="14"/>
      <c r="F23" s="45">
        <v>0</v>
      </c>
      <c r="G23" s="14">
        <f t="shared" si="1"/>
        <v>0</v>
      </c>
    </row>
    <row r="24" spans="2:10" ht="37.5" customHeight="1" x14ac:dyDescent="0.25">
      <c r="B24" s="21">
        <v>14</v>
      </c>
      <c r="C24" s="226" t="s">
        <v>199</v>
      </c>
      <c r="D24" s="22"/>
      <c r="E24" s="23"/>
      <c r="F24" s="53">
        <v>57548055.759999998</v>
      </c>
      <c r="G24" s="23">
        <f t="shared" si="1"/>
        <v>57548055.759999998</v>
      </c>
      <c r="H24" s="203" t="s">
        <v>194</v>
      </c>
      <c r="I24" s="203"/>
      <c r="J24" s="47"/>
    </row>
    <row r="25" spans="2:10" x14ac:dyDescent="0.25">
      <c r="B25" s="6">
        <v>15</v>
      </c>
      <c r="C25" s="6" t="s">
        <v>29</v>
      </c>
      <c r="D25" s="13">
        <v>0</v>
      </c>
      <c r="E25" s="14"/>
      <c r="F25" s="45">
        <v>0</v>
      </c>
      <c r="G25" s="14">
        <f t="shared" si="1"/>
        <v>0</v>
      </c>
    </row>
    <row r="26" spans="2:10" x14ac:dyDescent="0.25">
      <c r="B26" s="6">
        <v>16</v>
      </c>
      <c r="C26" s="6" t="s">
        <v>30</v>
      </c>
      <c r="D26" s="13">
        <v>4500000</v>
      </c>
      <c r="E26" s="14">
        <v>0</v>
      </c>
      <c r="F26" s="45">
        <v>4500000</v>
      </c>
      <c r="G26" s="14">
        <f t="shared" si="1"/>
        <v>4500000</v>
      </c>
    </row>
    <row r="27" spans="2:10" x14ac:dyDescent="0.25">
      <c r="B27" s="15">
        <v>17</v>
      </c>
      <c r="C27" s="15" t="s">
        <v>10</v>
      </c>
      <c r="D27" s="16">
        <f>SUM(D21:D26)-D24</f>
        <v>44590000</v>
      </c>
      <c r="E27" s="16">
        <f>SUM(E21:E26)-E24</f>
        <v>7186377.1200000001</v>
      </c>
      <c r="F27" s="16">
        <f>F21+F24+F26</f>
        <v>113720285.75999999</v>
      </c>
      <c r="G27" s="41">
        <f t="shared" si="1"/>
        <v>106533908.63999999</v>
      </c>
      <c r="J27" s="51"/>
    </row>
    <row r="28" spans="2:10" ht="26.25" thickBot="1" x14ac:dyDescent="0.3">
      <c r="B28" s="24">
        <v>18</v>
      </c>
      <c r="C28" s="24" t="s">
        <v>15</v>
      </c>
      <c r="D28" s="25">
        <f>D19-D27</f>
        <v>2187766</v>
      </c>
      <c r="E28" s="25">
        <f>E19-E27</f>
        <v>12889398.199999999</v>
      </c>
      <c r="F28" s="25">
        <f>F19-F27</f>
        <v>-57548055.75999999</v>
      </c>
      <c r="G28" s="42" t="s">
        <v>20</v>
      </c>
      <c r="J28" s="51"/>
    </row>
    <row r="29" spans="2:10" ht="15.75" thickBot="1" x14ac:dyDescent="0.3">
      <c r="B29" s="26"/>
      <c r="C29" s="27"/>
      <c r="D29" s="28"/>
      <c r="E29" s="26"/>
      <c r="F29" s="26"/>
      <c r="G29" s="29"/>
      <c r="J29" s="51"/>
    </row>
    <row r="30" spans="2:10" x14ac:dyDescent="0.25">
      <c r="B30" s="236" t="s">
        <v>24</v>
      </c>
      <c r="C30" s="237"/>
      <c r="D30" s="237"/>
      <c r="E30" s="237"/>
      <c r="F30" s="238"/>
      <c r="G30" s="29"/>
      <c r="J30" s="51"/>
    </row>
    <row r="31" spans="2:10" ht="30.75" customHeight="1" x14ac:dyDescent="0.25">
      <c r="B31" s="30">
        <v>19</v>
      </c>
      <c r="C31" s="229" t="s">
        <v>16</v>
      </c>
      <c r="D31" s="230"/>
      <c r="E31" s="230"/>
      <c r="F31" s="12"/>
      <c r="G31" s="31"/>
    </row>
    <row r="32" spans="2:10" ht="29.25" customHeight="1" x14ac:dyDescent="0.25">
      <c r="B32" s="30">
        <v>20</v>
      </c>
      <c r="C32" s="231" t="s">
        <v>188</v>
      </c>
      <c r="D32" s="232"/>
      <c r="E32" s="232"/>
      <c r="F32" s="201">
        <v>57548055.759999998</v>
      </c>
      <c r="G32" s="32"/>
    </row>
    <row r="33" spans="2:7" x14ac:dyDescent="0.25">
      <c r="B33" s="30">
        <v>21</v>
      </c>
      <c r="C33" s="229" t="s">
        <v>9</v>
      </c>
      <c r="D33" s="230"/>
      <c r="E33" s="230"/>
      <c r="F33" s="12"/>
      <c r="G33" s="33"/>
    </row>
    <row r="34" spans="2:7" ht="15.75" thickBot="1" x14ac:dyDescent="0.3">
      <c r="B34" s="34">
        <v>22</v>
      </c>
      <c r="C34" s="233" t="s">
        <v>21</v>
      </c>
      <c r="D34" s="234"/>
      <c r="E34" s="235"/>
      <c r="F34" s="35">
        <v>0</v>
      </c>
      <c r="G34" s="36"/>
    </row>
    <row r="36" spans="2:7" x14ac:dyDescent="0.25">
      <c r="B36" s="52" t="s">
        <v>31</v>
      </c>
      <c r="C36" s="3" t="s">
        <v>33</v>
      </c>
    </row>
    <row r="37" spans="2:7" x14ac:dyDescent="0.25">
      <c r="C37" s="3" t="s">
        <v>34</v>
      </c>
    </row>
    <row r="38" spans="2:7" ht="30" customHeight="1" x14ac:dyDescent="0.25">
      <c r="C38" s="227" t="s">
        <v>32</v>
      </c>
      <c r="D38" s="228"/>
      <c r="E38" s="228"/>
      <c r="F38" s="228"/>
      <c r="G38" s="228"/>
    </row>
  </sheetData>
  <mergeCells count="11">
    <mergeCell ref="B30:F30"/>
    <mergeCell ref="B6:B8"/>
    <mergeCell ref="C6:C8"/>
    <mergeCell ref="D6:G6"/>
    <mergeCell ref="B10:C10"/>
    <mergeCell ref="B20:C20"/>
    <mergeCell ref="C38:G38"/>
    <mergeCell ref="C31:E31"/>
    <mergeCell ref="C32:E32"/>
    <mergeCell ref="C33:E33"/>
    <mergeCell ref="C34:E34"/>
  </mergeCells>
  <pageMargins left="0.70866141732283472" right="0.70866141732283472" top="0.78740157480314965" bottom="0.78740157480314965" header="0.31496062992125984" footer="0.31496062992125984"/>
  <pageSetup paperSize="9" scale="5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zoomScale="94" zoomScaleNormal="94" workbookViewId="0">
      <pane xSplit="1" ySplit="6" topLeftCell="B31" activePane="bottomRight" state="frozen"/>
      <selection pane="topRight" activeCell="B1" sqref="B1"/>
      <selection pane="bottomLeft" activeCell="A7" sqref="A7"/>
      <selection pane="bottomRight" activeCell="P3" sqref="P3"/>
    </sheetView>
  </sheetViews>
  <sheetFormatPr defaultRowHeight="15" x14ac:dyDescent="0.25"/>
  <cols>
    <col min="1" max="1" width="4.85546875" style="54" customWidth="1"/>
    <col min="2" max="2" width="9.140625" style="54"/>
    <col min="3" max="3" width="41.85546875" style="54" customWidth="1"/>
    <col min="4" max="5" width="9.140625" style="54"/>
    <col min="6" max="6" width="32" style="54" customWidth="1"/>
    <col min="7" max="7" width="13.7109375" style="54" customWidth="1"/>
    <col min="8" max="8" width="16.42578125" style="54" customWidth="1"/>
    <col min="9" max="9" width="9.85546875" style="54" bestFit="1" customWidth="1"/>
    <col min="10" max="11" width="9.140625" style="54"/>
    <col min="12" max="12" width="15.5703125" style="54" customWidth="1"/>
    <col min="13" max="13" width="13.5703125" style="54" customWidth="1"/>
    <col min="14" max="14" width="25.85546875" style="54" customWidth="1"/>
    <col min="15" max="15" width="12.28515625" style="54" customWidth="1"/>
    <col min="16" max="16" width="11.28515625" style="54" customWidth="1"/>
    <col min="17" max="16384" width="9.140625" style="54"/>
  </cols>
  <sheetData>
    <row r="1" spans="1:14" ht="18.75" customHeight="1" thickBot="1" x14ac:dyDescent="0.35">
      <c r="B1" s="260" t="s">
        <v>39</v>
      </c>
      <c r="C1" s="260"/>
      <c r="D1" s="260"/>
      <c r="E1" s="260"/>
      <c r="F1" s="260"/>
      <c r="G1" s="260"/>
      <c r="H1" s="260"/>
      <c r="I1" s="55"/>
      <c r="J1" s="56"/>
      <c r="K1" s="57" t="s">
        <v>40</v>
      </c>
      <c r="L1" s="58">
        <v>43404</v>
      </c>
    </row>
    <row r="2" spans="1:14" ht="5.45" customHeight="1" thickBot="1" x14ac:dyDescent="0.35">
      <c r="B2" s="59"/>
      <c r="C2" s="60"/>
      <c r="D2" s="60"/>
      <c r="E2" s="60"/>
      <c r="F2" s="60"/>
      <c r="G2" s="60"/>
      <c r="H2" s="60"/>
      <c r="I2" s="55"/>
      <c r="J2" s="56"/>
      <c r="K2" s="61"/>
      <c r="L2" s="62"/>
    </row>
    <row r="3" spans="1:14" ht="15.95" customHeight="1" thickBot="1" x14ac:dyDescent="0.3">
      <c r="B3" s="261" t="s">
        <v>41</v>
      </c>
      <c r="C3" s="261"/>
      <c r="D3" s="261"/>
      <c r="E3" s="261"/>
      <c r="F3" s="261"/>
      <c r="G3" s="261"/>
      <c r="H3" s="261"/>
      <c r="I3" s="56"/>
      <c r="J3" s="56"/>
      <c r="K3" s="56"/>
      <c r="L3" s="56"/>
    </row>
    <row r="4" spans="1:14" ht="9.75" customHeight="1" thickBot="1" x14ac:dyDescent="0.3">
      <c r="B4" s="63"/>
      <c r="C4" s="63"/>
      <c r="D4" s="63"/>
      <c r="E4" s="63"/>
      <c r="F4" s="63"/>
      <c r="G4" s="63"/>
      <c r="H4" s="63"/>
      <c r="I4" s="63"/>
      <c r="J4" s="63"/>
      <c r="K4" s="63"/>
      <c r="L4" s="64" t="s">
        <v>8</v>
      </c>
    </row>
    <row r="5" spans="1:14" ht="15" customHeight="1" thickBot="1" x14ac:dyDescent="0.3">
      <c r="B5" s="262" t="s">
        <v>42</v>
      </c>
      <c r="C5" s="65" t="s">
        <v>43</v>
      </c>
      <c r="D5" s="263" t="s">
        <v>44</v>
      </c>
      <c r="E5" s="263"/>
      <c r="F5" s="264" t="s">
        <v>45</v>
      </c>
      <c r="G5" s="265" t="s">
        <v>46</v>
      </c>
      <c r="H5" s="266"/>
      <c r="I5" s="266"/>
      <c r="J5" s="266"/>
      <c r="K5" s="266"/>
      <c r="L5" s="266"/>
      <c r="M5" s="266"/>
    </row>
    <row r="6" spans="1:14" ht="48" customHeight="1" thickBot="1" x14ac:dyDescent="0.3">
      <c r="B6" s="262"/>
      <c r="C6" s="66" t="s">
        <v>47</v>
      </c>
      <c r="D6" s="66" t="s">
        <v>48</v>
      </c>
      <c r="E6" s="66" t="s">
        <v>49</v>
      </c>
      <c r="F6" s="264"/>
      <c r="G6" s="67" t="s">
        <v>50</v>
      </c>
      <c r="H6" s="68" t="s">
        <v>51</v>
      </c>
      <c r="I6" s="69" t="s">
        <v>52</v>
      </c>
      <c r="J6" s="68" t="s">
        <v>53</v>
      </c>
      <c r="K6" s="68" t="s">
        <v>54</v>
      </c>
      <c r="L6" s="70" t="s">
        <v>55</v>
      </c>
      <c r="M6" s="71" t="s">
        <v>56</v>
      </c>
      <c r="N6" s="72" t="s">
        <v>57</v>
      </c>
    </row>
    <row r="7" spans="1:14" ht="26.1" customHeight="1" x14ac:dyDescent="0.25">
      <c r="B7" s="73" t="s">
        <v>58</v>
      </c>
      <c r="C7" s="74" t="s">
        <v>59</v>
      </c>
      <c r="D7" s="75" t="s">
        <v>60</v>
      </c>
      <c r="E7" s="75" t="s">
        <v>61</v>
      </c>
      <c r="F7" s="76">
        <f t="shared" ref="F7:F42" si="0">SUM(G7:L7)</f>
        <v>989329</v>
      </c>
      <c r="G7" s="77">
        <v>989329</v>
      </c>
      <c r="H7" s="78"/>
      <c r="I7" s="79"/>
      <c r="J7" s="80"/>
      <c r="K7" s="81"/>
      <c r="L7" s="82"/>
      <c r="M7" s="83"/>
      <c r="N7" s="84" t="s">
        <v>62</v>
      </c>
    </row>
    <row r="8" spans="1:14" ht="60" customHeight="1" x14ac:dyDescent="0.25">
      <c r="B8" s="85" t="s">
        <v>63</v>
      </c>
      <c r="C8" s="86" t="s">
        <v>64</v>
      </c>
      <c r="D8" s="87" t="s">
        <v>60</v>
      </c>
      <c r="E8" s="87" t="s">
        <v>65</v>
      </c>
      <c r="F8" s="88">
        <f>SUM(G8:L8)</f>
        <v>2114238</v>
      </c>
      <c r="G8" s="88">
        <v>2114238</v>
      </c>
      <c r="H8" s="89"/>
      <c r="I8" s="89"/>
      <c r="J8" s="90"/>
      <c r="K8" s="91"/>
      <c r="L8" s="92"/>
      <c r="M8" s="93"/>
      <c r="N8" s="94" t="s">
        <v>66</v>
      </c>
    </row>
    <row r="9" spans="1:14" ht="30" customHeight="1" x14ac:dyDescent="0.25">
      <c r="B9" s="85" t="s">
        <v>67</v>
      </c>
      <c r="C9" s="95" t="s">
        <v>68</v>
      </c>
      <c r="D9" s="87" t="s">
        <v>60</v>
      </c>
      <c r="E9" s="87" t="s">
        <v>69</v>
      </c>
      <c r="F9" s="88">
        <f t="shared" si="0"/>
        <v>226095</v>
      </c>
      <c r="G9" s="88">
        <v>226095</v>
      </c>
      <c r="H9" s="88"/>
      <c r="I9" s="88"/>
      <c r="J9" s="96"/>
      <c r="K9" s="97"/>
      <c r="L9" s="98"/>
      <c r="M9" s="93"/>
      <c r="N9" s="94" t="s">
        <v>70</v>
      </c>
    </row>
    <row r="10" spans="1:14" ht="26.1" customHeight="1" x14ac:dyDescent="0.25">
      <c r="A10" s="99"/>
      <c r="B10" s="100" t="s">
        <v>71</v>
      </c>
      <c r="C10" s="101" t="s">
        <v>72</v>
      </c>
      <c r="D10" s="87" t="s">
        <v>60</v>
      </c>
      <c r="E10" s="87" t="s">
        <v>69</v>
      </c>
      <c r="F10" s="88">
        <f t="shared" si="0"/>
        <v>600000</v>
      </c>
      <c r="G10" s="89">
        <v>600000</v>
      </c>
      <c r="H10" s="89"/>
      <c r="I10" s="89"/>
      <c r="J10" s="90"/>
      <c r="K10" s="91"/>
      <c r="L10" s="92"/>
      <c r="M10" s="93"/>
      <c r="N10" s="102" t="s">
        <v>73</v>
      </c>
    </row>
    <row r="11" spans="1:14" ht="26.1" customHeight="1" x14ac:dyDescent="0.25">
      <c r="A11" s="99"/>
      <c r="B11" s="103" t="s">
        <v>74</v>
      </c>
      <c r="C11" s="104" t="s">
        <v>75</v>
      </c>
      <c r="D11" s="87" t="s">
        <v>60</v>
      </c>
      <c r="E11" s="87" t="s">
        <v>69</v>
      </c>
      <c r="F11" s="88">
        <f t="shared" si="0"/>
        <v>200000</v>
      </c>
      <c r="G11" s="88">
        <v>200000</v>
      </c>
      <c r="H11" s="88"/>
      <c r="I11" s="88"/>
      <c r="J11" s="96"/>
      <c r="K11" s="97"/>
      <c r="L11" s="98"/>
      <c r="M11" s="93"/>
      <c r="N11" s="102" t="s">
        <v>76</v>
      </c>
    </row>
    <row r="12" spans="1:14" ht="26.1" customHeight="1" x14ac:dyDescent="0.25">
      <c r="A12" s="99"/>
      <c r="B12" s="103" t="s">
        <v>77</v>
      </c>
      <c r="C12" s="95" t="s">
        <v>78</v>
      </c>
      <c r="D12" s="87" t="s">
        <v>60</v>
      </c>
      <c r="E12" s="87" t="s">
        <v>69</v>
      </c>
      <c r="F12" s="88">
        <f t="shared" si="0"/>
        <v>4500000</v>
      </c>
      <c r="G12" s="88">
        <v>4500000</v>
      </c>
      <c r="H12" s="88"/>
      <c r="I12" s="88"/>
      <c r="J12" s="96"/>
      <c r="K12" s="97"/>
      <c r="L12" s="98"/>
      <c r="M12" s="93"/>
      <c r="N12" s="102"/>
    </row>
    <row r="13" spans="1:14" ht="47.45" customHeight="1" x14ac:dyDescent="0.25">
      <c r="A13" s="99"/>
      <c r="B13" s="204" t="s">
        <v>79</v>
      </c>
      <c r="C13" s="205" t="s">
        <v>80</v>
      </c>
      <c r="D13" s="206" t="s">
        <v>60</v>
      </c>
      <c r="E13" s="206" t="s">
        <v>69</v>
      </c>
      <c r="F13" s="207">
        <f t="shared" si="0"/>
        <v>0</v>
      </c>
      <c r="G13" s="207">
        <v>0</v>
      </c>
      <c r="H13" s="208"/>
      <c r="I13" s="208"/>
      <c r="J13" s="209"/>
      <c r="K13" s="210"/>
      <c r="L13" s="211"/>
      <c r="M13" s="212"/>
      <c r="N13" s="213" t="s">
        <v>81</v>
      </c>
    </row>
    <row r="14" spans="1:14" ht="26.1" customHeight="1" x14ac:dyDescent="0.25">
      <c r="A14" s="99"/>
      <c r="B14" s="103" t="s">
        <v>82</v>
      </c>
      <c r="C14" s="95" t="s">
        <v>83</v>
      </c>
      <c r="D14" s="87" t="s">
        <v>60</v>
      </c>
      <c r="E14" s="87" t="s">
        <v>69</v>
      </c>
      <c r="F14" s="105">
        <f t="shared" si="0"/>
        <v>70000</v>
      </c>
      <c r="G14" s="88">
        <v>70000</v>
      </c>
      <c r="H14" s="88"/>
      <c r="I14" s="88"/>
      <c r="J14" s="96"/>
      <c r="K14" s="97"/>
      <c r="L14" s="98"/>
      <c r="M14" s="93"/>
      <c r="N14" s="102" t="s">
        <v>84</v>
      </c>
    </row>
    <row r="15" spans="1:14" ht="63.6" customHeight="1" x14ac:dyDescent="0.25">
      <c r="B15" s="85" t="s">
        <v>85</v>
      </c>
      <c r="C15" s="101" t="s">
        <v>86</v>
      </c>
      <c r="D15" s="87" t="s">
        <v>87</v>
      </c>
      <c r="E15" s="87" t="s">
        <v>69</v>
      </c>
      <c r="F15" s="89">
        <f t="shared" si="0"/>
        <v>1806700</v>
      </c>
      <c r="G15" s="106"/>
      <c r="H15" s="89">
        <v>1806700</v>
      </c>
      <c r="I15" s="107"/>
      <c r="J15" s="97"/>
      <c r="K15" s="97"/>
      <c r="L15" s="98"/>
      <c r="M15" s="93"/>
      <c r="N15" s="94" t="s">
        <v>88</v>
      </c>
    </row>
    <row r="16" spans="1:14" ht="62.45" customHeight="1" x14ac:dyDescent="0.25">
      <c r="B16" s="85" t="s">
        <v>89</v>
      </c>
      <c r="C16" s="95" t="s">
        <v>90</v>
      </c>
      <c r="D16" s="108" t="s">
        <v>60</v>
      </c>
      <c r="E16" s="108" t="s">
        <v>91</v>
      </c>
      <c r="F16" s="88">
        <f t="shared" si="0"/>
        <v>450000</v>
      </c>
      <c r="G16" s="88"/>
      <c r="H16" s="88">
        <v>450000</v>
      </c>
      <c r="I16" s="109"/>
      <c r="J16" s="90"/>
      <c r="K16" s="91"/>
      <c r="L16" s="92"/>
      <c r="M16" s="93"/>
      <c r="N16" s="94" t="s">
        <v>92</v>
      </c>
    </row>
    <row r="17" spans="1:19" ht="27" customHeight="1" x14ac:dyDescent="0.25">
      <c r="B17" s="85" t="s">
        <v>93</v>
      </c>
      <c r="C17" s="95" t="s">
        <v>94</v>
      </c>
      <c r="D17" s="108" t="s">
        <v>95</v>
      </c>
      <c r="E17" s="108" t="s">
        <v>91</v>
      </c>
      <c r="F17" s="89">
        <f t="shared" si="0"/>
        <v>1000000</v>
      </c>
      <c r="G17" s="88"/>
      <c r="H17" s="214">
        <v>1000000</v>
      </c>
      <c r="I17" s="88"/>
      <c r="J17" s="96"/>
      <c r="K17" s="97"/>
      <c r="L17" s="98"/>
      <c r="M17" s="93"/>
      <c r="N17" s="250" t="s">
        <v>96</v>
      </c>
    </row>
    <row r="18" spans="1:19" ht="26.1" customHeight="1" x14ac:dyDescent="0.25">
      <c r="B18" s="85" t="s">
        <v>97</v>
      </c>
      <c r="C18" s="95" t="s">
        <v>98</v>
      </c>
      <c r="D18" s="108" t="s">
        <v>95</v>
      </c>
      <c r="E18" s="108" t="s">
        <v>91</v>
      </c>
      <c r="F18" s="89">
        <f t="shared" si="0"/>
        <v>500000</v>
      </c>
      <c r="G18" s="88"/>
      <c r="H18" s="214">
        <v>500000</v>
      </c>
      <c r="I18" s="88"/>
      <c r="J18" s="96"/>
      <c r="K18" s="97"/>
      <c r="L18" s="98"/>
      <c r="M18" s="93"/>
      <c r="N18" s="251"/>
    </row>
    <row r="19" spans="1:19" ht="31.15" customHeight="1" x14ac:dyDescent="0.25">
      <c r="B19" s="85" t="s">
        <v>99</v>
      </c>
      <c r="C19" s="95" t="s">
        <v>100</v>
      </c>
      <c r="D19" s="108" t="s">
        <v>95</v>
      </c>
      <c r="E19" s="108" t="s">
        <v>91</v>
      </c>
      <c r="F19" s="89">
        <f t="shared" si="0"/>
        <v>500000</v>
      </c>
      <c r="G19" s="88"/>
      <c r="H19" s="214">
        <v>500000</v>
      </c>
      <c r="I19" s="88"/>
      <c r="J19" s="96"/>
      <c r="K19" s="97"/>
      <c r="L19" s="98"/>
      <c r="M19" s="93"/>
      <c r="N19" s="252"/>
    </row>
    <row r="20" spans="1:19" ht="42.6" customHeight="1" x14ac:dyDescent="0.25">
      <c r="B20" s="85" t="s">
        <v>101</v>
      </c>
      <c r="C20" s="110" t="s">
        <v>102</v>
      </c>
      <c r="D20" s="111"/>
      <c r="E20" s="111"/>
      <c r="F20" s="89">
        <f t="shared" si="0"/>
        <v>600000</v>
      </c>
      <c r="G20" s="112"/>
      <c r="H20" s="113">
        <v>600000</v>
      </c>
      <c r="I20" s="88"/>
      <c r="J20" s="96"/>
      <c r="K20" s="97"/>
      <c r="L20" s="98"/>
      <c r="M20" s="93"/>
      <c r="N20" s="94" t="s">
        <v>103</v>
      </c>
    </row>
    <row r="21" spans="1:19" ht="26.1" customHeight="1" x14ac:dyDescent="0.25">
      <c r="B21" s="85" t="s">
        <v>104</v>
      </c>
      <c r="C21" s="114" t="s">
        <v>105</v>
      </c>
      <c r="D21" s="87"/>
      <c r="E21" s="87"/>
      <c r="F21" s="89">
        <f t="shared" si="0"/>
        <v>3000000</v>
      </c>
      <c r="H21" s="88">
        <v>3000000</v>
      </c>
      <c r="I21" s="88"/>
      <c r="J21" s="96"/>
      <c r="K21" s="97"/>
      <c r="L21" s="98"/>
      <c r="M21" s="93"/>
      <c r="N21" s="115" t="s">
        <v>106</v>
      </c>
    </row>
    <row r="22" spans="1:19" ht="39.6" customHeight="1" x14ac:dyDescent="0.25">
      <c r="B22" s="116" t="s">
        <v>107</v>
      </c>
      <c r="C22" s="117" t="s">
        <v>108</v>
      </c>
      <c r="D22" s="118"/>
      <c r="E22" s="118"/>
      <c r="F22" s="89">
        <f t="shared" si="0"/>
        <v>0</v>
      </c>
      <c r="G22" s="119"/>
      <c r="H22" s="119">
        <v>0</v>
      </c>
      <c r="I22" s="119"/>
      <c r="J22" s="120"/>
      <c r="K22" s="121"/>
      <c r="L22" s="122"/>
      <c r="M22" s="93"/>
      <c r="N22" s="115" t="s">
        <v>109</v>
      </c>
    </row>
    <row r="23" spans="1:19" ht="26.1" customHeight="1" x14ac:dyDescent="0.25">
      <c r="B23" s="85" t="s">
        <v>110</v>
      </c>
      <c r="C23" s="95" t="s">
        <v>111</v>
      </c>
      <c r="D23" s="108" t="s">
        <v>60</v>
      </c>
      <c r="E23" s="108" t="s">
        <v>91</v>
      </c>
      <c r="F23" s="89">
        <f t="shared" si="0"/>
        <v>100000</v>
      </c>
      <c r="G23" s="88"/>
      <c r="H23" s="88"/>
      <c r="I23" s="88"/>
      <c r="J23" s="96"/>
      <c r="K23" s="97"/>
      <c r="L23" s="215">
        <v>100000</v>
      </c>
      <c r="M23" s="93"/>
      <c r="N23" s="253" t="s">
        <v>112</v>
      </c>
      <c r="O23" s="123"/>
      <c r="P23" s="124"/>
      <c r="Q23" s="124"/>
      <c r="R23" s="124"/>
      <c r="S23" s="124"/>
    </row>
    <row r="24" spans="1:19" ht="26.1" customHeight="1" x14ac:dyDescent="0.25">
      <c r="B24" s="85" t="s">
        <v>113</v>
      </c>
      <c r="C24" s="95" t="s">
        <v>114</v>
      </c>
      <c r="D24" s="108" t="s">
        <v>60</v>
      </c>
      <c r="E24" s="108" t="s">
        <v>91</v>
      </c>
      <c r="F24" s="89">
        <f t="shared" si="0"/>
        <v>200000</v>
      </c>
      <c r="G24" s="88"/>
      <c r="H24" s="88"/>
      <c r="I24" s="88"/>
      <c r="J24" s="96"/>
      <c r="K24" s="97"/>
      <c r="L24" s="215">
        <v>200000</v>
      </c>
      <c r="M24" s="93"/>
      <c r="N24" s="254"/>
      <c r="O24" s="123"/>
      <c r="P24" s="124"/>
      <c r="Q24" s="124"/>
      <c r="R24" s="124"/>
      <c r="S24" s="124"/>
    </row>
    <row r="25" spans="1:19" ht="26.1" customHeight="1" x14ac:dyDescent="0.25">
      <c r="B25" s="85" t="s">
        <v>115</v>
      </c>
      <c r="C25" s="95" t="s">
        <v>116</v>
      </c>
      <c r="D25" s="108" t="s">
        <v>60</v>
      </c>
      <c r="E25" s="108" t="s">
        <v>91</v>
      </c>
      <c r="F25" s="89">
        <f t="shared" si="0"/>
        <v>150000</v>
      </c>
      <c r="G25" s="88"/>
      <c r="H25" s="88"/>
      <c r="I25" s="88"/>
      <c r="J25" s="96"/>
      <c r="K25" s="97"/>
      <c r="L25" s="215">
        <v>150000</v>
      </c>
      <c r="M25" s="93"/>
      <c r="N25" s="254"/>
      <c r="O25" s="123"/>
      <c r="P25" s="124"/>
      <c r="Q25" s="124"/>
      <c r="R25" s="124"/>
      <c r="S25" s="124"/>
    </row>
    <row r="26" spans="1:19" ht="26.1" customHeight="1" x14ac:dyDescent="0.25">
      <c r="B26" s="85" t="s">
        <v>117</v>
      </c>
      <c r="C26" s="95" t="s">
        <v>118</v>
      </c>
      <c r="D26" s="108" t="s">
        <v>60</v>
      </c>
      <c r="E26" s="108" t="s">
        <v>91</v>
      </c>
      <c r="F26" s="89">
        <f t="shared" si="0"/>
        <v>350000</v>
      </c>
      <c r="G26" s="88"/>
      <c r="H26" s="88"/>
      <c r="I26" s="88"/>
      <c r="J26" s="96"/>
      <c r="K26" s="97"/>
      <c r="L26" s="215">
        <v>350000</v>
      </c>
      <c r="M26" s="93"/>
      <c r="N26" s="254"/>
      <c r="O26" s="123"/>
      <c r="P26" s="124"/>
      <c r="Q26" s="124"/>
      <c r="R26" s="124"/>
      <c r="S26" s="124"/>
    </row>
    <row r="27" spans="1:19" ht="26.1" customHeight="1" x14ac:dyDescent="0.25">
      <c r="B27" s="85" t="s">
        <v>119</v>
      </c>
      <c r="C27" s="95" t="s">
        <v>120</v>
      </c>
      <c r="D27" s="108" t="s">
        <v>60</v>
      </c>
      <c r="E27" s="108" t="s">
        <v>91</v>
      </c>
      <c r="F27" s="89">
        <f t="shared" si="0"/>
        <v>300000</v>
      </c>
      <c r="G27" s="88"/>
      <c r="H27" s="88"/>
      <c r="I27" s="88"/>
      <c r="J27" s="96"/>
      <c r="K27" s="97"/>
      <c r="L27" s="215">
        <v>300000</v>
      </c>
      <c r="M27" s="93"/>
      <c r="N27" s="255"/>
      <c r="O27" s="123"/>
      <c r="P27" s="125"/>
      <c r="Q27" s="124"/>
      <c r="R27" s="124"/>
      <c r="S27" s="124"/>
    </row>
    <row r="28" spans="1:19" ht="26.1" customHeight="1" x14ac:dyDescent="0.25">
      <c r="B28" s="85" t="s">
        <v>121</v>
      </c>
      <c r="C28" s="126" t="s">
        <v>122</v>
      </c>
      <c r="D28" s="87" t="s">
        <v>60</v>
      </c>
      <c r="E28" s="87" t="s">
        <v>61</v>
      </c>
      <c r="F28" s="89">
        <f t="shared" si="0"/>
        <v>800000</v>
      </c>
      <c r="G28" s="112"/>
      <c r="H28" s="112"/>
      <c r="I28" s="107"/>
      <c r="J28" s="90"/>
      <c r="K28" s="91"/>
      <c r="L28" s="127">
        <v>800000</v>
      </c>
      <c r="M28" s="93"/>
      <c r="N28" s="256" t="s">
        <v>123</v>
      </c>
      <c r="O28" s="128"/>
      <c r="P28" s="124"/>
      <c r="Q28" s="124"/>
      <c r="R28" s="124"/>
      <c r="S28" s="124"/>
    </row>
    <row r="29" spans="1:19" ht="26.1" customHeight="1" x14ac:dyDescent="0.25">
      <c r="A29" s="99"/>
      <c r="B29" s="100" t="s">
        <v>124</v>
      </c>
      <c r="C29" s="101" t="s">
        <v>125</v>
      </c>
      <c r="D29" s="108" t="s">
        <v>60</v>
      </c>
      <c r="E29" s="108" t="s">
        <v>65</v>
      </c>
      <c r="F29" s="89">
        <f t="shared" si="0"/>
        <v>3200000</v>
      </c>
      <c r="G29" s="112"/>
      <c r="H29" s="89"/>
      <c r="I29" s="88"/>
      <c r="J29" s="96"/>
      <c r="K29" s="97"/>
      <c r="L29" s="129">
        <v>3200000</v>
      </c>
      <c r="M29" s="93"/>
      <c r="N29" s="257"/>
      <c r="O29" s="128"/>
      <c r="P29" s="124"/>
      <c r="Q29" s="124"/>
      <c r="R29" s="124"/>
      <c r="S29" s="124"/>
    </row>
    <row r="30" spans="1:19" ht="26.1" customHeight="1" x14ac:dyDescent="0.25">
      <c r="A30" s="99"/>
      <c r="B30" s="103" t="s">
        <v>126</v>
      </c>
      <c r="C30" s="95" t="s">
        <v>127</v>
      </c>
      <c r="D30" s="108" t="s">
        <v>60</v>
      </c>
      <c r="E30" s="108" t="s">
        <v>65</v>
      </c>
      <c r="F30" s="89">
        <f t="shared" si="0"/>
        <v>1000000</v>
      </c>
      <c r="H30" s="88"/>
      <c r="I30" s="88"/>
      <c r="J30" s="96"/>
      <c r="K30" s="97"/>
      <c r="L30" s="127">
        <v>1000000</v>
      </c>
      <c r="M30" s="93"/>
      <c r="N30" s="258"/>
      <c r="O30" s="128"/>
      <c r="P30" s="125"/>
      <c r="Q30" s="124"/>
      <c r="R30" s="124"/>
      <c r="S30" s="124"/>
    </row>
    <row r="31" spans="1:19" ht="26.1" customHeight="1" x14ac:dyDescent="0.25">
      <c r="A31" s="99"/>
      <c r="B31" s="130" t="s">
        <v>128</v>
      </c>
      <c r="C31" s="117" t="s">
        <v>129</v>
      </c>
      <c r="D31" s="108" t="s">
        <v>60</v>
      </c>
      <c r="E31" s="108" t="s">
        <v>65</v>
      </c>
      <c r="F31" s="89">
        <f t="shared" si="0"/>
        <v>2000000</v>
      </c>
      <c r="G31" s="119"/>
      <c r="H31" s="112"/>
      <c r="I31" s="119"/>
      <c r="J31" s="120"/>
      <c r="K31" s="121"/>
      <c r="L31" s="131">
        <v>2000000</v>
      </c>
      <c r="M31" s="93"/>
      <c r="N31" s="259"/>
      <c r="O31" s="124"/>
      <c r="P31" s="124"/>
      <c r="Q31" s="124"/>
      <c r="R31" s="124"/>
      <c r="S31" s="124"/>
    </row>
    <row r="32" spans="1:19" ht="60" customHeight="1" x14ac:dyDescent="0.25">
      <c r="A32" s="99"/>
      <c r="B32" s="132" t="s">
        <v>130</v>
      </c>
      <c r="C32" s="104" t="s">
        <v>131</v>
      </c>
      <c r="D32" s="108" t="s">
        <v>60</v>
      </c>
      <c r="E32" s="108" t="s">
        <v>65</v>
      </c>
      <c r="F32" s="88">
        <f t="shared" si="0"/>
        <v>2934500</v>
      </c>
      <c r="G32" s="88"/>
      <c r="H32" s="89">
        <v>2934500</v>
      </c>
      <c r="I32" s="89"/>
      <c r="J32" s="90"/>
      <c r="K32" s="91"/>
      <c r="L32" s="92"/>
      <c r="M32" s="93"/>
      <c r="N32" s="94" t="s">
        <v>132</v>
      </c>
    </row>
    <row r="33" spans="1:14" ht="52.15" customHeight="1" x14ac:dyDescent="0.25">
      <c r="A33" s="99"/>
      <c r="B33" s="216" t="s">
        <v>133</v>
      </c>
      <c r="C33" s="217" t="s">
        <v>134</v>
      </c>
      <c r="D33" s="218" t="s">
        <v>87</v>
      </c>
      <c r="E33" s="219" t="s">
        <v>69</v>
      </c>
      <c r="F33" s="208">
        <f t="shared" si="0"/>
        <v>2866900</v>
      </c>
      <c r="G33" s="207"/>
      <c r="H33" s="207">
        <v>2866900</v>
      </c>
      <c r="I33" s="207"/>
      <c r="J33" s="207"/>
      <c r="K33" s="207"/>
      <c r="L33" s="220"/>
      <c r="M33" s="212"/>
      <c r="N33" s="115" t="s">
        <v>135</v>
      </c>
    </row>
    <row r="34" spans="1:14" ht="26.1" customHeight="1" x14ac:dyDescent="0.25">
      <c r="A34" s="99"/>
      <c r="B34" s="133" t="s">
        <v>136</v>
      </c>
      <c r="C34" s="134" t="s">
        <v>137</v>
      </c>
      <c r="D34" s="135" t="s">
        <v>138</v>
      </c>
      <c r="E34" s="135" t="s">
        <v>60</v>
      </c>
      <c r="F34" s="136">
        <f t="shared" si="0"/>
        <v>280720</v>
      </c>
      <c r="G34" s="137"/>
      <c r="H34" s="137"/>
      <c r="I34" s="137"/>
      <c r="J34" s="138"/>
      <c r="K34" s="139"/>
      <c r="L34" s="140">
        <v>280720</v>
      </c>
      <c r="M34" s="141"/>
      <c r="N34" s="142" t="s">
        <v>139</v>
      </c>
    </row>
    <row r="35" spans="1:14" ht="26.1" customHeight="1" x14ac:dyDescent="0.25">
      <c r="A35" s="99"/>
      <c r="B35" s="133" t="s">
        <v>140</v>
      </c>
      <c r="C35" s="134" t="s">
        <v>141</v>
      </c>
      <c r="D35" s="135" t="s">
        <v>138</v>
      </c>
      <c r="E35" s="135" t="s">
        <v>60</v>
      </c>
      <c r="F35" s="136">
        <f t="shared" si="0"/>
        <v>1007930</v>
      </c>
      <c r="G35" s="137"/>
      <c r="H35" s="137"/>
      <c r="I35" s="137"/>
      <c r="J35" s="138"/>
      <c r="K35" s="139"/>
      <c r="L35" s="140">
        <v>1007930</v>
      </c>
      <c r="M35" s="141"/>
      <c r="N35" s="142" t="s">
        <v>142</v>
      </c>
    </row>
    <row r="36" spans="1:14" ht="26.1" customHeight="1" x14ac:dyDescent="0.25">
      <c r="A36" s="99"/>
      <c r="B36" s="133" t="s">
        <v>143</v>
      </c>
      <c r="C36" s="134" t="s">
        <v>144</v>
      </c>
      <c r="D36" s="135" t="s">
        <v>138</v>
      </c>
      <c r="E36" s="135" t="s">
        <v>60</v>
      </c>
      <c r="F36" s="137">
        <f t="shared" si="0"/>
        <v>166980</v>
      </c>
      <c r="G36" s="137"/>
      <c r="H36" s="137"/>
      <c r="I36" s="137"/>
      <c r="J36" s="138"/>
      <c r="K36" s="139"/>
      <c r="L36" s="140">
        <v>166980</v>
      </c>
      <c r="M36" s="141"/>
      <c r="N36" s="142" t="s">
        <v>145</v>
      </c>
    </row>
    <row r="37" spans="1:14" ht="26.1" customHeight="1" x14ac:dyDescent="0.25">
      <c r="A37" s="99"/>
      <c r="B37" s="143" t="s">
        <v>146</v>
      </c>
      <c r="C37" s="144" t="s">
        <v>147</v>
      </c>
      <c r="D37" s="145" t="s">
        <v>60</v>
      </c>
      <c r="E37" s="145" t="s">
        <v>65</v>
      </c>
      <c r="F37" s="76">
        <f t="shared" si="0"/>
        <v>388121</v>
      </c>
      <c r="G37" s="146">
        <v>388121</v>
      </c>
      <c r="H37" s="137"/>
      <c r="I37" s="137"/>
      <c r="J37" s="138"/>
      <c r="K37" s="139"/>
      <c r="L37" s="140"/>
      <c r="M37" s="141"/>
      <c r="N37" s="147" t="s">
        <v>148</v>
      </c>
    </row>
    <row r="38" spans="1:14" ht="63" customHeight="1" x14ac:dyDescent="0.25">
      <c r="A38" s="148"/>
      <c r="B38" s="149" t="s">
        <v>149</v>
      </c>
      <c r="C38" s="150" t="s">
        <v>150</v>
      </c>
      <c r="D38" s="108" t="s">
        <v>61</v>
      </c>
      <c r="E38" s="108" t="s">
        <v>65</v>
      </c>
      <c r="F38" s="88">
        <f t="shared" si="0"/>
        <v>2000000</v>
      </c>
      <c r="G38" s="151"/>
      <c r="H38" s="119">
        <v>2000000</v>
      </c>
      <c r="I38" s="119"/>
      <c r="J38" s="120"/>
      <c r="K38" s="121"/>
      <c r="L38" s="121"/>
      <c r="M38" s="152"/>
      <c r="N38" s="115" t="s">
        <v>151</v>
      </c>
    </row>
    <row r="39" spans="1:14" ht="34.15" customHeight="1" x14ac:dyDescent="0.25">
      <c r="A39" s="148"/>
      <c r="B39" s="149" t="s">
        <v>152</v>
      </c>
      <c r="C39" s="150" t="s">
        <v>153</v>
      </c>
      <c r="D39" s="108" t="s">
        <v>61</v>
      </c>
      <c r="E39" s="108" t="s">
        <v>65</v>
      </c>
      <c r="F39" s="88">
        <f t="shared" si="0"/>
        <v>5125000</v>
      </c>
      <c r="G39" s="151"/>
      <c r="H39" s="119">
        <v>5125000</v>
      </c>
      <c r="I39" s="119"/>
      <c r="J39" s="120"/>
      <c r="K39" s="121"/>
      <c r="L39" s="121"/>
      <c r="M39" s="152"/>
      <c r="N39" s="115" t="s">
        <v>154</v>
      </c>
    </row>
    <row r="40" spans="1:14" ht="60.6" customHeight="1" x14ac:dyDescent="0.25">
      <c r="A40" s="148"/>
      <c r="B40" s="149" t="s">
        <v>155</v>
      </c>
      <c r="C40" s="150" t="s">
        <v>156</v>
      </c>
      <c r="D40" s="108" t="s">
        <v>61</v>
      </c>
      <c r="E40" s="108" t="s">
        <v>65</v>
      </c>
      <c r="F40" s="88">
        <f t="shared" si="0"/>
        <v>5100000</v>
      </c>
      <c r="G40" s="151"/>
      <c r="H40" s="119">
        <v>5100000</v>
      </c>
      <c r="I40" s="119"/>
      <c r="J40" s="120"/>
      <c r="K40" s="121"/>
      <c r="L40" s="121"/>
      <c r="M40" s="152"/>
      <c r="N40" s="94" t="s">
        <v>157</v>
      </c>
    </row>
    <row r="41" spans="1:14" ht="26.1" customHeight="1" x14ac:dyDescent="0.25">
      <c r="A41" s="148"/>
      <c r="B41" s="149" t="s">
        <v>158</v>
      </c>
      <c r="C41" s="150" t="s">
        <v>159</v>
      </c>
      <c r="D41" s="108"/>
      <c r="E41" s="108"/>
      <c r="F41" s="88">
        <f t="shared" si="0"/>
        <v>9900000</v>
      </c>
      <c r="G41" s="151"/>
      <c r="H41" s="119">
        <v>9900000</v>
      </c>
      <c r="I41" s="119"/>
      <c r="J41" s="120"/>
      <c r="K41" s="121"/>
      <c r="L41" s="121"/>
      <c r="M41" s="152"/>
      <c r="N41" s="94" t="s">
        <v>160</v>
      </c>
    </row>
    <row r="42" spans="1:14" ht="33" customHeight="1" x14ac:dyDescent="0.25">
      <c r="A42" s="148"/>
      <c r="B42" s="149" t="s">
        <v>161</v>
      </c>
      <c r="C42" s="150" t="s">
        <v>162</v>
      </c>
      <c r="D42" s="108" t="s">
        <v>61</v>
      </c>
      <c r="E42" s="108" t="s">
        <v>65</v>
      </c>
      <c r="F42" s="88">
        <f t="shared" si="0"/>
        <v>200000</v>
      </c>
      <c r="G42" s="151"/>
      <c r="H42" s="119">
        <v>200000</v>
      </c>
      <c r="I42" s="119"/>
      <c r="J42" s="120"/>
      <c r="K42" s="121"/>
      <c r="L42" s="122"/>
      <c r="M42" s="93"/>
      <c r="N42" s="94" t="s">
        <v>163</v>
      </c>
    </row>
    <row r="43" spans="1:14" ht="58.15" customHeight="1" x14ac:dyDescent="0.25">
      <c r="A43" s="148"/>
      <c r="B43" s="149" t="s">
        <v>164</v>
      </c>
      <c r="C43" s="150" t="s">
        <v>165</v>
      </c>
      <c r="D43" s="108" t="s">
        <v>87</v>
      </c>
      <c r="E43" s="108" t="s">
        <v>65</v>
      </c>
      <c r="F43" s="88">
        <v>500000</v>
      </c>
      <c r="G43" s="151">
        <v>500000</v>
      </c>
      <c r="H43" s="119"/>
      <c r="I43" s="119"/>
      <c r="J43" s="120"/>
      <c r="K43" s="121"/>
      <c r="L43" s="121"/>
      <c r="M43" s="93"/>
      <c r="N43" s="153" t="s">
        <v>166</v>
      </c>
    </row>
    <row r="44" spans="1:14" ht="33" customHeight="1" thickBot="1" x14ac:dyDescent="0.3">
      <c r="A44" s="148"/>
      <c r="B44" s="154" t="s">
        <v>167</v>
      </c>
      <c r="C44" s="155" t="s">
        <v>168</v>
      </c>
      <c r="D44" s="156" t="s">
        <v>87</v>
      </c>
      <c r="E44" s="156" t="s">
        <v>87</v>
      </c>
      <c r="F44" s="157">
        <v>87120</v>
      </c>
      <c r="G44" s="158">
        <v>87120</v>
      </c>
      <c r="H44" s="159"/>
      <c r="I44" s="159"/>
      <c r="J44" s="160"/>
      <c r="K44" s="161"/>
      <c r="L44" s="161"/>
      <c r="M44" s="162"/>
      <c r="N44" s="163" t="s">
        <v>169</v>
      </c>
    </row>
    <row r="45" spans="1:14" ht="33" customHeight="1" thickBot="1" x14ac:dyDescent="0.3">
      <c r="A45" s="148"/>
      <c r="B45" s="154" t="s">
        <v>170</v>
      </c>
      <c r="C45" s="164" t="s">
        <v>171</v>
      </c>
      <c r="D45" s="165" t="s">
        <v>91</v>
      </c>
      <c r="E45" s="165" t="s">
        <v>91</v>
      </c>
      <c r="F45" s="166">
        <v>31320</v>
      </c>
      <c r="G45" s="167">
        <v>31320</v>
      </c>
      <c r="H45" s="168"/>
      <c r="I45" s="168"/>
      <c r="J45" s="169"/>
      <c r="K45" s="170"/>
      <c r="L45" s="171"/>
      <c r="M45" s="172"/>
      <c r="N45" s="173"/>
    </row>
    <row r="46" spans="1:14" ht="33" customHeight="1" thickBot="1" x14ac:dyDescent="0.3">
      <c r="A46" s="148"/>
      <c r="B46" s="154" t="s">
        <v>172</v>
      </c>
      <c r="C46" s="164" t="s">
        <v>173</v>
      </c>
      <c r="D46" s="165" t="s">
        <v>91</v>
      </c>
      <c r="E46" s="165" t="s">
        <v>174</v>
      </c>
      <c r="F46" s="166">
        <v>23556</v>
      </c>
      <c r="G46" s="167">
        <v>23556</v>
      </c>
      <c r="H46" s="168"/>
      <c r="I46" s="168"/>
      <c r="J46" s="169"/>
      <c r="K46" s="170"/>
      <c r="L46" s="171"/>
      <c r="M46" s="172"/>
      <c r="N46" s="173"/>
    </row>
    <row r="47" spans="1:14" ht="33" customHeight="1" thickBot="1" x14ac:dyDescent="0.3">
      <c r="A47" s="148"/>
      <c r="B47" s="154" t="s">
        <v>175</v>
      </c>
      <c r="C47" s="164" t="s">
        <v>176</v>
      </c>
      <c r="D47" s="165" t="s">
        <v>174</v>
      </c>
      <c r="E47" s="165" t="s">
        <v>174</v>
      </c>
      <c r="F47" s="166">
        <v>3625</v>
      </c>
      <c r="G47" s="167">
        <v>3625</v>
      </c>
      <c r="H47" s="168"/>
      <c r="I47" s="168"/>
      <c r="J47" s="169"/>
      <c r="K47" s="170"/>
      <c r="L47" s="171"/>
      <c r="M47" s="172"/>
      <c r="N47" s="173"/>
    </row>
    <row r="48" spans="1:14" ht="33" customHeight="1" thickBot="1" x14ac:dyDescent="0.3">
      <c r="A48" s="148"/>
      <c r="B48" s="154" t="s">
        <v>177</v>
      </c>
      <c r="C48" s="164" t="s">
        <v>192</v>
      </c>
      <c r="D48" s="165" t="s">
        <v>60</v>
      </c>
      <c r="E48" s="165" t="s">
        <v>91</v>
      </c>
      <c r="F48" s="166">
        <v>148622</v>
      </c>
      <c r="G48" s="167">
        <v>148622</v>
      </c>
      <c r="H48" s="168"/>
      <c r="I48" s="168"/>
      <c r="J48" s="169"/>
      <c r="K48" s="170"/>
      <c r="L48" s="171"/>
      <c r="M48" s="172"/>
      <c r="N48" s="173"/>
    </row>
    <row r="49" spans="1:14" ht="33" customHeight="1" thickBot="1" x14ac:dyDescent="0.3">
      <c r="A49" s="148"/>
      <c r="B49" s="154" t="s">
        <v>178</v>
      </c>
      <c r="C49" s="164" t="s">
        <v>180</v>
      </c>
      <c r="D49" s="165" t="s">
        <v>181</v>
      </c>
      <c r="E49" s="165" t="s">
        <v>91</v>
      </c>
      <c r="F49" s="166">
        <v>64977</v>
      </c>
      <c r="G49" s="167">
        <v>64977</v>
      </c>
      <c r="H49" s="168"/>
      <c r="I49" s="168"/>
      <c r="J49" s="169"/>
      <c r="K49" s="170"/>
      <c r="L49" s="171"/>
      <c r="M49" s="172"/>
      <c r="N49" s="173"/>
    </row>
    <row r="50" spans="1:14" ht="33" customHeight="1" thickBot="1" x14ac:dyDescent="0.3">
      <c r="A50" s="148"/>
      <c r="B50" s="154" t="s">
        <v>179</v>
      </c>
      <c r="C50" s="202" t="s">
        <v>189</v>
      </c>
      <c r="D50" s="165"/>
      <c r="E50" s="165" t="s">
        <v>65</v>
      </c>
      <c r="F50" s="166">
        <f>G50+H50+I50+J50+K50+L50</f>
        <v>686497</v>
      </c>
      <c r="G50" s="167">
        <f>10633500-9947003</f>
        <v>686497</v>
      </c>
      <c r="H50" s="168"/>
      <c r="I50" s="168"/>
      <c r="J50" s="169"/>
      <c r="K50" s="170"/>
      <c r="L50" s="171"/>
      <c r="M50" s="172"/>
      <c r="N50" s="173"/>
    </row>
    <row r="51" spans="1:14" ht="26.1" customHeight="1" thickBot="1" x14ac:dyDescent="0.3">
      <c r="B51" s="174" t="s">
        <v>182</v>
      </c>
      <c r="C51" s="175"/>
      <c r="D51" s="176" t="s">
        <v>183</v>
      </c>
      <c r="E51" s="176" t="s">
        <v>183</v>
      </c>
      <c r="F51" s="177">
        <f>SUM(G51:M51)</f>
        <v>56172230</v>
      </c>
      <c r="G51" s="177">
        <f>SUM(G7:G50)</f>
        <v>10633500</v>
      </c>
      <c r="H51" s="177">
        <f t="shared" ref="H51:M51" si="1">SUM(H7:H49)</f>
        <v>35983100</v>
      </c>
      <c r="I51" s="177">
        <f t="shared" si="1"/>
        <v>0</v>
      </c>
      <c r="J51" s="177">
        <f t="shared" si="1"/>
        <v>0</v>
      </c>
      <c r="K51" s="177">
        <f t="shared" si="1"/>
        <v>0</v>
      </c>
      <c r="L51" s="178">
        <f t="shared" si="1"/>
        <v>9555630</v>
      </c>
      <c r="M51" s="179">
        <f t="shared" si="1"/>
        <v>0</v>
      </c>
      <c r="N51" s="180"/>
    </row>
    <row r="52" spans="1:14" ht="45.75" customHeight="1" thickBot="1" x14ac:dyDescent="0.3">
      <c r="A52" s="148"/>
      <c r="B52" s="194" t="s">
        <v>193</v>
      </c>
      <c r="C52" s="195" t="s">
        <v>195</v>
      </c>
      <c r="D52" s="196" t="s">
        <v>196</v>
      </c>
      <c r="E52" s="196" t="s">
        <v>197</v>
      </c>
      <c r="F52" s="197">
        <f>H52+I52</f>
        <v>57548055.759999998</v>
      </c>
      <c r="G52" s="198"/>
      <c r="H52" s="199">
        <v>5754805.5800000001</v>
      </c>
      <c r="I52" s="199">
        <f>48915847.39+2877402.79</f>
        <v>51793250.18</v>
      </c>
      <c r="J52" s="221"/>
      <c r="K52" s="222"/>
      <c r="L52" s="223"/>
      <c r="M52" s="224"/>
      <c r="N52" s="225" t="s">
        <v>198</v>
      </c>
    </row>
    <row r="53" spans="1:14" x14ac:dyDescent="0.25">
      <c r="A53" s="148"/>
      <c r="B53" s="181"/>
      <c r="C53" s="182"/>
      <c r="D53" s="181"/>
      <c r="E53" s="181"/>
      <c r="F53" s="181"/>
      <c r="G53" s="181"/>
      <c r="H53" s="63"/>
      <c r="I53" s="63"/>
      <c r="J53" s="63"/>
      <c r="K53" s="63"/>
      <c r="L53" s="63"/>
    </row>
    <row r="54" spans="1:14" x14ac:dyDescent="0.25">
      <c r="B54" s="181"/>
      <c r="C54" s="183" t="s">
        <v>184</v>
      </c>
      <c r="D54" s="181"/>
      <c r="E54" s="181"/>
      <c r="F54" s="181"/>
      <c r="G54" s="181"/>
      <c r="H54" s="182" t="s">
        <v>185</v>
      </c>
      <c r="I54" s="182"/>
      <c r="J54" s="63"/>
      <c r="K54" s="63"/>
      <c r="L54" s="63"/>
    </row>
    <row r="55" spans="1:14" x14ac:dyDescent="0.25">
      <c r="B55" s="181"/>
      <c r="C55" s="181"/>
      <c r="D55" s="181"/>
      <c r="E55" s="181"/>
      <c r="F55" s="184"/>
      <c r="G55" s="181"/>
      <c r="H55" s="185"/>
      <c r="I55" s="186"/>
      <c r="J55" s="63"/>
      <c r="K55" s="63"/>
      <c r="L55" s="63"/>
    </row>
    <row r="56" spans="1:14" x14ac:dyDescent="0.25">
      <c r="B56" s="63"/>
      <c r="C56" s="187" t="s">
        <v>186</v>
      </c>
      <c r="D56" s="63"/>
      <c r="E56" s="63"/>
      <c r="F56" s="188" t="s">
        <v>187</v>
      </c>
      <c r="G56" s="189">
        <v>10633500</v>
      </c>
      <c r="H56" s="190"/>
      <c r="I56" s="63"/>
      <c r="J56" s="63"/>
      <c r="K56" s="63"/>
      <c r="L56" s="63"/>
    </row>
    <row r="57" spans="1:14" x14ac:dyDescent="0.25">
      <c r="B57" s="191"/>
      <c r="C57" s="191"/>
      <c r="D57" s="191"/>
      <c r="E57" s="191"/>
      <c r="F57" s="191"/>
      <c r="G57" s="192"/>
      <c r="H57" s="191"/>
      <c r="I57" s="191"/>
      <c r="J57" s="191"/>
      <c r="K57" s="191"/>
      <c r="L57" s="191"/>
    </row>
    <row r="58" spans="1:14" x14ac:dyDescent="0.25">
      <c r="F58" s="193"/>
    </row>
  </sheetData>
  <mergeCells count="9">
    <mergeCell ref="N17:N19"/>
    <mergeCell ref="N23:N27"/>
    <mergeCell ref="N28:N31"/>
    <mergeCell ref="B1:H1"/>
    <mergeCell ref="B3:H3"/>
    <mergeCell ref="B5:B6"/>
    <mergeCell ref="D5:E5"/>
    <mergeCell ref="F5:F6"/>
    <mergeCell ref="G5:M5"/>
  </mergeCells>
  <pageMargins left="0.25" right="0.25" top="0.75" bottom="0.75" header="0.3" footer="0.3"/>
  <pageSetup paperSize="8" scale="70" firstPageNumber="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formuláře</vt:lpstr>
      <vt:lpstr>Investice NsP Havířov_11_2018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Michalíková Lenka</dc:creator>
  <cp:lastModifiedBy>Gubalová Miroslava</cp:lastModifiedBy>
  <cp:lastPrinted>2016-12-09T07:49:57Z</cp:lastPrinted>
  <dcterms:created xsi:type="dcterms:W3CDTF">2016-12-02T11:36:13Z</dcterms:created>
  <dcterms:modified xsi:type="dcterms:W3CDTF">2018-11-21T07:03:57Z</dcterms:modified>
</cp:coreProperties>
</file>