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lahutova3738\Documents\pracovní pro Katku\Souhrnná zpráva 2014+\aktuální_Souhrnná zpráva 2014+_výstup 1_11_2018\final\"/>
    </mc:Choice>
  </mc:AlternateContent>
  <bookViews>
    <workbookView xWindow="0" yWindow="0" windowWidth="28800" windowHeight="12435"/>
  </bookViews>
  <sheets>
    <sheet name="struktura financování projektů" sheetId="1" r:id="rId1"/>
    <sheet name="EP" sheetId="4" state="hidden" r:id="rId2"/>
    <sheet name="IM (2)" sheetId="6" state="hidden" r:id="rId3"/>
    <sheet name="IM" sheetId="5" state="hidden" r:id="rId4"/>
    <sheet name="List1" sheetId="2" state="hidden" r:id="rId5"/>
    <sheet name="List2" sheetId="3" state="hidden" r:id="rId6"/>
  </sheets>
  <definedNames>
    <definedName name="_xlnm._FilterDatabase" localSheetId="1" hidden="1">EP!$A$1:$Q$93</definedName>
    <definedName name="_xlnm._FilterDatabase" localSheetId="3" hidden="1">IM!$A$1:$R$87</definedName>
    <definedName name="_xlnm._FilterDatabase" localSheetId="2" hidden="1">'IM (2)'!$A$1:$Q$77</definedName>
    <definedName name="_xlnm._FilterDatabase" localSheetId="4" hidden="1">List1!$A$1:$Q$103</definedName>
    <definedName name="_xlnm._FilterDatabase" localSheetId="5" hidden="1">List2!$A$1:$F$40</definedName>
    <definedName name="_xlnm._FilterDatabase" localSheetId="0" hidden="1">'struktura financování projektů'!$A$2:$W$168</definedName>
    <definedName name="_xlnm.Print_Titles" localSheetId="0">'struktura financování projektů'!$1:$2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65" i="1" l="1"/>
  <c r="S91" i="1"/>
  <c r="T91" i="1"/>
  <c r="U91" i="1"/>
  <c r="V91" i="1"/>
  <c r="W91" i="1"/>
  <c r="S92" i="1"/>
  <c r="T92" i="1"/>
  <c r="U92" i="1"/>
  <c r="V92" i="1"/>
  <c r="W92" i="1"/>
  <c r="S93" i="1"/>
  <c r="T93" i="1"/>
  <c r="U93" i="1"/>
  <c r="V93" i="1"/>
  <c r="W93" i="1"/>
  <c r="S94" i="1"/>
  <c r="T94" i="1"/>
  <c r="U94" i="1"/>
  <c r="V94" i="1"/>
  <c r="W94" i="1"/>
  <c r="S95" i="1"/>
  <c r="T95" i="1"/>
  <c r="U95" i="1"/>
  <c r="V95" i="1"/>
  <c r="W95" i="1"/>
  <c r="S96" i="1"/>
  <c r="T96" i="1"/>
  <c r="U96" i="1"/>
  <c r="V96" i="1"/>
  <c r="W96" i="1"/>
  <c r="S97" i="1"/>
  <c r="T97" i="1"/>
  <c r="U97" i="1"/>
  <c r="V97" i="1"/>
  <c r="W97" i="1"/>
  <c r="S98" i="1"/>
  <c r="T98" i="1"/>
  <c r="U98" i="1"/>
  <c r="V98" i="1"/>
  <c r="W98" i="1"/>
  <c r="S99" i="1"/>
  <c r="T99" i="1"/>
  <c r="U99" i="1"/>
  <c r="V99" i="1"/>
  <c r="W99" i="1"/>
  <c r="S100" i="1"/>
  <c r="T100" i="1"/>
  <c r="U100" i="1"/>
  <c r="V100" i="1"/>
  <c r="W100" i="1"/>
  <c r="S101" i="1"/>
  <c r="T101" i="1"/>
  <c r="U101" i="1"/>
  <c r="V101" i="1"/>
  <c r="W101" i="1"/>
  <c r="S102" i="1"/>
  <c r="T102" i="1"/>
  <c r="U102" i="1"/>
  <c r="V102" i="1"/>
  <c r="W102" i="1"/>
  <c r="S103" i="1"/>
  <c r="T103" i="1"/>
  <c r="U103" i="1"/>
  <c r="V103" i="1"/>
  <c r="W103" i="1"/>
  <c r="S104" i="1"/>
  <c r="T104" i="1"/>
  <c r="U104" i="1"/>
  <c r="V104" i="1"/>
  <c r="W104" i="1"/>
  <c r="S105" i="1"/>
  <c r="T105" i="1"/>
  <c r="U105" i="1"/>
  <c r="V105" i="1"/>
  <c r="W105" i="1"/>
  <c r="S106" i="1"/>
  <c r="T106" i="1"/>
  <c r="U106" i="1"/>
  <c r="V106" i="1"/>
  <c r="W106" i="1"/>
  <c r="S107" i="1"/>
  <c r="T107" i="1"/>
  <c r="U107" i="1"/>
  <c r="V107" i="1"/>
  <c r="W107" i="1"/>
  <c r="S108" i="1"/>
  <c r="T108" i="1"/>
  <c r="U108" i="1"/>
  <c r="V108" i="1"/>
  <c r="W108" i="1"/>
  <c r="S109" i="1"/>
  <c r="T109" i="1"/>
  <c r="U109" i="1"/>
  <c r="V109" i="1"/>
  <c r="W109" i="1"/>
  <c r="S110" i="1"/>
  <c r="T110" i="1"/>
  <c r="U110" i="1"/>
  <c r="V110" i="1"/>
  <c r="W110" i="1"/>
  <c r="S111" i="1"/>
  <c r="T111" i="1"/>
  <c r="U111" i="1"/>
  <c r="V111" i="1"/>
  <c r="W111" i="1"/>
  <c r="S112" i="1"/>
  <c r="T112" i="1"/>
  <c r="U112" i="1"/>
  <c r="V112" i="1"/>
  <c r="W112" i="1"/>
  <c r="S113" i="1"/>
  <c r="T113" i="1"/>
  <c r="U113" i="1"/>
  <c r="V113" i="1"/>
  <c r="W113" i="1"/>
  <c r="S114" i="1"/>
  <c r="T114" i="1"/>
  <c r="U114" i="1"/>
  <c r="V114" i="1"/>
  <c r="W114" i="1"/>
  <c r="S115" i="1"/>
  <c r="T115" i="1"/>
  <c r="U115" i="1"/>
  <c r="V115" i="1"/>
  <c r="W115" i="1"/>
  <c r="S116" i="1"/>
  <c r="T116" i="1"/>
  <c r="U116" i="1"/>
  <c r="V116" i="1"/>
  <c r="W116" i="1"/>
  <c r="S117" i="1"/>
  <c r="T117" i="1"/>
  <c r="U117" i="1"/>
  <c r="V117" i="1"/>
  <c r="W117" i="1"/>
  <c r="S118" i="1"/>
  <c r="T118" i="1"/>
  <c r="U118" i="1"/>
  <c r="V118" i="1"/>
  <c r="W118" i="1"/>
  <c r="S119" i="1"/>
  <c r="T119" i="1"/>
  <c r="U119" i="1"/>
  <c r="V119" i="1"/>
  <c r="W119" i="1"/>
  <c r="S120" i="1"/>
  <c r="T120" i="1"/>
  <c r="U120" i="1"/>
  <c r="V120" i="1"/>
  <c r="W120" i="1"/>
  <c r="S121" i="1"/>
  <c r="T121" i="1"/>
  <c r="U121" i="1"/>
  <c r="V121" i="1"/>
  <c r="W121" i="1"/>
  <c r="S122" i="1"/>
  <c r="T122" i="1"/>
  <c r="U122" i="1"/>
  <c r="V122" i="1"/>
  <c r="W122" i="1"/>
  <c r="S123" i="1"/>
  <c r="T123" i="1"/>
  <c r="U123" i="1"/>
  <c r="V123" i="1"/>
  <c r="W123" i="1"/>
  <c r="S124" i="1"/>
  <c r="T124" i="1"/>
  <c r="U124" i="1"/>
  <c r="V124" i="1"/>
  <c r="W124" i="1"/>
  <c r="S125" i="1"/>
  <c r="T125" i="1"/>
  <c r="U125" i="1"/>
  <c r="V125" i="1"/>
  <c r="W125" i="1"/>
  <c r="S126" i="1"/>
  <c r="T126" i="1"/>
  <c r="U126" i="1"/>
  <c r="V126" i="1"/>
  <c r="W126" i="1"/>
  <c r="S127" i="1"/>
  <c r="T127" i="1"/>
  <c r="U127" i="1"/>
  <c r="V127" i="1"/>
  <c r="W127" i="1"/>
  <c r="S128" i="1"/>
  <c r="T128" i="1"/>
  <c r="U128" i="1"/>
  <c r="V128" i="1"/>
  <c r="W128" i="1"/>
  <c r="S129" i="1"/>
  <c r="T129" i="1"/>
  <c r="U129" i="1"/>
  <c r="V129" i="1"/>
  <c r="W129" i="1"/>
  <c r="S130" i="1"/>
  <c r="T130" i="1"/>
  <c r="U130" i="1"/>
  <c r="V130" i="1"/>
  <c r="W130" i="1"/>
  <c r="S131" i="1"/>
  <c r="T131" i="1"/>
  <c r="U131" i="1"/>
  <c r="V131" i="1"/>
  <c r="W131" i="1"/>
  <c r="S132" i="1"/>
  <c r="T132" i="1"/>
  <c r="U132" i="1"/>
  <c r="V132" i="1"/>
  <c r="W132" i="1"/>
  <c r="S133" i="1"/>
  <c r="T133" i="1"/>
  <c r="U133" i="1"/>
  <c r="V133" i="1"/>
  <c r="W133" i="1"/>
  <c r="S134" i="1"/>
  <c r="T134" i="1"/>
  <c r="U134" i="1"/>
  <c r="V134" i="1"/>
  <c r="W134" i="1"/>
  <c r="S135" i="1"/>
  <c r="T135" i="1"/>
  <c r="U135" i="1"/>
  <c r="V135" i="1"/>
  <c r="W135" i="1"/>
  <c r="S136" i="1"/>
  <c r="T136" i="1"/>
  <c r="U136" i="1"/>
  <c r="V136" i="1"/>
  <c r="W136" i="1"/>
  <c r="S137" i="1"/>
  <c r="T137" i="1"/>
  <c r="U137" i="1"/>
  <c r="V137" i="1"/>
  <c r="W137" i="1"/>
  <c r="S138" i="1"/>
  <c r="T138" i="1"/>
  <c r="U138" i="1"/>
  <c r="V138" i="1"/>
  <c r="W138" i="1"/>
  <c r="S139" i="1"/>
  <c r="T139" i="1"/>
  <c r="U139" i="1"/>
  <c r="V139" i="1"/>
  <c r="W139" i="1"/>
  <c r="S140" i="1"/>
  <c r="T140" i="1"/>
  <c r="U140" i="1"/>
  <c r="V140" i="1"/>
  <c r="W140" i="1"/>
  <c r="S141" i="1"/>
  <c r="T141" i="1"/>
  <c r="U141" i="1"/>
  <c r="V141" i="1"/>
  <c r="W141" i="1"/>
  <c r="S142" i="1"/>
  <c r="T142" i="1"/>
  <c r="U142" i="1"/>
  <c r="V142" i="1"/>
  <c r="W142" i="1"/>
  <c r="S143" i="1"/>
  <c r="T143" i="1"/>
  <c r="U143" i="1"/>
  <c r="V143" i="1"/>
  <c r="W143" i="1"/>
  <c r="S144" i="1"/>
  <c r="T144" i="1"/>
  <c r="U144" i="1"/>
  <c r="V144" i="1"/>
  <c r="W144" i="1"/>
  <c r="S145" i="1"/>
  <c r="T145" i="1"/>
  <c r="U145" i="1"/>
  <c r="V145" i="1"/>
  <c r="W145" i="1"/>
  <c r="S146" i="1"/>
  <c r="T146" i="1"/>
  <c r="U146" i="1"/>
  <c r="V146" i="1"/>
  <c r="W146" i="1"/>
  <c r="S147" i="1"/>
  <c r="T147" i="1"/>
  <c r="U147" i="1"/>
  <c r="V147" i="1"/>
  <c r="W147" i="1"/>
  <c r="S148" i="1"/>
  <c r="T148" i="1"/>
  <c r="U148" i="1"/>
  <c r="V148" i="1"/>
  <c r="W148" i="1"/>
  <c r="S149" i="1"/>
  <c r="T149" i="1"/>
  <c r="U149" i="1"/>
  <c r="V149" i="1"/>
  <c r="W149" i="1"/>
  <c r="S150" i="1"/>
  <c r="T150" i="1"/>
  <c r="U150" i="1"/>
  <c r="V150" i="1"/>
  <c r="W150" i="1"/>
  <c r="S151" i="1"/>
  <c r="T151" i="1"/>
  <c r="U151" i="1"/>
  <c r="V151" i="1"/>
  <c r="W151" i="1"/>
  <c r="S152" i="1"/>
  <c r="T152" i="1"/>
  <c r="U152" i="1"/>
  <c r="V152" i="1"/>
  <c r="W152" i="1"/>
  <c r="S153" i="1"/>
  <c r="T153" i="1"/>
  <c r="U153" i="1"/>
  <c r="V153" i="1"/>
  <c r="W153" i="1"/>
  <c r="S154" i="1"/>
  <c r="T154" i="1"/>
  <c r="U154" i="1"/>
  <c r="V154" i="1"/>
  <c r="W154" i="1"/>
  <c r="S155" i="1"/>
  <c r="T155" i="1"/>
  <c r="U155" i="1"/>
  <c r="V155" i="1"/>
  <c r="W155" i="1"/>
  <c r="S156" i="1"/>
  <c r="T156" i="1"/>
  <c r="U156" i="1"/>
  <c r="V156" i="1"/>
  <c r="W156" i="1"/>
  <c r="S157" i="1"/>
  <c r="T157" i="1"/>
  <c r="U157" i="1"/>
  <c r="V157" i="1"/>
  <c r="W157" i="1"/>
  <c r="S158" i="1"/>
  <c r="T158" i="1"/>
  <c r="U158" i="1"/>
  <c r="V158" i="1"/>
  <c r="W158" i="1"/>
  <c r="S159" i="1"/>
  <c r="T159" i="1"/>
  <c r="U159" i="1"/>
  <c r="V159" i="1"/>
  <c r="W159" i="1"/>
  <c r="S160" i="1"/>
  <c r="T160" i="1"/>
  <c r="U160" i="1"/>
  <c r="V160" i="1"/>
  <c r="W160" i="1"/>
  <c r="S161" i="1"/>
  <c r="T161" i="1"/>
  <c r="U161" i="1"/>
  <c r="V161" i="1"/>
  <c r="W161" i="1"/>
  <c r="S162" i="1"/>
  <c r="T162" i="1"/>
  <c r="U162" i="1"/>
  <c r="V162" i="1"/>
  <c r="W162" i="1"/>
  <c r="S163" i="1"/>
  <c r="T163" i="1"/>
  <c r="U163" i="1"/>
  <c r="V163" i="1"/>
  <c r="W163" i="1"/>
  <c r="S164" i="1"/>
  <c r="T164" i="1"/>
  <c r="U164" i="1"/>
  <c r="V164" i="1"/>
  <c r="W164" i="1"/>
  <c r="S165" i="1"/>
  <c r="T165" i="1"/>
  <c r="U165" i="1"/>
  <c r="V165" i="1"/>
  <c r="W165" i="1"/>
  <c r="S166" i="1"/>
  <c r="T166" i="1"/>
  <c r="U166" i="1"/>
  <c r="V166" i="1"/>
  <c r="W166" i="1"/>
  <c r="S167" i="1"/>
  <c r="T167" i="1"/>
  <c r="U167" i="1"/>
  <c r="V167" i="1"/>
  <c r="W167" i="1"/>
  <c r="S168" i="1"/>
  <c r="T168" i="1"/>
  <c r="U168" i="1"/>
  <c r="V168" i="1"/>
  <c r="W168" i="1"/>
  <c r="O75" i="6" l="1"/>
  <c r="P75" i="6" s="1"/>
  <c r="O74" i="6"/>
  <c r="N74" i="6" s="1"/>
  <c r="O73" i="6"/>
  <c r="P73" i="6" s="1"/>
  <c r="N73" i="6"/>
  <c r="O72" i="6"/>
  <c r="P72" i="6" s="1"/>
  <c r="O71" i="6"/>
  <c r="N71" i="6" s="1"/>
  <c r="O70" i="6"/>
  <c r="N70" i="6" s="1"/>
  <c r="O69" i="6"/>
  <c r="P69" i="6" s="1"/>
  <c r="O68" i="6"/>
  <c r="N68" i="6" s="1"/>
  <c r="O67" i="6"/>
  <c r="N67" i="6" s="1"/>
  <c r="O66" i="6"/>
  <c r="P66" i="6" s="1"/>
  <c r="O49" i="6"/>
  <c r="P49" i="6" s="1"/>
  <c r="O48" i="6"/>
  <c r="P48" i="6" s="1"/>
  <c r="O47" i="6"/>
  <c r="N47" i="6" s="1"/>
  <c r="O46" i="6"/>
  <c r="P46" i="6" s="1"/>
  <c r="O45" i="6"/>
  <c r="P45" i="6" s="1"/>
  <c r="O44" i="6"/>
  <c r="N44" i="6" s="1"/>
  <c r="O43" i="6"/>
  <c r="N43" i="6" s="1"/>
  <c r="O42" i="6"/>
  <c r="P42" i="6" s="1"/>
  <c r="O41" i="6"/>
  <c r="P41" i="6" s="1"/>
  <c r="O40" i="6"/>
  <c r="N40" i="6" s="1"/>
  <c r="O39" i="6"/>
  <c r="N39" i="6" s="1"/>
  <c r="O38" i="6"/>
  <c r="P38" i="6" s="1"/>
  <c r="O37" i="6"/>
  <c r="P37" i="6" s="1"/>
  <c r="O36" i="6"/>
  <c r="P36" i="6" s="1"/>
  <c r="O34" i="6"/>
  <c r="N34" i="6" s="1"/>
  <c r="O33" i="6"/>
  <c r="N33" i="6" s="1"/>
  <c r="O32" i="6"/>
  <c r="P32" i="6" s="1"/>
  <c r="O31" i="6"/>
  <c r="P31" i="6" s="1"/>
  <c r="O29" i="6"/>
  <c r="N29" i="6" s="1"/>
  <c r="O28" i="6"/>
  <c r="N28" i="6" s="1"/>
  <c r="O27" i="6"/>
  <c r="N27" i="6" s="1"/>
  <c r="O26" i="6"/>
  <c r="N26" i="6" s="1"/>
  <c r="O25" i="6"/>
  <c r="P25" i="6" s="1"/>
  <c r="O24" i="6"/>
  <c r="N24" i="6" s="1"/>
  <c r="O23" i="6"/>
  <c r="N23" i="6" s="1"/>
  <c r="O22" i="6"/>
  <c r="N22" i="6" s="1"/>
  <c r="O21" i="6"/>
  <c r="P21" i="6" s="1"/>
  <c r="O20" i="6"/>
  <c r="N20" i="6" s="1"/>
  <c r="O19" i="6"/>
  <c r="N19" i="6" s="1"/>
  <c r="O18" i="6"/>
  <c r="N18" i="6" s="1"/>
  <c r="O17" i="6"/>
  <c r="P17" i="6" s="1"/>
  <c r="O16" i="6"/>
  <c r="N16" i="6" s="1"/>
  <c r="O15" i="6"/>
  <c r="N15" i="6" s="1"/>
  <c r="O14" i="6"/>
  <c r="N14" i="6" s="1"/>
  <c r="O13" i="6"/>
  <c r="P13" i="6" s="1"/>
  <c r="O12" i="6"/>
  <c r="N12" i="6" s="1"/>
  <c r="O11" i="6"/>
  <c r="N11" i="6" s="1"/>
  <c r="O10" i="6"/>
  <c r="N10" i="6" s="1"/>
  <c r="O9" i="6"/>
  <c r="P9" i="6" s="1"/>
  <c r="O8" i="6"/>
  <c r="N8" i="6" s="1"/>
  <c r="O7" i="6"/>
  <c r="N7" i="6" s="1"/>
  <c r="O6" i="6"/>
  <c r="N6" i="6" s="1"/>
  <c r="O5" i="6"/>
  <c r="P5" i="6" s="1"/>
  <c r="O4" i="6"/>
  <c r="N4" i="6" s="1"/>
  <c r="O3" i="6"/>
  <c r="N3" i="6" s="1"/>
  <c r="O2" i="6"/>
  <c r="N2" i="6" s="1"/>
  <c r="N45" i="6" l="1"/>
  <c r="N32" i="6"/>
  <c r="N38" i="6"/>
  <c r="P40" i="6"/>
  <c r="N46" i="6"/>
  <c r="N49" i="6"/>
  <c r="N72" i="6"/>
  <c r="N25" i="6"/>
  <c r="N37" i="6"/>
  <c r="N41" i="6"/>
  <c r="N31" i="6"/>
  <c r="N66" i="6"/>
  <c r="P68" i="6"/>
  <c r="P34" i="6"/>
  <c r="N21" i="6"/>
  <c r="N36" i="6"/>
  <c r="N42" i="6"/>
  <c r="P44" i="6"/>
  <c r="N48" i="6"/>
  <c r="N69" i="6"/>
  <c r="P71" i="6"/>
  <c r="N75" i="6"/>
  <c r="P8" i="6"/>
  <c r="P16" i="6"/>
  <c r="P24" i="6"/>
  <c r="P3" i="6"/>
  <c r="N5" i="6"/>
  <c r="P7" i="6"/>
  <c r="N9" i="6"/>
  <c r="P11" i="6"/>
  <c r="N13" i="6"/>
  <c r="P15" i="6"/>
  <c r="N17" i="6"/>
  <c r="P19" i="6"/>
  <c r="P23" i="6"/>
  <c r="P27" i="6"/>
  <c r="P4" i="6"/>
  <c r="P12" i="6"/>
  <c r="P20" i="6"/>
  <c r="P28" i="6"/>
  <c r="P6" i="6"/>
  <c r="P33" i="6"/>
  <c r="P39" i="6"/>
  <c r="P43" i="6"/>
  <c r="P47" i="6"/>
  <c r="P70" i="6"/>
  <c r="P2" i="6"/>
  <c r="P10" i="6"/>
  <c r="P14" i="6"/>
  <c r="P18" i="6"/>
  <c r="P22" i="6"/>
  <c r="P26" i="6"/>
  <c r="P29" i="6"/>
  <c r="P67" i="6"/>
  <c r="P74" i="6"/>
  <c r="P3" i="5" l="1"/>
  <c r="O3" i="5" s="1"/>
  <c r="P4" i="5"/>
  <c r="Q4" i="5" s="1"/>
  <c r="P5" i="5"/>
  <c r="Q5" i="5" s="1"/>
  <c r="P6" i="5"/>
  <c r="O6" i="5" s="1"/>
  <c r="P7" i="5"/>
  <c r="O7" i="5" s="1"/>
  <c r="P8" i="5"/>
  <c r="Q8" i="5" s="1"/>
  <c r="P9" i="5"/>
  <c r="Q9" i="5" s="1"/>
  <c r="P10" i="5"/>
  <c r="O10" i="5" s="1"/>
  <c r="P11" i="5"/>
  <c r="O11" i="5" s="1"/>
  <c r="P12" i="5"/>
  <c r="Q12" i="5" s="1"/>
  <c r="P13" i="5"/>
  <c r="Q13" i="5" s="1"/>
  <c r="P14" i="5"/>
  <c r="O14" i="5" s="1"/>
  <c r="P15" i="5"/>
  <c r="Q15" i="5" s="1"/>
  <c r="P16" i="5"/>
  <c r="O16" i="5" s="1"/>
  <c r="P17" i="5"/>
  <c r="O17" i="5" s="1"/>
  <c r="P18" i="5"/>
  <c r="Q18" i="5" s="1"/>
  <c r="P19" i="5"/>
  <c r="Q19" i="5" s="1"/>
  <c r="P20" i="5"/>
  <c r="O20" i="5" s="1"/>
  <c r="P21" i="5"/>
  <c r="O21" i="5" s="1"/>
  <c r="P22" i="5"/>
  <c r="Q22" i="5" s="1"/>
  <c r="P23" i="5"/>
  <c r="Q23" i="5" s="1"/>
  <c r="P24" i="5"/>
  <c r="O24" i="5" s="1"/>
  <c r="P25" i="5"/>
  <c r="O25" i="5" s="1"/>
  <c r="P26" i="5"/>
  <c r="Q26" i="5" s="1"/>
  <c r="P27" i="5"/>
  <c r="Q27" i="5" s="1"/>
  <c r="P28" i="5"/>
  <c r="O28" i="5" s="1"/>
  <c r="P29" i="5"/>
  <c r="O29" i="5" s="1"/>
  <c r="P30" i="5"/>
  <c r="Q30" i="5" s="1"/>
  <c r="P31" i="5"/>
  <c r="Q31" i="5" s="1"/>
  <c r="P32" i="5"/>
  <c r="O32" i="5" s="1"/>
  <c r="Q32" i="5"/>
  <c r="P33" i="5"/>
  <c r="O33" i="5" s="1"/>
  <c r="P34" i="5"/>
  <c r="Q34" i="5" s="1"/>
  <c r="P35" i="5"/>
  <c r="Q35" i="5" s="1"/>
  <c r="P37" i="5"/>
  <c r="O37" i="5" s="1"/>
  <c r="P38" i="5"/>
  <c r="Q38" i="5" s="1"/>
  <c r="P39" i="5"/>
  <c r="O39" i="5" s="1"/>
  <c r="P40" i="5"/>
  <c r="O40" i="5" s="1"/>
  <c r="P41" i="5"/>
  <c r="Q41" i="5" s="1"/>
  <c r="P42" i="5"/>
  <c r="Q42" i="5" s="1"/>
  <c r="P43" i="5"/>
  <c r="O43" i="5" s="1"/>
  <c r="P44" i="5"/>
  <c r="O44" i="5" s="1"/>
  <c r="P45" i="5"/>
  <c r="Q45" i="5" s="1"/>
  <c r="P46" i="5"/>
  <c r="Q46" i="5" s="1"/>
  <c r="P47" i="5"/>
  <c r="O47" i="5" s="1"/>
  <c r="P48" i="5"/>
  <c r="O48" i="5" s="1"/>
  <c r="P49" i="5"/>
  <c r="Q49" i="5" s="1"/>
  <c r="P50" i="5"/>
  <c r="Q50" i="5" s="1"/>
  <c r="P51" i="5"/>
  <c r="O51" i="5" s="1"/>
  <c r="P52" i="5"/>
  <c r="O52" i="5" s="1"/>
  <c r="P53" i="5"/>
  <c r="Q53" i="5" s="1"/>
  <c r="P54" i="5"/>
  <c r="Q54" i="5" s="1"/>
  <c r="P55" i="5"/>
  <c r="O55" i="5" s="1"/>
  <c r="P56" i="5"/>
  <c r="O56" i="5" s="1"/>
  <c r="P57" i="5"/>
  <c r="Q57" i="5" s="1"/>
  <c r="P58" i="5"/>
  <c r="Q58" i="5" s="1"/>
  <c r="P59" i="5"/>
  <c r="O59" i="5" s="1"/>
  <c r="P60" i="5"/>
  <c r="O60" i="5" s="1"/>
  <c r="P61" i="5"/>
  <c r="Q61" i="5" s="1"/>
  <c r="P62" i="5"/>
  <c r="Q62" i="5" s="1"/>
  <c r="P63" i="5"/>
  <c r="O63" i="5" s="1"/>
  <c r="P64" i="5"/>
  <c r="Q64" i="5" s="1"/>
  <c r="P65" i="5"/>
  <c r="Q65" i="5" s="1"/>
  <c r="P66" i="5"/>
  <c r="Q66" i="5" s="1"/>
  <c r="P67" i="5"/>
  <c r="O67" i="5" s="1"/>
  <c r="P68" i="5"/>
  <c r="O68" i="5" s="1"/>
  <c r="P69" i="5"/>
  <c r="Q69" i="5" s="1"/>
  <c r="P70" i="5"/>
  <c r="Q70" i="5" s="1"/>
  <c r="P71" i="5"/>
  <c r="O71" i="5" s="1"/>
  <c r="P72" i="5"/>
  <c r="O72" i="5" s="1"/>
  <c r="P73" i="5"/>
  <c r="Q73" i="5" s="1"/>
  <c r="P74" i="5"/>
  <c r="Q74" i="5" s="1"/>
  <c r="P75" i="5"/>
  <c r="O75" i="5" s="1"/>
  <c r="P76" i="5"/>
  <c r="O76" i="5" s="1"/>
  <c r="P77" i="5"/>
  <c r="Q77" i="5" s="1"/>
  <c r="P78" i="5"/>
  <c r="Q78" i="5" s="1"/>
  <c r="P79" i="5"/>
  <c r="O79" i="5" s="1"/>
  <c r="P80" i="5"/>
  <c r="O80" i="5" s="1"/>
  <c r="P81" i="5"/>
  <c r="Q81" i="5" s="1"/>
  <c r="P82" i="5"/>
  <c r="Q82" i="5" s="1"/>
  <c r="P83" i="5"/>
  <c r="O83" i="5" s="1"/>
  <c r="P84" i="5"/>
  <c r="O84" i="5" s="1"/>
  <c r="P85" i="5"/>
  <c r="Q85" i="5" s="1"/>
  <c r="P2" i="5"/>
  <c r="Q2" i="5" s="1"/>
  <c r="Q51" i="5" l="1"/>
  <c r="Q43" i="5"/>
  <c r="Q16" i="5"/>
  <c r="Q79" i="5"/>
  <c r="Q72" i="5"/>
  <c r="Q59" i="5"/>
  <c r="O85" i="5"/>
  <c r="O64" i="5"/>
  <c r="Q60" i="5"/>
  <c r="Q47" i="5"/>
  <c r="Q20" i="5"/>
  <c r="Q14" i="5"/>
  <c r="O69" i="5"/>
  <c r="Q28" i="5"/>
  <c r="Q10" i="5"/>
  <c r="O77" i="5"/>
  <c r="O73" i="5"/>
  <c r="Q55" i="5"/>
  <c r="Q39" i="5"/>
  <c r="Q24" i="5"/>
  <c r="Q6" i="5"/>
  <c r="Q83" i="5"/>
  <c r="O81" i="5"/>
  <c r="Q76" i="5"/>
  <c r="Q67" i="5"/>
  <c r="O65" i="5"/>
  <c r="Q63" i="5"/>
  <c r="O61" i="5"/>
  <c r="O57" i="5"/>
  <c r="O53" i="5"/>
  <c r="O49" i="5"/>
  <c r="O45" i="5"/>
  <c r="O41" i="5"/>
  <c r="O34" i="5"/>
  <c r="O30" i="5"/>
  <c r="O26" i="5"/>
  <c r="O22" i="5"/>
  <c r="O18" i="5"/>
  <c r="O15" i="5"/>
  <c r="O12" i="5"/>
  <c r="O8" i="5"/>
  <c r="O4" i="5"/>
  <c r="Q80" i="5"/>
  <c r="Q71" i="5"/>
  <c r="Q56" i="5"/>
  <c r="Q52" i="5"/>
  <c r="Q48" i="5"/>
  <c r="Q44" i="5"/>
  <c r="Q40" i="5"/>
  <c r="Q37" i="5"/>
  <c r="Q33" i="5"/>
  <c r="Q29" i="5"/>
  <c r="Q25" i="5"/>
  <c r="Q21" i="5"/>
  <c r="Q17" i="5"/>
  <c r="Q11" i="5"/>
  <c r="Q7" i="5"/>
  <c r="Q3" i="5"/>
  <c r="Q84" i="5"/>
  <c r="Q75" i="5"/>
  <c r="Q68" i="5"/>
  <c r="O70" i="5"/>
  <c r="O66" i="5"/>
  <c r="O62" i="5"/>
  <c r="O58" i="5"/>
  <c r="O54" i="5"/>
  <c r="O46" i="5"/>
  <c r="O42" i="5"/>
  <c r="O23" i="5"/>
  <c r="O19" i="5"/>
  <c r="O13" i="5"/>
  <c r="O9" i="5"/>
  <c r="O82" i="5"/>
  <c r="O78" i="5"/>
  <c r="O74" i="5"/>
  <c r="O50" i="5"/>
  <c r="O38" i="5"/>
  <c r="O35" i="5"/>
  <c r="O31" i="5"/>
  <c r="O27" i="5"/>
  <c r="O5" i="5"/>
  <c r="O2" i="5"/>
  <c r="O91" i="4" l="1"/>
  <c r="P91" i="4" s="1"/>
  <c r="O90" i="4"/>
  <c r="N90" i="4" s="1"/>
  <c r="O89" i="4"/>
  <c r="N89" i="4" s="1"/>
  <c r="O88" i="4"/>
  <c r="P88" i="4" s="1"/>
  <c r="O87" i="4"/>
  <c r="P87" i="4" s="1"/>
  <c r="O86" i="4"/>
  <c r="P86" i="4" s="1"/>
  <c r="N86" i="4"/>
  <c r="O85" i="4"/>
  <c r="N85" i="4" s="1"/>
  <c r="O84" i="4"/>
  <c r="P84" i="4" s="1"/>
  <c r="O83" i="4"/>
  <c r="P83" i="4" s="1"/>
  <c r="O82" i="4"/>
  <c r="P82" i="4" s="1"/>
  <c r="O81" i="4"/>
  <c r="N81" i="4" s="1"/>
  <c r="O80" i="4"/>
  <c r="P80" i="4" s="1"/>
  <c r="O79" i="4"/>
  <c r="P79" i="4" s="1"/>
  <c r="O78" i="4"/>
  <c r="N78" i="4" s="1"/>
  <c r="O77" i="4"/>
  <c r="N77" i="4" s="1"/>
  <c r="O76" i="4"/>
  <c r="P76" i="4" s="1"/>
  <c r="O75" i="4"/>
  <c r="P75" i="4" s="1"/>
  <c r="O74" i="4"/>
  <c r="N74" i="4" s="1"/>
  <c r="O73" i="4"/>
  <c r="N73" i="4" s="1"/>
  <c r="O72" i="4"/>
  <c r="P72" i="4" s="1"/>
  <c r="O71" i="4"/>
  <c r="N71" i="4" s="1"/>
  <c r="O70" i="4"/>
  <c r="N70" i="4" s="1"/>
  <c r="O69" i="4"/>
  <c r="N69" i="4" s="1"/>
  <c r="O68" i="4"/>
  <c r="P68" i="4" s="1"/>
  <c r="O67" i="4"/>
  <c r="N67" i="4" s="1"/>
  <c r="O66" i="4"/>
  <c r="N66" i="4" s="1"/>
  <c r="O65" i="4"/>
  <c r="N65" i="4" s="1"/>
  <c r="O64" i="4"/>
  <c r="P64" i="4" s="1"/>
  <c r="O63" i="4"/>
  <c r="P63" i="4" s="1"/>
  <c r="N63" i="4"/>
  <c r="O62" i="4"/>
  <c r="N62" i="4" s="1"/>
  <c r="O61" i="4"/>
  <c r="N61" i="4" s="1"/>
  <c r="O60" i="4"/>
  <c r="P60" i="4" s="1"/>
  <c r="O59" i="4"/>
  <c r="P59" i="4" s="1"/>
  <c r="O58" i="4"/>
  <c r="N58" i="4" s="1"/>
  <c r="O57" i="4"/>
  <c r="N57" i="4" s="1"/>
  <c r="O56" i="4"/>
  <c r="P56" i="4" s="1"/>
  <c r="O55" i="4"/>
  <c r="P55" i="4" s="1"/>
  <c r="O54" i="4"/>
  <c r="N54" i="4" s="1"/>
  <c r="O53" i="4"/>
  <c r="N53" i="4" s="1"/>
  <c r="O52" i="4"/>
  <c r="P52" i="4" s="1"/>
  <c r="O51" i="4"/>
  <c r="P51" i="4" s="1"/>
  <c r="O50" i="4"/>
  <c r="N50" i="4" s="1"/>
  <c r="O49" i="4"/>
  <c r="N49" i="4" s="1"/>
  <c r="O48" i="4"/>
  <c r="P48" i="4" s="1"/>
  <c r="O47" i="4"/>
  <c r="P47" i="4" s="1"/>
  <c r="N47" i="4"/>
  <c r="P46" i="4"/>
  <c r="O46" i="4"/>
  <c r="N46" i="4" s="1"/>
  <c r="O45" i="4"/>
  <c r="N45" i="4" s="1"/>
  <c r="O44" i="4"/>
  <c r="P44" i="4" s="1"/>
  <c r="O43" i="4"/>
  <c r="P43" i="4" s="1"/>
  <c r="O42" i="4"/>
  <c r="N42" i="4" s="1"/>
  <c r="O41" i="4"/>
  <c r="N41" i="4" s="1"/>
  <c r="O40" i="4"/>
  <c r="P40" i="4" s="1"/>
  <c r="O39" i="4"/>
  <c r="P39" i="4" s="1"/>
  <c r="O38" i="4"/>
  <c r="N38" i="4" s="1"/>
  <c r="O37" i="4"/>
  <c r="N37" i="4" s="1"/>
  <c r="O36" i="4"/>
  <c r="P36" i="4" s="1"/>
  <c r="O35" i="4"/>
  <c r="P35" i="4" s="1"/>
  <c r="O34" i="4"/>
  <c r="P34" i="4" s="1"/>
  <c r="N34" i="4"/>
  <c r="O33" i="4"/>
  <c r="N33" i="4" s="1"/>
  <c r="O32" i="4"/>
  <c r="P32" i="4" s="1"/>
  <c r="N32" i="4"/>
  <c r="O31" i="4"/>
  <c r="P31" i="4" s="1"/>
  <c r="O30" i="4"/>
  <c r="N30" i="4" s="1"/>
  <c r="O29" i="4"/>
  <c r="N29" i="4" s="1"/>
  <c r="O28" i="4"/>
  <c r="P28" i="4" s="1"/>
  <c r="O27" i="4"/>
  <c r="P27" i="4" s="1"/>
  <c r="O26" i="4"/>
  <c r="N26" i="4" s="1"/>
  <c r="O25" i="4"/>
  <c r="N25" i="4" s="1"/>
  <c r="O24" i="4"/>
  <c r="P24" i="4" s="1"/>
  <c r="O23" i="4"/>
  <c r="P23" i="4" s="1"/>
  <c r="O22" i="4"/>
  <c r="P22" i="4" s="1"/>
  <c r="O21" i="4"/>
  <c r="N21" i="4" s="1"/>
  <c r="O20" i="4"/>
  <c r="P20" i="4" s="1"/>
  <c r="N20" i="4"/>
  <c r="O19" i="4"/>
  <c r="P19" i="4" s="1"/>
  <c r="O18" i="4"/>
  <c r="P18" i="4" s="1"/>
  <c r="N18" i="4"/>
  <c r="O17" i="4"/>
  <c r="N17" i="4" s="1"/>
  <c r="O16" i="4"/>
  <c r="P16" i="4" s="1"/>
  <c r="O15" i="4"/>
  <c r="P15" i="4" s="1"/>
  <c r="N15" i="4"/>
  <c r="O14" i="4"/>
  <c r="P14" i="4" s="1"/>
  <c r="O13" i="4"/>
  <c r="N13" i="4" s="1"/>
  <c r="O12" i="4"/>
  <c r="P12" i="4" s="1"/>
  <c r="O11" i="4"/>
  <c r="P11" i="4" s="1"/>
  <c r="N11" i="4"/>
  <c r="O10" i="4"/>
  <c r="P10" i="4" s="1"/>
  <c r="O9" i="4"/>
  <c r="N9" i="4" s="1"/>
  <c r="O8" i="4"/>
  <c r="P8" i="4" s="1"/>
  <c r="N8" i="4"/>
  <c r="O7" i="4"/>
  <c r="P7" i="4" s="1"/>
  <c r="O6" i="4"/>
  <c r="N6" i="4" s="1"/>
  <c r="O5" i="4"/>
  <c r="N5" i="4" s="1"/>
  <c r="O4" i="4"/>
  <c r="P4" i="4" s="1"/>
  <c r="O3" i="4"/>
  <c r="P3" i="4" s="1"/>
  <c r="O2" i="4"/>
  <c r="P2" i="4" s="1"/>
  <c r="N2" i="4"/>
  <c r="O72" i="2"/>
  <c r="O58" i="2"/>
  <c r="N56" i="2"/>
  <c r="N7" i="4" l="1"/>
  <c r="P38" i="4"/>
  <c r="N84" i="4"/>
  <c r="N39" i="4"/>
  <c r="N56" i="4"/>
  <c r="P62" i="4"/>
  <c r="P58" i="4"/>
  <c r="N14" i="4"/>
  <c r="N16" i="4"/>
  <c r="N24" i="4"/>
  <c r="P26" i="4"/>
  <c r="P42" i="4"/>
  <c r="P50" i="4"/>
  <c r="N59" i="4"/>
  <c r="N76" i="4"/>
  <c r="N82" i="4"/>
  <c r="P6" i="4"/>
  <c r="N3" i="4"/>
  <c r="N10" i="4"/>
  <c r="N12" i="4"/>
  <c r="N22" i="4"/>
  <c r="N27" i="4"/>
  <c r="N35" i="4"/>
  <c r="N43" i="4"/>
  <c r="N51" i="4"/>
  <c r="N80" i="4"/>
  <c r="N88" i="4"/>
  <c r="N31" i="4"/>
  <c r="N55" i="4"/>
  <c r="N64" i="4"/>
  <c r="P66" i="4"/>
  <c r="N68" i="4"/>
  <c r="P70" i="4"/>
  <c r="N72" i="4"/>
  <c r="P74" i="4"/>
  <c r="N75" i="4"/>
  <c r="P78" i="4"/>
  <c r="N91" i="4"/>
  <c r="P30" i="4"/>
  <c r="P54" i="4"/>
  <c r="P67" i="4"/>
  <c r="P71" i="4"/>
  <c r="P90" i="4"/>
  <c r="N4" i="4"/>
  <c r="N19" i="4"/>
  <c r="N23" i="4"/>
  <c r="N28" i="4"/>
  <c r="N36" i="4"/>
  <c r="N40" i="4"/>
  <c r="N44" i="4"/>
  <c r="N48" i="4"/>
  <c r="N52" i="4"/>
  <c r="N60" i="4"/>
  <c r="N79" i="4"/>
  <c r="N83" i="4"/>
  <c r="N87" i="4"/>
  <c r="P21" i="4"/>
  <c r="P25" i="4"/>
  <c r="P29" i="4"/>
  <c r="P33" i="4"/>
  <c r="P37" i="4"/>
  <c r="P41" i="4"/>
  <c r="P45" i="4"/>
  <c r="P49" i="4"/>
  <c r="P53" i="4"/>
  <c r="P57" i="4"/>
  <c r="P61" i="4"/>
  <c r="P65" i="4"/>
  <c r="P69" i="4"/>
  <c r="P73" i="4"/>
  <c r="P77" i="4"/>
  <c r="P81" i="4"/>
  <c r="P85" i="4"/>
  <c r="P89" i="4"/>
  <c r="P5" i="4"/>
  <c r="P9" i="4"/>
  <c r="P13" i="4"/>
  <c r="P17" i="4"/>
  <c r="C98" i="2" l="1"/>
  <c r="O98" i="2"/>
  <c r="N98" i="2" s="1"/>
  <c r="P98" i="2"/>
  <c r="C86" i="2"/>
  <c r="O86" i="2"/>
  <c r="N86" i="2" s="1"/>
  <c r="P86" i="2"/>
  <c r="C82" i="2"/>
  <c r="O82" i="2"/>
  <c r="N82" i="2" s="1"/>
  <c r="P82" i="2"/>
  <c r="C60" i="2"/>
  <c r="O60" i="2"/>
  <c r="N60" i="2" s="1"/>
  <c r="P60" i="2"/>
  <c r="C38" i="2"/>
  <c r="O38" i="2"/>
  <c r="N38" i="2" s="1"/>
  <c r="P38" i="2"/>
  <c r="C34" i="2"/>
  <c r="O34" i="2"/>
  <c r="N34" i="2" s="1"/>
  <c r="P34" i="2"/>
  <c r="C29" i="2"/>
  <c r="O29" i="2"/>
  <c r="N29" i="2" s="1"/>
  <c r="P29" i="2"/>
  <c r="C25" i="2"/>
  <c r="O25" i="2"/>
  <c r="N25" i="2" s="1"/>
  <c r="P25" i="2"/>
  <c r="C17" i="2"/>
  <c r="O17" i="2"/>
  <c r="N17" i="2" s="1"/>
  <c r="P17" i="2"/>
  <c r="C8" i="2"/>
  <c r="O8" i="2"/>
  <c r="N8" i="2" s="1"/>
  <c r="P8" i="2"/>
  <c r="O3" i="2"/>
  <c r="P3" i="2" s="1"/>
  <c r="O4" i="2"/>
  <c r="N4" i="2" s="1"/>
  <c r="O5" i="2"/>
  <c r="N5" i="2" s="1"/>
  <c r="O6" i="2"/>
  <c r="P6" i="2" s="1"/>
  <c r="O7" i="2"/>
  <c r="P7" i="2" s="1"/>
  <c r="O9" i="2"/>
  <c r="N9" i="2" s="1"/>
  <c r="O10" i="2"/>
  <c r="P10" i="2" s="1"/>
  <c r="O11" i="2"/>
  <c r="P11" i="2" s="1"/>
  <c r="O12" i="2"/>
  <c r="N12" i="2" s="1"/>
  <c r="O13" i="2"/>
  <c r="N13" i="2" s="1"/>
  <c r="O14" i="2"/>
  <c r="P14" i="2" s="1"/>
  <c r="O15" i="2"/>
  <c r="P15" i="2" s="1"/>
  <c r="O16" i="2"/>
  <c r="N16" i="2" s="1"/>
  <c r="O18" i="2"/>
  <c r="P18" i="2" s="1"/>
  <c r="O19" i="2"/>
  <c r="P19" i="2" s="1"/>
  <c r="O20" i="2"/>
  <c r="N20" i="2" s="1"/>
  <c r="O21" i="2"/>
  <c r="N21" i="2" s="1"/>
  <c r="O22" i="2"/>
  <c r="P22" i="2" s="1"/>
  <c r="O23" i="2"/>
  <c r="P23" i="2" s="1"/>
  <c r="O24" i="2"/>
  <c r="N24" i="2" s="1"/>
  <c r="O26" i="2"/>
  <c r="P26" i="2" s="1"/>
  <c r="O27" i="2"/>
  <c r="P27" i="2" s="1"/>
  <c r="O28" i="2"/>
  <c r="N28" i="2" s="1"/>
  <c r="O30" i="2"/>
  <c r="P30" i="2" s="1"/>
  <c r="O31" i="2"/>
  <c r="N31" i="2" s="1"/>
  <c r="O32" i="2"/>
  <c r="N32" i="2" s="1"/>
  <c r="O33" i="2"/>
  <c r="P33" i="2" s="1"/>
  <c r="O35" i="2"/>
  <c r="N35" i="2" s="1"/>
  <c r="O36" i="2"/>
  <c r="N36" i="2" s="1"/>
  <c r="O37" i="2"/>
  <c r="P37" i="2" s="1"/>
  <c r="O39" i="2"/>
  <c r="N39" i="2" s="1"/>
  <c r="O40" i="2"/>
  <c r="P40" i="2" s="1"/>
  <c r="O41" i="2"/>
  <c r="P41" i="2" s="1"/>
  <c r="O42" i="2"/>
  <c r="N42" i="2" s="1"/>
  <c r="O43" i="2"/>
  <c r="P43" i="2" s="1"/>
  <c r="O44" i="2"/>
  <c r="P44" i="2" s="1"/>
  <c r="O45" i="2"/>
  <c r="P45" i="2" s="1"/>
  <c r="O46" i="2"/>
  <c r="N46" i="2" s="1"/>
  <c r="O47" i="2"/>
  <c r="P47" i="2" s="1"/>
  <c r="O48" i="2"/>
  <c r="P48" i="2" s="1"/>
  <c r="O49" i="2"/>
  <c r="P49" i="2" s="1"/>
  <c r="O50" i="2"/>
  <c r="P50" i="2" s="1"/>
  <c r="O51" i="2"/>
  <c r="P51" i="2" s="1"/>
  <c r="O52" i="2"/>
  <c r="P52" i="2" s="1"/>
  <c r="O53" i="2"/>
  <c r="N53" i="2" s="1"/>
  <c r="O54" i="2"/>
  <c r="P54" i="2" s="1"/>
  <c r="O55" i="2"/>
  <c r="P55" i="2" s="1"/>
  <c r="O56" i="2"/>
  <c r="O57" i="2"/>
  <c r="N57" i="2" s="1"/>
  <c r="P58" i="2"/>
  <c r="O59" i="2"/>
  <c r="P59" i="2" s="1"/>
  <c r="O61" i="2"/>
  <c r="N61" i="2" s="1"/>
  <c r="O62" i="2"/>
  <c r="P62" i="2" s="1"/>
  <c r="O63" i="2"/>
  <c r="P63" i="2" s="1"/>
  <c r="O64" i="2"/>
  <c r="N64" i="2" s="1"/>
  <c r="O65" i="2"/>
  <c r="N65" i="2" s="1"/>
  <c r="O66" i="2"/>
  <c r="P66" i="2" s="1"/>
  <c r="O67" i="2"/>
  <c r="P67" i="2" s="1"/>
  <c r="O68" i="2"/>
  <c r="N68" i="2" s="1"/>
  <c r="O69" i="2"/>
  <c r="N69" i="2" s="1"/>
  <c r="O70" i="2"/>
  <c r="P70" i="2" s="1"/>
  <c r="O71" i="2"/>
  <c r="P71" i="2" s="1"/>
  <c r="N72" i="2"/>
  <c r="O73" i="2"/>
  <c r="N73" i="2" s="1"/>
  <c r="O74" i="2"/>
  <c r="P74" i="2" s="1"/>
  <c r="O75" i="2"/>
  <c r="P75" i="2" s="1"/>
  <c r="O76" i="2"/>
  <c r="N76" i="2" s="1"/>
  <c r="O77" i="2"/>
  <c r="N77" i="2" s="1"/>
  <c r="O78" i="2"/>
  <c r="P78" i="2" s="1"/>
  <c r="O79" i="2"/>
  <c r="P79" i="2" s="1"/>
  <c r="O80" i="2"/>
  <c r="N80" i="2" s="1"/>
  <c r="O81" i="2"/>
  <c r="P81" i="2" s="1"/>
  <c r="O83" i="2"/>
  <c r="N83" i="2" s="1"/>
  <c r="O84" i="2"/>
  <c r="P84" i="2" s="1"/>
  <c r="O85" i="2"/>
  <c r="P85" i="2" s="1"/>
  <c r="O87" i="2"/>
  <c r="N87" i="2" s="1"/>
  <c r="O88" i="2"/>
  <c r="P88" i="2" s="1"/>
  <c r="O89" i="2"/>
  <c r="P89" i="2" s="1"/>
  <c r="O90" i="2"/>
  <c r="N90" i="2" s="1"/>
  <c r="O91" i="2"/>
  <c r="N91" i="2" s="1"/>
  <c r="O92" i="2"/>
  <c r="P92" i="2" s="1"/>
  <c r="O93" i="2"/>
  <c r="P93" i="2" s="1"/>
  <c r="O94" i="2"/>
  <c r="N94" i="2" s="1"/>
  <c r="O95" i="2"/>
  <c r="N95" i="2" s="1"/>
  <c r="O96" i="2"/>
  <c r="P96" i="2" s="1"/>
  <c r="O97" i="2"/>
  <c r="P97" i="2" s="1"/>
  <c r="O99" i="2"/>
  <c r="N99" i="2" s="1"/>
  <c r="O100" i="2"/>
  <c r="N100" i="2" s="1"/>
  <c r="O101" i="2"/>
  <c r="N101" i="2" s="1"/>
  <c r="O2" i="2"/>
  <c r="N2" i="2" s="1"/>
  <c r="P46" i="2" l="1"/>
  <c r="P76" i="2"/>
  <c r="P24" i="2"/>
  <c r="P90" i="2"/>
  <c r="N88" i="2"/>
  <c r="P101" i="2"/>
  <c r="P91" i="2"/>
  <c r="P68" i="2"/>
  <c r="P42" i="2"/>
  <c r="P39" i="2"/>
  <c r="P32" i="2"/>
  <c r="N43" i="2"/>
  <c r="N30" i="2"/>
  <c r="P53" i="2"/>
  <c r="N51" i="2"/>
  <c r="N74" i="2"/>
  <c r="N66" i="2"/>
  <c r="N58" i="2"/>
  <c r="N47" i="2"/>
  <c r="N40" i="2"/>
  <c r="N14" i="2"/>
  <c r="N84" i="2"/>
  <c r="N50" i="2"/>
  <c r="N44" i="2"/>
  <c r="N37" i="2"/>
  <c r="N22" i="2"/>
  <c r="N96" i="2"/>
  <c r="P99" i="2"/>
  <c r="P83" i="2"/>
  <c r="N81" i="2"/>
  <c r="N78" i="2"/>
  <c r="P72" i="2"/>
  <c r="N70" i="2"/>
  <c r="P64" i="2"/>
  <c r="N62" i="2"/>
  <c r="P56" i="2"/>
  <c r="N54" i="2"/>
  <c r="N48" i="2"/>
  <c r="N33" i="2"/>
  <c r="N18" i="2"/>
  <c r="N6" i="2"/>
  <c r="N3" i="2"/>
  <c r="P100" i="2"/>
  <c r="P94" i="2"/>
  <c r="N92" i="2"/>
  <c r="P87" i="2"/>
  <c r="P80" i="2"/>
  <c r="P77" i="2"/>
  <c r="P73" i="2"/>
  <c r="P69" i="2"/>
  <c r="P65" i="2"/>
  <c r="P61" i="2"/>
  <c r="P57" i="2"/>
  <c r="P36" i="2"/>
  <c r="P28" i="2"/>
  <c r="N26" i="2"/>
  <c r="P21" i="2"/>
  <c r="P12" i="2"/>
  <c r="N10" i="2"/>
  <c r="P5" i="2"/>
  <c r="P31" i="2"/>
  <c r="P16" i="2"/>
  <c r="P9" i="2"/>
  <c r="P95" i="2"/>
  <c r="P35" i="2"/>
  <c r="P20" i="2"/>
  <c r="P13" i="2"/>
  <c r="P4" i="2"/>
  <c r="N75" i="2"/>
  <c r="N71" i="2"/>
  <c r="N67" i="2"/>
  <c r="N63" i="2"/>
  <c r="N59" i="2"/>
  <c r="N55" i="2"/>
  <c r="N52" i="2"/>
  <c r="N49" i="2"/>
  <c r="N45" i="2"/>
  <c r="N41" i="2"/>
  <c r="N27" i="2"/>
  <c r="N23" i="2"/>
  <c r="N19" i="2"/>
  <c r="N15" i="2"/>
  <c r="N11" i="2"/>
  <c r="N7" i="2"/>
  <c r="N97" i="2"/>
  <c r="N93" i="2"/>
  <c r="N89" i="2"/>
  <c r="N85" i="2"/>
  <c r="N79" i="2"/>
  <c r="P2" i="2"/>
  <c r="W90" i="1" l="1"/>
  <c r="S90" i="1"/>
  <c r="W89" i="1"/>
  <c r="S89" i="1"/>
  <c r="W88" i="1"/>
  <c r="S88" i="1"/>
  <c r="W87" i="1"/>
  <c r="S87" i="1"/>
  <c r="W86" i="1"/>
  <c r="S86" i="1"/>
  <c r="W85" i="1"/>
  <c r="S85" i="1"/>
  <c r="W84" i="1"/>
  <c r="S84" i="1"/>
  <c r="W83" i="1"/>
  <c r="S83" i="1"/>
  <c r="W82" i="1"/>
  <c r="S82" i="1"/>
  <c r="W81" i="1"/>
  <c r="S81" i="1"/>
  <c r="W80" i="1"/>
  <c r="S80" i="1"/>
  <c r="W79" i="1"/>
  <c r="S79" i="1"/>
  <c r="W78" i="1"/>
  <c r="S78" i="1"/>
  <c r="W77" i="1"/>
  <c r="S77" i="1"/>
  <c r="W76" i="1"/>
  <c r="S76" i="1"/>
  <c r="W75" i="1"/>
  <c r="S75" i="1"/>
  <c r="W74" i="1"/>
  <c r="S74" i="1"/>
  <c r="W73" i="1"/>
  <c r="S73" i="1"/>
  <c r="W72" i="1"/>
  <c r="S72" i="1"/>
  <c r="W71" i="1"/>
  <c r="S71" i="1"/>
  <c r="W70" i="1"/>
  <c r="S70" i="1"/>
  <c r="W69" i="1"/>
  <c r="S69" i="1"/>
  <c r="W68" i="1"/>
  <c r="S68" i="1"/>
  <c r="W67" i="1"/>
  <c r="S67" i="1"/>
  <c r="W66" i="1"/>
  <c r="S66" i="1"/>
  <c r="W65" i="1"/>
  <c r="S65" i="1"/>
  <c r="W64" i="1"/>
  <c r="S64" i="1"/>
  <c r="W63" i="1"/>
  <c r="S63" i="1"/>
  <c r="W62" i="1"/>
  <c r="S62" i="1"/>
  <c r="W61" i="1"/>
  <c r="V61" i="1"/>
  <c r="U61" i="1"/>
  <c r="S61" i="1"/>
  <c r="T61" i="1"/>
  <c r="W60" i="1"/>
  <c r="S60" i="1"/>
  <c r="W59" i="1"/>
  <c r="S59" i="1"/>
  <c r="W58" i="1"/>
  <c r="S58" i="1"/>
  <c r="W57" i="1"/>
  <c r="S57" i="1"/>
  <c r="W56" i="1"/>
  <c r="S56" i="1"/>
  <c r="W55" i="1"/>
  <c r="S55" i="1"/>
  <c r="W54" i="1"/>
  <c r="S54" i="1"/>
  <c r="W53" i="1"/>
  <c r="S53" i="1"/>
  <c r="W52" i="1"/>
  <c r="S52" i="1"/>
  <c r="V52" i="1"/>
  <c r="W51" i="1"/>
  <c r="S51" i="1"/>
  <c r="W50" i="1"/>
  <c r="S50" i="1"/>
  <c r="W49" i="1"/>
  <c r="S49" i="1"/>
  <c r="W48" i="1"/>
  <c r="S48" i="1"/>
  <c r="W47" i="1"/>
  <c r="S47" i="1"/>
  <c r="W46" i="1"/>
  <c r="S46" i="1"/>
  <c r="W45" i="1"/>
  <c r="S45" i="1"/>
  <c r="W44" i="1"/>
  <c r="S44" i="1"/>
  <c r="W43" i="1"/>
  <c r="S43" i="1"/>
  <c r="W42" i="1"/>
  <c r="S42" i="1"/>
  <c r="W41" i="1"/>
  <c r="S41" i="1"/>
  <c r="W40" i="1"/>
  <c r="S40" i="1"/>
  <c r="W39" i="1"/>
  <c r="S39" i="1"/>
  <c r="W38" i="1"/>
  <c r="S38" i="1"/>
  <c r="W37" i="1"/>
  <c r="S37" i="1"/>
  <c r="W36" i="1"/>
  <c r="S36" i="1"/>
  <c r="W35" i="1"/>
  <c r="S35" i="1"/>
  <c r="W34" i="1"/>
  <c r="S34" i="1"/>
  <c r="W33" i="1"/>
  <c r="S33" i="1"/>
  <c r="W32" i="1"/>
  <c r="S32" i="1"/>
  <c r="W31" i="1"/>
  <c r="S31" i="1"/>
  <c r="W30" i="1"/>
  <c r="S30" i="1"/>
  <c r="W29" i="1"/>
  <c r="S29" i="1"/>
  <c r="W28" i="1"/>
  <c r="S28" i="1"/>
  <c r="W27" i="1"/>
  <c r="S27" i="1"/>
  <c r="W26" i="1"/>
  <c r="S26" i="1"/>
  <c r="W25" i="1"/>
  <c r="S25" i="1"/>
  <c r="W24" i="1"/>
  <c r="S24" i="1"/>
  <c r="W23" i="1"/>
  <c r="S23" i="1"/>
  <c r="W22" i="1"/>
  <c r="S22" i="1"/>
  <c r="W21" i="1"/>
  <c r="S21" i="1"/>
  <c r="U21" i="1"/>
  <c r="W20" i="1"/>
  <c r="S20" i="1"/>
  <c r="W19" i="1"/>
  <c r="S19" i="1"/>
  <c r="W18" i="1"/>
  <c r="S18" i="1"/>
  <c r="W17" i="1"/>
  <c r="S17" i="1"/>
  <c r="U17" i="1"/>
  <c r="W16" i="1"/>
  <c r="S16" i="1"/>
  <c r="V16" i="1"/>
  <c r="W15" i="1"/>
  <c r="S15" i="1"/>
  <c r="V15" i="1"/>
  <c r="W14" i="1"/>
  <c r="S14" i="1"/>
  <c r="V14" i="1"/>
  <c r="U14" i="1"/>
  <c r="T14" i="1"/>
  <c r="W13" i="1"/>
  <c r="S13" i="1"/>
  <c r="V13" i="1"/>
  <c r="U13" i="1"/>
  <c r="T13" i="1"/>
  <c r="W12" i="1"/>
  <c r="S12" i="1"/>
  <c r="V12" i="1"/>
  <c r="U12" i="1"/>
  <c r="T12" i="1"/>
  <c r="W11" i="1"/>
  <c r="S11" i="1"/>
  <c r="V11" i="1"/>
  <c r="U11" i="1"/>
  <c r="T11" i="1"/>
  <c r="W10" i="1"/>
  <c r="S10" i="1"/>
  <c r="V10" i="1"/>
  <c r="U10" i="1"/>
  <c r="T10" i="1"/>
  <c r="W9" i="1"/>
  <c r="S9" i="1"/>
  <c r="V9" i="1"/>
  <c r="U9" i="1"/>
  <c r="W8" i="1"/>
  <c r="S8" i="1"/>
  <c r="V8" i="1"/>
  <c r="U8" i="1"/>
  <c r="W7" i="1"/>
  <c r="S7" i="1"/>
  <c r="V7" i="1"/>
  <c r="U7" i="1"/>
  <c r="W6" i="1"/>
  <c r="S6" i="1"/>
  <c r="V6" i="1"/>
  <c r="U6" i="1"/>
  <c r="W5" i="1"/>
  <c r="S5" i="1"/>
  <c r="V5" i="1"/>
  <c r="U5" i="1"/>
  <c r="W4" i="1"/>
  <c r="S4" i="1"/>
  <c r="V4" i="1"/>
  <c r="U4" i="1"/>
  <c r="W3" i="1"/>
  <c r="U3" i="1"/>
  <c r="S3" i="1"/>
  <c r="V3" i="1"/>
  <c r="T3" i="1"/>
  <c r="V18" i="1" l="1"/>
  <c r="T18" i="1"/>
  <c r="V19" i="1"/>
  <c r="T19" i="1"/>
  <c r="V20" i="1"/>
  <c r="T20" i="1"/>
  <c r="V24" i="1"/>
  <c r="T24" i="1"/>
  <c r="V25" i="1"/>
  <c r="T25" i="1"/>
  <c r="V26" i="1"/>
  <c r="T26" i="1"/>
  <c r="V27" i="1"/>
  <c r="T27" i="1"/>
  <c r="V28" i="1"/>
  <c r="T28" i="1"/>
  <c r="V29" i="1"/>
  <c r="T29" i="1"/>
  <c r="V30" i="1"/>
  <c r="T30" i="1"/>
  <c r="V31" i="1"/>
  <c r="T31" i="1"/>
  <c r="V32" i="1"/>
  <c r="T32" i="1"/>
  <c r="V33" i="1"/>
  <c r="T33" i="1"/>
  <c r="V34" i="1"/>
  <c r="T34" i="1"/>
  <c r="V35" i="1"/>
  <c r="T35" i="1"/>
  <c r="V36" i="1"/>
  <c r="T36" i="1"/>
  <c r="V37" i="1"/>
  <c r="T37" i="1"/>
  <c r="V38" i="1"/>
  <c r="T38" i="1"/>
  <c r="V39" i="1"/>
  <c r="T39" i="1"/>
  <c r="V40" i="1"/>
  <c r="T40" i="1"/>
  <c r="V41" i="1"/>
  <c r="T41" i="1"/>
  <c r="V42" i="1"/>
  <c r="T42" i="1"/>
  <c r="V43" i="1"/>
  <c r="T43" i="1"/>
  <c r="V44" i="1"/>
  <c r="T44" i="1"/>
  <c r="V45" i="1"/>
  <c r="T45" i="1"/>
  <c r="V46" i="1"/>
  <c r="T46" i="1"/>
  <c r="V47" i="1"/>
  <c r="T47" i="1"/>
  <c r="V48" i="1"/>
  <c r="T48" i="1"/>
  <c r="V49" i="1"/>
  <c r="T49" i="1"/>
  <c r="V50" i="1"/>
  <c r="T50" i="1"/>
  <c r="V51" i="1"/>
  <c r="U51" i="1"/>
  <c r="T51" i="1"/>
  <c r="V62" i="1"/>
  <c r="T62" i="1"/>
  <c r="U62" i="1"/>
  <c r="V66" i="1"/>
  <c r="T66" i="1"/>
  <c r="U66" i="1"/>
  <c r="V70" i="1"/>
  <c r="T70" i="1"/>
  <c r="U70" i="1"/>
  <c r="V74" i="1"/>
  <c r="T74" i="1"/>
  <c r="U74" i="1"/>
  <c r="V78" i="1"/>
  <c r="T78" i="1"/>
  <c r="U78" i="1"/>
  <c r="V23" i="1"/>
  <c r="T23" i="1"/>
  <c r="T15" i="1"/>
  <c r="U15" i="1"/>
  <c r="V65" i="1"/>
  <c r="T65" i="1"/>
  <c r="U65" i="1"/>
  <c r="V69" i="1"/>
  <c r="T69" i="1"/>
  <c r="U69" i="1"/>
  <c r="V73" i="1"/>
  <c r="T73" i="1"/>
  <c r="U73" i="1"/>
  <c r="V77" i="1"/>
  <c r="T77" i="1"/>
  <c r="U77" i="1"/>
  <c r="V81" i="1"/>
  <c r="T81" i="1"/>
  <c r="U81" i="1"/>
  <c r="V22" i="1"/>
  <c r="T22" i="1"/>
  <c r="T4" i="1"/>
  <c r="T5" i="1"/>
  <c r="T6" i="1"/>
  <c r="T7" i="1"/>
  <c r="T8" i="1"/>
  <c r="T9" i="1"/>
  <c r="U16" i="1"/>
  <c r="U18" i="1"/>
  <c r="U19" i="1"/>
  <c r="U20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V64" i="1"/>
  <c r="T64" i="1"/>
  <c r="U64" i="1"/>
  <c r="V68" i="1"/>
  <c r="T68" i="1"/>
  <c r="U68" i="1"/>
  <c r="V72" i="1"/>
  <c r="T72" i="1"/>
  <c r="U72" i="1"/>
  <c r="V76" i="1"/>
  <c r="T76" i="1"/>
  <c r="U76" i="1"/>
  <c r="V80" i="1"/>
  <c r="T80" i="1"/>
  <c r="U80" i="1"/>
  <c r="V17" i="1"/>
  <c r="T17" i="1"/>
  <c r="V21" i="1"/>
  <c r="T21" i="1"/>
  <c r="T16" i="1"/>
  <c r="V63" i="1"/>
  <c r="T63" i="1"/>
  <c r="U63" i="1"/>
  <c r="V67" i="1"/>
  <c r="T67" i="1"/>
  <c r="U67" i="1"/>
  <c r="V71" i="1"/>
  <c r="T71" i="1"/>
  <c r="U71" i="1"/>
  <c r="V75" i="1"/>
  <c r="T75" i="1"/>
  <c r="U75" i="1"/>
  <c r="V79" i="1"/>
  <c r="T79" i="1"/>
  <c r="U79" i="1"/>
  <c r="T53" i="1"/>
  <c r="V53" i="1"/>
  <c r="T54" i="1"/>
  <c r="V54" i="1"/>
  <c r="T55" i="1"/>
  <c r="V55" i="1"/>
  <c r="T56" i="1"/>
  <c r="V56" i="1"/>
  <c r="T57" i="1"/>
  <c r="V57" i="1"/>
  <c r="T58" i="1"/>
  <c r="V58" i="1"/>
  <c r="T59" i="1"/>
  <c r="V59" i="1"/>
  <c r="T60" i="1"/>
  <c r="V60" i="1"/>
  <c r="V82" i="1"/>
  <c r="T82" i="1"/>
  <c r="V83" i="1"/>
  <c r="T83" i="1"/>
  <c r="V84" i="1"/>
  <c r="T84" i="1"/>
  <c r="V85" i="1"/>
  <c r="T85" i="1"/>
  <c r="V86" i="1"/>
  <c r="T86" i="1"/>
  <c r="V87" i="1"/>
  <c r="T87" i="1"/>
  <c r="V88" i="1"/>
  <c r="T88" i="1"/>
  <c r="V89" i="1"/>
  <c r="T89" i="1"/>
  <c r="V90" i="1"/>
  <c r="T90" i="1"/>
  <c r="T52" i="1"/>
  <c r="U52" i="1"/>
  <c r="U53" i="1"/>
  <c r="U54" i="1"/>
  <c r="U55" i="1"/>
  <c r="U56" i="1"/>
  <c r="U57" i="1"/>
  <c r="U58" i="1"/>
  <c r="U59" i="1"/>
  <c r="U60" i="1"/>
  <c r="U82" i="1"/>
  <c r="U83" i="1"/>
  <c r="U84" i="1"/>
  <c r="U85" i="1"/>
  <c r="U86" i="1"/>
  <c r="U87" i="1"/>
  <c r="U88" i="1"/>
  <c r="U89" i="1"/>
  <c r="U90" i="1"/>
</calcChain>
</file>

<file path=xl/comments1.xml><?xml version="1.0" encoding="utf-8"?>
<comments xmlns="http://schemas.openxmlformats.org/spreadsheetml/2006/main">
  <authors>
    <author>Kotulová Ivona</author>
    <author>Langrová Pavlína</author>
  </authors>
  <commentList>
    <comment ref="F8" authorId="0" shapeId="0">
      <text>
        <r>
          <rPr>
            <b/>
            <sz val="9"/>
            <color rgb="FF000000"/>
            <rFont val="Tahoma"/>
            <family val="2"/>
            <charset val="238"/>
          </rPr>
          <t>Kotulová Ivona:</t>
        </r>
        <r>
          <rPr>
            <sz val="9"/>
            <color rgb="FF000000"/>
            <rFont val="Tahoma"/>
            <family val="2"/>
            <charset val="238"/>
          </rPr>
          <t xml:space="preserve">
původní usnesení:
21/2246 z 22.9.2016, změna 5/466 z 14.9.2017</t>
        </r>
      </text>
    </comment>
    <comment ref="F9" authorId="0" shapeId="0">
      <text>
        <r>
          <rPr>
            <b/>
            <sz val="9"/>
            <color rgb="FF000000"/>
            <rFont val="Tahoma"/>
            <family val="2"/>
            <charset val="238"/>
          </rPr>
          <t>Kotulová Ivona:</t>
        </r>
        <r>
          <rPr>
            <sz val="9"/>
            <color rgb="FF000000"/>
            <rFont val="Tahoma"/>
            <family val="2"/>
            <charset val="238"/>
          </rPr>
          <t xml:space="preserve">
původní usnesení:
21/2246 z 22.9.2016</t>
        </r>
      </text>
    </comment>
    <comment ref="F23" authorId="0" shapeId="0">
      <text>
        <r>
          <rPr>
            <b/>
            <sz val="9"/>
            <color rgb="FF000000"/>
            <rFont val="Tahoma"/>
            <family val="2"/>
            <charset val="238"/>
          </rPr>
          <t>Kotulová Ivona:</t>
        </r>
        <r>
          <rPr>
            <sz val="9"/>
            <color rgb="FF000000"/>
            <rFont val="Tahoma"/>
            <family val="2"/>
            <charset val="238"/>
          </rPr>
          <t xml:space="preserve">
původní usnesení 20/2103 z 23.6.2016</t>
        </r>
      </text>
    </comment>
    <comment ref="F25" authorId="0" shapeId="0">
      <text>
        <r>
          <rPr>
            <b/>
            <sz val="9"/>
            <color rgb="FF000000"/>
            <rFont val="Tahoma"/>
            <family val="2"/>
            <charset val="238"/>
          </rPr>
          <t>Kotulová Ivona:</t>
        </r>
        <r>
          <rPr>
            <sz val="9"/>
            <color rgb="FF000000"/>
            <rFont val="Tahoma"/>
            <family val="2"/>
            <charset val="238"/>
          </rPr>
          <t xml:space="preserve">
původní usnesení:
4/312 z 15.6.2017</t>
        </r>
      </text>
    </comment>
    <comment ref="A33" authorId="0" shapeId="0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název: Implementace střednědobého plánu rozvoje sociálních služeb s ohledem na efektivitu poskytování soc. služeb v MSK</t>
        </r>
      </text>
    </comment>
    <comment ref="A35" authorId="0" shapeId="0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název Podpora a rozvoj náhradní rodinné péče v MSK II</t>
        </r>
      </text>
    </comment>
    <comment ref="A38" authorId="0" shapeId="0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název projektu: Podpora pečujících osob</t>
        </r>
      </text>
    </comment>
    <comment ref="A40" authorId="0" shapeId="0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název: Podpora procesu transformace v MSK III</t>
        </r>
      </text>
    </comment>
    <comment ref="F41" authorId="0" shapeId="0">
      <text>
        <r>
          <rPr>
            <b/>
            <sz val="9"/>
            <color rgb="FF000000"/>
            <rFont val="Tahoma"/>
            <family val="2"/>
            <charset val="238"/>
          </rPr>
          <t>Kotulová Ivona:</t>
        </r>
        <r>
          <rPr>
            <sz val="9"/>
            <color rgb="FF000000"/>
            <rFont val="Tahoma"/>
            <family val="2"/>
            <charset val="238"/>
          </rPr>
          <t xml:space="preserve">
původní usnesení 16/1633 z 25.9.2015</t>
        </r>
      </text>
    </comment>
    <comment ref="A46" authorId="0" shapeId="0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název: Podpora zkvalitnění a rozvoje služeb pro osoby se zdravotním postižením a osoby s duševním onemocněním II</t>
        </r>
      </text>
    </comment>
    <comment ref="A49" authorId="1" shapeId="0">
      <text>
        <r>
          <rPr>
            <b/>
            <sz val="9"/>
            <color indexed="81"/>
            <rFont val="Tahoma"/>
            <family val="2"/>
            <charset val="238"/>
          </rPr>
          <t>Langrová Pavlína:</t>
        </r>
        <r>
          <rPr>
            <sz val="9"/>
            <color indexed="81"/>
            <rFont val="Tahoma"/>
            <family val="2"/>
            <charset val="238"/>
          </rPr>
          <t xml:space="preserve">
původní název Rodinná a manželská poradna - Frýdek-Místek</t>
        </r>
      </text>
    </comment>
    <comment ref="F54" authorId="0" shapeId="0">
      <text>
        <r>
          <rPr>
            <b/>
            <sz val="9"/>
            <color rgb="FF000000"/>
            <rFont val="Tahoma"/>
            <family val="2"/>
            <charset val="238"/>
          </rPr>
          <t>Kotulová Ivona:</t>
        </r>
        <r>
          <rPr>
            <sz val="9"/>
            <color rgb="FF000000"/>
            <rFont val="Tahoma"/>
            <family val="2"/>
            <charset val="238"/>
          </rPr>
          <t xml:space="preserve">
původní usnesení 13/1160 z 5.3.2015, změna 18/1888 z 25.2.2016</t>
        </r>
      </text>
    </comment>
    <comment ref="A68" authorId="0" shapeId="0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projetk Podpora technických oborů</t>
        </r>
      </text>
    </comment>
    <comment ref="F72" authorId="0" shapeId="0">
      <text>
        <r>
          <rPr>
            <b/>
            <sz val="9"/>
            <color rgb="FF000000"/>
            <rFont val="Tahoma"/>
            <family val="2"/>
            <charset val="238"/>
          </rPr>
          <t>Kotulová Ivona:</t>
        </r>
        <r>
          <rPr>
            <sz val="9"/>
            <color rgb="FF000000"/>
            <rFont val="Tahoma"/>
            <family val="2"/>
            <charset val="238"/>
          </rPr>
          <t xml:space="preserve">
původní usnesení 2/66 z 22.12.2016</t>
        </r>
      </text>
    </comment>
    <comment ref="F77" authorId="0" shapeId="0">
      <text>
        <r>
          <rPr>
            <b/>
            <sz val="9"/>
            <color rgb="FF000000"/>
            <rFont val="Tahoma"/>
            <family val="2"/>
            <charset val="238"/>
          </rPr>
          <t>Kotulová Ivona:</t>
        </r>
        <r>
          <rPr>
            <sz val="9"/>
            <color rgb="FF000000"/>
            <rFont val="Tahoma"/>
            <family val="2"/>
            <charset val="238"/>
          </rPr>
          <t xml:space="preserve">
původní usnesení 20/2086 z 23.6.2016</t>
        </r>
      </text>
    </comment>
    <comment ref="F89" authorId="0" shapeId="0">
      <text>
        <r>
          <rPr>
            <b/>
            <sz val="9"/>
            <color rgb="FF000000"/>
            <rFont val="Tahoma"/>
            <family val="2"/>
            <charset val="238"/>
          </rPr>
          <t>Kotulová Ivona:</t>
        </r>
        <r>
          <rPr>
            <sz val="9"/>
            <color rgb="FF000000"/>
            <rFont val="Tahoma"/>
            <family val="2"/>
            <charset val="238"/>
          </rPr>
          <t xml:space="preserve">
původní usnesení 
16/1626 z 25.9.2015</t>
        </r>
      </text>
    </comment>
  </commentList>
</comments>
</file>

<file path=xl/comments2.xml><?xml version="1.0" encoding="utf-8"?>
<comments xmlns="http://schemas.openxmlformats.org/spreadsheetml/2006/main">
  <authors>
    <author>Kotulová Ivona</author>
    <author>Václavíková Radana</author>
  </authors>
  <commentList>
    <comment ref="F6" authorId="0" shapeId="0">
      <text>
        <r>
          <rPr>
            <b/>
            <sz val="9"/>
            <color rgb="FF000000"/>
            <rFont val="Tahoma"/>
            <family val="2"/>
            <charset val="238"/>
          </rPr>
          <t>Kotulová Ivona:</t>
        </r>
        <r>
          <rPr>
            <sz val="9"/>
            <color rgb="FF000000"/>
            <rFont val="Tahoma"/>
            <family val="2"/>
            <charset val="238"/>
          </rPr>
          <t xml:space="preserve">
původní: 
ZK 23.6.2016, usn. č. 20/2083, mat. 10/21 373.000 tis. Kč</t>
        </r>
      </text>
    </comment>
    <comment ref="F11" authorId="0" shapeId="0">
      <text>
        <r>
          <rPr>
            <b/>
            <sz val="9"/>
            <color rgb="FF000000"/>
            <rFont val="Tahoma"/>
            <family val="2"/>
            <charset val="238"/>
          </rPr>
          <t>Kotulová Ivona:</t>
        </r>
        <r>
          <rPr>
            <sz val="9"/>
            <color rgb="FF000000"/>
            <rFont val="Tahoma"/>
            <family val="2"/>
            <charset val="238"/>
          </rPr>
          <t xml:space="preserve">
původní: 
ZK 23.6.2016, usn. č. 20/2083, mat. 10/21 </t>
        </r>
      </text>
    </comment>
    <comment ref="F15" authorId="1" shapeId="0">
      <text>
        <r>
          <rPr>
            <sz val="9"/>
            <color rgb="FF000000"/>
            <rFont val="Tahoma"/>
            <family val="2"/>
            <charset val="238"/>
          </rPr>
          <t xml:space="preserve">původní: ZK 21/2233 z 22.9.2016 76.000 tis. Kč
</t>
        </r>
      </text>
    </comment>
    <comment ref="F16" authorId="1" shapeId="0">
      <text>
        <r>
          <rPr>
            <sz val="9"/>
            <color rgb="FF000000"/>
            <rFont val="Tahoma"/>
            <family val="2"/>
            <charset val="238"/>
          </rPr>
          <t>původně
ZK 21/2233 z 22.9.2016   38.000 tis. Kč</t>
        </r>
      </text>
    </comment>
    <comment ref="F29" authorId="1" shapeId="0">
      <text>
        <r>
          <rPr>
            <sz val="9"/>
            <color rgb="FF000000"/>
            <rFont val="Tahoma"/>
            <family val="2"/>
            <charset val="238"/>
          </rPr>
          <t>původně ZK 19/2006 z 21.4.2016 30.000 tis. Kč</t>
        </r>
      </text>
    </comment>
  </commentList>
</comments>
</file>

<file path=xl/comments3.xml><?xml version="1.0" encoding="utf-8"?>
<comments xmlns="http://schemas.openxmlformats.org/spreadsheetml/2006/main">
  <authors>
    <author>Kotulová Ivona</author>
    <author>Václavíková Radana</author>
  </authors>
  <commentList>
    <comment ref="G6" authorId="0" shapeId="0">
      <text>
        <r>
          <rPr>
            <b/>
            <sz val="9"/>
            <color rgb="FF000000"/>
            <rFont val="Tahoma"/>
            <family val="2"/>
            <charset val="238"/>
          </rPr>
          <t>Kotulová Ivona:</t>
        </r>
        <r>
          <rPr>
            <sz val="9"/>
            <color rgb="FF000000"/>
            <rFont val="Tahoma"/>
            <family val="2"/>
            <charset val="238"/>
          </rPr>
          <t xml:space="preserve">
původní: 
ZK 23.6.2016, usn. č. 20/2083, mat. 10/21 373.000 tis. Kč</t>
        </r>
      </text>
    </comment>
    <comment ref="G11" authorId="0" shapeId="0">
      <text>
        <r>
          <rPr>
            <b/>
            <sz val="9"/>
            <color rgb="FF000000"/>
            <rFont val="Tahoma"/>
            <family val="2"/>
            <charset val="238"/>
          </rPr>
          <t>Kotulová Ivona:</t>
        </r>
        <r>
          <rPr>
            <sz val="9"/>
            <color rgb="FF000000"/>
            <rFont val="Tahoma"/>
            <family val="2"/>
            <charset val="238"/>
          </rPr>
          <t xml:space="preserve">
původní: 
ZK 23.6.2016, usn. č. 20/2083, mat. 10/21 </t>
        </r>
      </text>
    </comment>
    <comment ref="G15" authorId="1" shapeId="0">
      <text>
        <r>
          <rPr>
            <sz val="9"/>
            <color rgb="FF000000"/>
            <rFont val="Tahoma"/>
            <family val="2"/>
            <charset val="238"/>
          </rPr>
          <t xml:space="preserve">původní: ZK 21/2233 z 22.9.2016 76.000 tis. Kč
</t>
        </r>
      </text>
    </comment>
    <comment ref="G16" authorId="1" shapeId="0">
      <text>
        <r>
          <rPr>
            <sz val="9"/>
            <color rgb="FF000000"/>
            <rFont val="Tahoma"/>
            <family val="2"/>
            <charset val="238"/>
          </rPr>
          <t>původně
ZK 21/2233 z 22.9.2016   38.000 tis. Kč</t>
        </r>
      </text>
    </comment>
    <comment ref="G30" authorId="1" shapeId="0">
      <text>
        <r>
          <rPr>
            <sz val="9"/>
            <color rgb="FF000000"/>
            <rFont val="Tahoma"/>
            <family val="2"/>
            <charset val="238"/>
          </rPr>
          <t>původně ZK 19/2006 z 21.4.2016 30.000 tis. Kč</t>
        </r>
      </text>
    </comment>
  </commentList>
</comments>
</file>

<file path=xl/comments4.xml><?xml version="1.0" encoding="utf-8"?>
<comments xmlns="http://schemas.openxmlformats.org/spreadsheetml/2006/main">
  <authors>
    <author>Kotulová Ivona</author>
    <author>Langrová Pavlína</author>
  </authors>
  <commentList>
    <comment ref="F9" authorId="0" shapeId="0">
      <text>
        <r>
          <rPr>
            <b/>
            <sz val="9"/>
            <color rgb="FF000000"/>
            <rFont val="Tahoma"/>
            <family val="2"/>
            <charset val="238"/>
          </rPr>
          <t>Kotulová Ivona:</t>
        </r>
        <r>
          <rPr>
            <sz val="9"/>
            <color rgb="FF000000"/>
            <rFont val="Tahoma"/>
            <family val="2"/>
            <charset val="238"/>
          </rPr>
          <t xml:space="preserve">
původní usnesení:
21/2246 z 22.9.2016, změna 5/466 z 14.9.2017</t>
        </r>
      </text>
    </comment>
    <comment ref="F10" authorId="0" shapeId="0">
      <text>
        <r>
          <rPr>
            <b/>
            <sz val="9"/>
            <color rgb="FF000000"/>
            <rFont val="Tahoma"/>
            <family val="2"/>
            <charset val="238"/>
          </rPr>
          <t>Kotulová Ivona:</t>
        </r>
        <r>
          <rPr>
            <sz val="9"/>
            <color rgb="FF000000"/>
            <rFont val="Tahoma"/>
            <family val="2"/>
            <charset val="238"/>
          </rPr>
          <t xml:space="preserve">
původní usnesení:
21/2246 z 22.9.2016</t>
        </r>
      </text>
    </comment>
    <comment ref="F26" authorId="0" shapeId="0">
      <text>
        <r>
          <rPr>
            <b/>
            <sz val="9"/>
            <color rgb="FF000000"/>
            <rFont val="Tahoma"/>
            <family val="2"/>
            <charset val="238"/>
          </rPr>
          <t>Kotulová Ivona:</t>
        </r>
        <r>
          <rPr>
            <sz val="9"/>
            <color rgb="FF000000"/>
            <rFont val="Tahoma"/>
            <family val="2"/>
            <charset val="238"/>
          </rPr>
          <t xml:space="preserve">
původní usnesení 20/2103 z 23.6.2016</t>
        </r>
      </text>
    </comment>
    <comment ref="F28" authorId="0" shapeId="0">
      <text>
        <r>
          <rPr>
            <b/>
            <sz val="9"/>
            <color rgb="FF000000"/>
            <rFont val="Tahoma"/>
            <family val="2"/>
            <charset val="238"/>
          </rPr>
          <t>Kotulová Ivona:</t>
        </r>
        <r>
          <rPr>
            <sz val="9"/>
            <color rgb="FF000000"/>
            <rFont val="Tahoma"/>
            <family val="2"/>
            <charset val="238"/>
          </rPr>
          <t xml:space="preserve">
původní usnesení:
4/312 z 15.6.2017</t>
        </r>
      </text>
    </comment>
    <comment ref="A39" authorId="0" shapeId="0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název: Implementace střednědobého plánu rozvoje sociálních služeb s ohledem na efektivitu poskytování soc. služeb v MSK</t>
        </r>
      </text>
    </comment>
    <comment ref="A41" authorId="0" shapeId="0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název Podpora a rozvoj náhradní rodinné péče v MSK II</t>
        </r>
      </text>
    </comment>
    <comment ref="A44" authorId="0" shapeId="0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název projektu: Podpora pečujících osob</t>
        </r>
      </text>
    </comment>
    <comment ref="A46" authorId="0" shapeId="0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název: Podpora procesu transformace v MSK III</t>
        </r>
      </text>
    </comment>
    <comment ref="F47" authorId="0" shapeId="0">
      <text>
        <r>
          <rPr>
            <b/>
            <sz val="9"/>
            <color rgb="FF000000"/>
            <rFont val="Tahoma"/>
            <family val="2"/>
            <charset val="238"/>
          </rPr>
          <t>Kotulová Ivona:</t>
        </r>
        <r>
          <rPr>
            <sz val="9"/>
            <color rgb="FF000000"/>
            <rFont val="Tahoma"/>
            <family val="2"/>
            <charset val="238"/>
          </rPr>
          <t xml:space="preserve">
původní usnesení 16/1633 z 25.9.2015</t>
        </r>
      </text>
    </comment>
    <comment ref="A52" authorId="0" shapeId="0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název: Podpora zkvalitnění a rozvoje služeb pro osoby se zdravotním postižením a osoby s duševním onemocněním II</t>
        </r>
      </text>
    </comment>
    <comment ref="A55" authorId="1" shapeId="0">
      <text>
        <r>
          <rPr>
            <b/>
            <sz val="9"/>
            <color indexed="81"/>
            <rFont val="Tahoma"/>
            <family val="2"/>
            <charset val="238"/>
          </rPr>
          <t>Langrová Pavlína:</t>
        </r>
        <r>
          <rPr>
            <sz val="9"/>
            <color indexed="81"/>
            <rFont val="Tahoma"/>
            <family val="2"/>
            <charset val="238"/>
          </rPr>
          <t xml:space="preserve">
původní název Rodinná a manželská poradna - Frýdek-Místek</t>
        </r>
      </text>
    </comment>
    <comment ref="F61" authorId="0" shapeId="0">
      <text>
        <r>
          <rPr>
            <b/>
            <sz val="9"/>
            <color rgb="FF000000"/>
            <rFont val="Tahoma"/>
            <family val="2"/>
            <charset val="238"/>
          </rPr>
          <t>Kotulová Ivona:</t>
        </r>
        <r>
          <rPr>
            <sz val="9"/>
            <color rgb="FF000000"/>
            <rFont val="Tahoma"/>
            <family val="2"/>
            <charset val="238"/>
          </rPr>
          <t xml:space="preserve">
původní usnesení 13/1160 z 5.3.2015, změna 18/1888 z 25.2.2016</t>
        </r>
      </text>
    </comment>
    <comment ref="A75" authorId="0" shapeId="0">
      <text>
        <r>
          <rPr>
            <b/>
            <sz val="9"/>
            <color indexed="81"/>
            <rFont val="Tahoma"/>
            <family val="2"/>
            <charset val="238"/>
          </rPr>
          <t>Kotulová Ivona:</t>
        </r>
        <r>
          <rPr>
            <sz val="9"/>
            <color indexed="81"/>
            <rFont val="Tahoma"/>
            <family val="2"/>
            <charset val="238"/>
          </rPr>
          <t xml:space="preserve">
původní projetk Podpora technických oborů</t>
        </r>
      </text>
    </comment>
    <comment ref="F79" authorId="0" shapeId="0">
      <text>
        <r>
          <rPr>
            <b/>
            <sz val="9"/>
            <color rgb="FF000000"/>
            <rFont val="Tahoma"/>
            <family val="2"/>
            <charset val="238"/>
          </rPr>
          <t>Kotulová Ivona:</t>
        </r>
        <r>
          <rPr>
            <sz val="9"/>
            <color rgb="FF000000"/>
            <rFont val="Tahoma"/>
            <family val="2"/>
            <charset val="238"/>
          </rPr>
          <t xml:space="preserve">
původní usnesení 2/66 z 22.12.2016</t>
        </r>
      </text>
    </comment>
    <comment ref="F85" authorId="0" shapeId="0">
      <text>
        <r>
          <rPr>
            <b/>
            <sz val="9"/>
            <color rgb="FF000000"/>
            <rFont val="Tahoma"/>
            <family val="2"/>
            <charset val="238"/>
          </rPr>
          <t>Kotulová Ivona:</t>
        </r>
        <r>
          <rPr>
            <sz val="9"/>
            <color rgb="FF000000"/>
            <rFont val="Tahoma"/>
            <family val="2"/>
            <charset val="238"/>
          </rPr>
          <t xml:space="preserve">
původní usnesení 20/2086 z 23.6.2016</t>
        </r>
      </text>
    </comment>
    <comment ref="F99" authorId="0" shapeId="0">
      <text>
        <r>
          <rPr>
            <b/>
            <sz val="9"/>
            <color rgb="FF000000"/>
            <rFont val="Tahoma"/>
            <family val="2"/>
            <charset val="238"/>
          </rPr>
          <t>Kotulová Ivona:</t>
        </r>
        <r>
          <rPr>
            <sz val="9"/>
            <color rgb="FF000000"/>
            <rFont val="Tahoma"/>
            <family val="2"/>
            <charset val="238"/>
          </rPr>
          <t xml:space="preserve">
původní usnesení 
16/1626 z 25.9.2015</t>
        </r>
      </text>
    </comment>
  </commentList>
</comments>
</file>

<file path=xl/sharedStrings.xml><?xml version="1.0" encoding="utf-8"?>
<sst xmlns="http://schemas.openxmlformats.org/spreadsheetml/2006/main" count="2845" uniqueCount="465">
  <si>
    <t>ORJ</t>
  </si>
  <si>
    <t>Název projektu</t>
  </si>
  <si>
    <t>Očekávaná výše dotace v % ze způsobilých výdajů</t>
  </si>
  <si>
    <t>ORG</t>
  </si>
  <si>
    <t>Odvětví</t>
  </si>
  <si>
    <t>Operační program</t>
  </si>
  <si>
    <t>usnesení ZK</t>
  </si>
  <si>
    <t>SCHVÁLENÁ STRUKTURA FINANCOVÁNÍ v tis. Kč</t>
  </si>
  <si>
    <t>AKTUÁLNÍ STRUKTURA FINANCOVÁNÍ v tis. Kč</t>
  </si>
  <si>
    <t>ROZDÍL</t>
  </si>
  <si>
    <t>číslo</t>
  </si>
  <si>
    <t>ze dne</t>
  </si>
  <si>
    <t>CELKEM</t>
  </si>
  <si>
    <t>nezpůsobilé výdaje</t>
  </si>
  <si>
    <t>celkem způsobilé výdaje</t>
  </si>
  <si>
    <t>podíl MSK</t>
  </si>
  <si>
    <t>podíl EU, SR (dotace)</t>
  </si>
  <si>
    <t>RESOLVE</t>
  </si>
  <si>
    <t>3262</t>
  </si>
  <si>
    <t>Doprava</t>
  </si>
  <si>
    <t>Interreg Europe</t>
  </si>
  <si>
    <t>16/1620</t>
  </si>
  <si>
    <t>25.9.2015</t>
  </si>
  <si>
    <t>Vzdělávání a rozvoj kompetencí zaměstnanců KÚ MSK</t>
  </si>
  <si>
    <t>Krajský úřad</t>
  </si>
  <si>
    <t>OPZ</t>
  </si>
  <si>
    <t>19/1989</t>
  </si>
  <si>
    <t>Návrh architektury ICT kraje a pokročilé využívání 
nástrojů eGovernmentu</t>
  </si>
  <si>
    <t>95/7470</t>
  </si>
  <si>
    <t>Příměstské tábory pro děti zaměstnanců KÚ MSK</t>
  </si>
  <si>
    <t>3265</t>
  </si>
  <si>
    <t>16/1636</t>
  </si>
  <si>
    <t>Genderově korektní Moravskoslezský kraj</t>
  </si>
  <si>
    <t>3339</t>
  </si>
  <si>
    <t>21/2248</t>
  </si>
  <si>
    <t>Specializovaný výcvik jednotek hasičů pro zdolávání 
mimořádných událostí v silničních a železničních tunelech</t>
  </si>
  <si>
    <t>Krizové řízení</t>
  </si>
  <si>
    <t>Zvyšování akceschopnosti vyhledávacích
a záchranných modulů USAR a WASAR</t>
  </si>
  <si>
    <t>Zvyšování připravenosti obyvatel a příslušníků HZS na mimořádné události</t>
  </si>
  <si>
    <t>Speciální výcvik jednotek hasičů pro připravenost
 zdolávání mimořádných událostí v oblasti chemie</t>
  </si>
  <si>
    <t>3277</t>
  </si>
  <si>
    <t>Cestovní ruch</t>
  </si>
  <si>
    <t>Interreg SR-ČR</t>
  </si>
  <si>
    <t>20/2088</t>
  </si>
  <si>
    <t>Smart akcelerátor RIS 3 strategie</t>
  </si>
  <si>
    <t>Regionální rozvoj</t>
  </si>
  <si>
    <t>OPVVV</t>
  </si>
  <si>
    <t>16/1632</t>
  </si>
  <si>
    <t>Efektivní naplňování střednědobého plánu v podmínkách MSK</t>
  </si>
  <si>
    <t>Sociální věci</t>
  </si>
  <si>
    <t>16/1631</t>
  </si>
  <si>
    <t>Podpora a rozvoj náhradní rodinné péče v Moravskoslezském kraji</t>
  </si>
  <si>
    <t>15/1534</t>
  </si>
  <si>
    <t>25.6.2015</t>
  </si>
  <si>
    <t>Podpora komunitní práce na území MSK</t>
  </si>
  <si>
    <t>16/1633</t>
  </si>
  <si>
    <t>Podporujeme hrdinství, které není vidět</t>
  </si>
  <si>
    <t>Podpora transformace v MSK III</t>
  </si>
  <si>
    <t>Podpora rozvoje rodičovských kompetencí</t>
  </si>
  <si>
    <t>3/155</t>
  </si>
  <si>
    <t>Podpora služeb sociální prevence 1</t>
  </si>
  <si>
    <t>Podpora služeb sociální prevence 2</t>
  </si>
  <si>
    <t>3281</t>
  </si>
  <si>
    <t>19/1988</t>
  </si>
  <si>
    <t>Podpora zkvalitnění a rozvoje služeb pro osoby s duševním onemocněním</t>
  </si>
  <si>
    <t xml:space="preserve">Odborné sociální poradenství ve Frýdku-Místku </t>
  </si>
  <si>
    <t>3333</t>
  </si>
  <si>
    <t>IROP</t>
  </si>
  <si>
    <t>21/2235</t>
  </si>
  <si>
    <t>Interdisciplinární spolupráce v soudním regionu Nový Jičín</t>
  </si>
  <si>
    <t>3336</t>
  </si>
  <si>
    <t>Elektrolaboratoře</t>
  </si>
  <si>
    <t>Školství</t>
  </si>
  <si>
    <t>21/2237</t>
  </si>
  <si>
    <t>Krajský akční plán rozvoje vzdělávání Moravskoslezského kraje</t>
  </si>
  <si>
    <t>16/1634</t>
  </si>
  <si>
    <t>Modernizace výuky přírodovědných předmětů II (SVL)</t>
  </si>
  <si>
    <t>3316</t>
  </si>
  <si>
    <t>Modernizace výuky svařování</t>
  </si>
  <si>
    <t>Poskytování bezplatné stravy dětem ohroženým chudobou ve školách z prostředků OP PMP v Moravskoslezském kraji</t>
  </si>
  <si>
    <t>3239</t>
  </si>
  <si>
    <t>OPPMP</t>
  </si>
  <si>
    <t>4/306</t>
  </si>
  <si>
    <t>Podpora výuky CNC obrábění</t>
  </si>
  <si>
    <t>Podpora inkluze v Moravskoslezském kraji</t>
  </si>
  <si>
    <t>3283</t>
  </si>
  <si>
    <t>17/1747</t>
  </si>
  <si>
    <t>Výuka pro Průmysl 4.0</t>
  </si>
  <si>
    <t>3387</t>
  </si>
  <si>
    <t>ITI-IROP</t>
  </si>
  <si>
    <t>3/166</t>
  </si>
  <si>
    <t>Vybavení vzdělávacího střediska Zdravotnické záchranné služby Moravskoslezského kraje, p.o.</t>
  </si>
  <si>
    <t>3330</t>
  </si>
  <si>
    <t>Zdravotnictví</t>
  </si>
  <si>
    <t>102/7904</t>
  </si>
  <si>
    <t>Elektronizace procesů jako podpora sdílení dat a komunikace ve zdravotnictví a zároveň zvýšení bezpečí a kvality poskytované péče</t>
  </si>
  <si>
    <t>2/61</t>
  </si>
  <si>
    <t>Implementace soustavy Natura 2000 v Moravskoslezském kraji, 2. vlna</t>
  </si>
  <si>
    <t>3293</t>
  </si>
  <si>
    <t>Životní prostředí</t>
  </si>
  <si>
    <t>OPŽP</t>
  </si>
  <si>
    <t>16/1629</t>
  </si>
  <si>
    <t>20/2083</t>
  </si>
  <si>
    <t>23.6.2016</t>
  </si>
  <si>
    <t>Silnice II/478 prodloužená Mostní I. etapa</t>
  </si>
  <si>
    <t>3321</t>
  </si>
  <si>
    <t>3/145</t>
  </si>
  <si>
    <t>Silnice II/464 v úseku hr. okresu Opava – Bílovec</t>
  </si>
  <si>
    <t>3322</t>
  </si>
  <si>
    <t>Silnice II/468 Třinec – ul. Nádražní a Těšínská k MUK I/11, vč. zárubních zdí</t>
  </si>
  <si>
    <t>3325</t>
  </si>
  <si>
    <t>Kultura</t>
  </si>
  <si>
    <t xml:space="preserve">pozn. </t>
  </si>
  <si>
    <t>Geoportál MSK - část dopravní infrastruktura - založení digitální technické mapy MSK</t>
  </si>
  <si>
    <t>3392</t>
  </si>
  <si>
    <t>DORA - Požadovaná plynulá přeprava pro rozvoj a zhodnocení oblastí Střední Evropy</t>
  </si>
  <si>
    <t>3412</t>
  </si>
  <si>
    <t>Celkem  Doprava</t>
  </si>
  <si>
    <t>Rozvoj architektury ICT Moravskoslezského kraje</t>
  </si>
  <si>
    <t>Realizace bezpečnostních opatření podle zákona o kybernetické bezpečnosti</t>
  </si>
  <si>
    <t>3303</t>
  </si>
  <si>
    <t>Efektivní rozvoj zaměstnanců KÚ MSK</t>
  </si>
  <si>
    <t>3264</t>
  </si>
  <si>
    <t>Kvalita a odborné vzdělávání zaměstnanců KÚ MSK</t>
  </si>
  <si>
    <t>3396</t>
  </si>
  <si>
    <t>Celkem  Krajský úřad</t>
  </si>
  <si>
    <t>Rozvoj ICT a služeb v prostředí IZS</t>
  </si>
  <si>
    <t>Komplexní lokální výstražný a varovný systém před přívalovými povodněmi v Moravskoslezském kraji</t>
  </si>
  <si>
    <t>3246</t>
  </si>
  <si>
    <t>Vybudování komunikační platformy krizového řízení</t>
  </si>
  <si>
    <t>Celkem  Krizové řízení</t>
  </si>
  <si>
    <t>Každá história si zaslúži svoj priestor</t>
  </si>
  <si>
    <t>3327</t>
  </si>
  <si>
    <t>Zlepšenie dostupnosti kultúrnych pamiatok na Slovensko-českom pohraničí</t>
  </si>
  <si>
    <t>3247</t>
  </si>
  <si>
    <t>Jednotný evidenční systém sbírek a publikační portál</t>
  </si>
  <si>
    <t>Celkem  Kultura</t>
  </si>
  <si>
    <t>Bez bariér se nám žije snáz</t>
  </si>
  <si>
    <t>3270</t>
  </si>
  <si>
    <t>Geopark Megoňky - Šance</t>
  </si>
  <si>
    <t>3269</t>
  </si>
  <si>
    <t>Chutě a vůně bez hranic</t>
  </si>
  <si>
    <t>3274</t>
  </si>
  <si>
    <t>Na bicykli k susedom</t>
  </si>
  <si>
    <t>Celkem Cestovní ruch</t>
  </si>
  <si>
    <t>Regionální poradenské centrum SK-CZ</t>
  </si>
  <si>
    <t>3280</t>
  </si>
  <si>
    <t>Příprava projektů</t>
  </si>
  <si>
    <t>3998</t>
  </si>
  <si>
    <t>Celkem  Regionální rozvoj</t>
  </si>
  <si>
    <t>Naplňování protidrogové politiky Moravskoslezského kraje</t>
  </si>
  <si>
    <t>3417</t>
  </si>
  <si>
    <t>Zvyšování efektivity a podpora využívání nástrojů systému péče o ohrožené děti v Moravskoslezském kraji</t>
  </si>
  <si>
    <t>3418</t>
  </si>
  <si>
    <t>Podpora komunitní práce v MSK II</t>
  </si>
  <si>
    <t>3419</t>
  </si>
  <si>
    <t>Podporujeme hrdinství, které není vidět II</t>
  </si>
  <si>
    <t>3401</t>
  </si>
  <si>
    <t>Podpora služeb sociální prevence 3</t>
  </si>
  <si>
    <t>0</t>
  </si>
  <si>
    <t>Podpora služeb sociální prevence 4</t>
  </si>
  <si>
    <t>3398</t>
  </si>
  <si>
    <t>Podpora duše II</t>
  </si>
  <si>
    <t>3420</t>
  </si>
  <si>
    <t>Podpora zadavatelů a poskytovatelů sociálních služeb při procesu střednědobého plánování sociálních služeb v MSK</t>
  </si>
  <si>
    <t>3421</t>
  </si>
  <si>
    <t>Systém pomoci vedoucí k návratu a setrvání v dománím prostředí</t>
  </si>
  <si>
    <t>3422</t>
  </si>
  <si>
    <t>Chráněné bydlení Sagapo II</t>
  </si>
  <si>
    <t>3415</t>
  </si>
  <si>
    <t>Nákup bytů pro chráněné bydlení</t>
  </si>
  <si>
    <t>3335</t>
  </si>
  <si>
    <t>Iniciativa na podporu zaměstnanosti mládeže v MSK</t>
  </si>
  <si>
    <t>3404</t>
  </si>
  <si>
    <t>Optimalizace odborného sociálního poradenství a poskytování dluhového poradenství v Moravskoslezském kraji</t>
  </si>
  <si>
    <t>3337</t>
  </si>
  <si>
    <t>Celkem  Sociální věci</t>
  </si>
  <si>
    <t>Cooperation in vocational education for European labour market</t>
  </si>
  <si>
    <t>Erasmus</t>
  </si>
  <si>
    <t>Laboratoře technických měření</t>
  </si>
  <si>
    <t>Modernizace výuky přírodovědných předmětů I</t>
  </si>
  <si>
    <t>Poskytování bezplatné stravy dětem ohroženým chudobou ve školách z prostředků OP PMP v Moravskoslezském kraji II</t>
  </si>
  <si>
    <t>3403</t>
  </si>
  <si>
    <t>Odborné, kariérové a polytechnické vzdělávání</t>
  </si>
  <si>
    <t>3385</t>
  </si>
  <si>
    <t>Rozvoj dovedností žáků v přírodovědných a technických oborech</t>
  </si>
  <si>
    <t>Moderní metody pěstování rostlin</t>
  </si>
  <si>
    <t>3423</t>
  </si>
  <si>
    <t>Podpora technických a řemeslných oborů v MSK</t>
  </si>
  <si>
    <t>3285</t>
  </si>
  <si>
    <t>Přírodní vědy v technických oborech</t>
  </si>
  <si>
    <t>3413</t>
  </si>
  <si>
    <t>Specializované laboratoře na SPŠ chemické akad. Heyrovského v Ostravě</t>
  </si>
  <si>
    <t>3414</t>
  </si>
  <si>
    <t xml:space="preserve">Laboratoře virtuální reality </t>
  </si>
  <si>
    <t>3287</t>
  </si>
  <si>
    <t>Podpora jazykového vzdělávání v SŠ MSK</t>
  </si>
  <si>
    <t>3386</t>
  </si>
  <si>
    <t>Podpora digitálního vzdělávání v SŠ MSK</t>
  </si>
  <si>
    <t>3289</t>
  </si>
  <si>
    <t>Celkem  Školství</t>
  </si>
  <si>
    <t>Systém pomoci na vyžádání</t>
  </si>
  <si>
    <t>3391</t>
  </si>
  <si>
    <t>Celkem  Zdravotnictví</t>
  </si>
  <si>
    <t>Implementace programů zlepšování kvality ovzduší v České republice</t>
  </si>
  <si>
    <t>3245</t>
  </si>
  <si>
    <t>LIFE</t>
  </si>
  <si>
    <t>CLAIRO - CLimate Adaptation and clean AIR in Ostrava</t>
  </si>
  <si>
    <t>3410</t>
  </si>
  <si>
    <t xml:space="preserve">Urban Innovative Action </t>
  </si>
  <si>
    <t>i-AIR REGION</t>
  </si>
  <si>
    <t>3301</t>
  </si>
  <si>
    <t>Interreg ČR-PL</t>
  </si>
  <si>
    <t>Eliminace nadměrného šíření jmelí bílého na vybraných úsecích v Moravskoslezském kraji</t>
  </si>
  <si>
    <t>3426</t>
  </si>
  <si>
    <t>Revitalizace EVL Děhylovský potok - Štěpán</t>
  </si>
  <si>
    <t>3334</t>
  </si>
  <si>
    <t>Revitalizace přírodní památky Stará řeka</t>
  </si>
  <si>
    <t>3244</t>
  </si>
  <si>
    <t>EVL Paskov, tvorba biotopu páchníka hnědého</t>
  </si>
  <si>
    <t>3294</t>
  </si>
  <si>
    <t>EVL Šilheřovice, tvorba biotopu páchníka hnědého</t>
  </si>
  <si>
    <t>3377</t>
  </si>
  <si>
    <t>EVL Hukvaldy, tvorba biotopu páchníka hnědého</t>
  </si>
  <si>
    <t>3378</t>
  </si>
  <si>
    <t>EVL Niva Olše-Věřňovice, tvorba biotopu páchníka hnědého</t>
  </si>
  <si>
    <t>3380</t>
  </si>
  <si>
    <t>Celkem  Životní prostředí</t>
  </si>
  <si>
    <t>Jednotný personální a mzdový systém pro Moravskoslezský kraj</t>
  </si>
  <si>
    <t>3263</t>
  </si>
  <si>
    <t>Jednotný ekonomický informační systém Moravskoslezského kraje</t>
  </si>
  <si>
    <t>Doprava a chytrý region</t>
  </si>
  <si>
    <t>Finance a správa majetku</t>
  </si>
  <si>
    <t>5/455</t>
  </si>
  <si>
    <t>14.9.2017</t>
  </si>
  <si>
    <t>14.3.2018</t>
  </si>
  <si>
    <t>7/749</t>
  </si>
  <si>
    <t>7/751</t>
  </si>
  <si>
    <t>6/605</t>
  </si>
  <si>
    <t>5/466</t>
  </si>
  <si>
    <t>8/869</t>
  </si>
  <si>
    <t>14.6.2018</t>
  </si>
  <si>
    <t>4/315</t>
  </si>
  <si>
    <t>4/309</t>
  </si>
  <si>
    <t>9/992</t>
  </si>
  <si>
    <t>4/310</t>
  </si>
  <si>
    <t>15.6.2017</t>
  </si>
  <si>
    <t>5/464</t>
  </si>
  <si>
    <t>20/2085</t>
  </si>
  <si>
    <t>8/865</t>
  </si>
  <si>
    <t>6/585</t>
  </si>
  <si>
    <t>4/305</t>
  </si>
  <si>
    <t>9/989</t>
  </si>
  <si>
    <t>13.9.2018</t>
  </si>
  <si>
    <t>8/839</t>
  </si>
  <si>
    <t>21/2245</t>
  </si>
  <si>
    <t>7/737</t>
  </si>
  <si>
    <t>2/68</t>
  </si>
  <si>
    <t>3/173</t>
  </si>
  <si>
    <t>2/66</t>
  </si>
  <si>
    <t>7/724</t>
  </si>
  <si>
    <t>2/64</t>
  </si>
  <si>
    <t>9/1004</t>
  </si>
  <si>
    <t>4/318</t>
  </si>
  <si>
    <t>4/308</t>
  </si>
  <si>
    <t>7/740</t>
  </si>
  <si>
    <t>7/753</t>
  </si>
  <si>
    <t>18/1880</t>
  </si>
  <si>
    <t>9/991</t>
  </si>
  <si>
    <t>21/2247</t>
  </si>
  <si>
    <t>5/469</t>
  </si>
  <si>
    <t>2/65</t>
  </si>
  <si>
    <t>22.12.2016</t>
  </si>
  <si>
    <t>Technika pro úpravu lyžařských běžeckých tras v Moravskoslezském a Zlínském kraji</t>
  </si>
  <si>
    <t>5840</t>
  </si>
  <si>
    <t>msk</t>
  </si>
  <si>
    <t>dotace</t>
  </si>
  <si>
    <t>celkem</t>
  </si>
  <si>
    <t>8/894</t>
  </si>
  <si>
    <t>EP</t>
  </si>
  <si>
    <t>Rekonstrukce MÚK Bazaly – I. etapa</t>
  </si>
  <si>
    <t>Rekonstrukce silnice II/475 Horní Suchá - průtah</t>
  </si>
  <si>
    <t>Rekonstrukce silnice II/477 Frýdek - Místek - Lískovec</t>
  </si>
  <si>
    <t>Silnice II/464 Mošnov - rekonstrukce (III/4809)</t>
  </si>
  <si>
    <t>3302</t>
  </si>
  <si>
    <t>Rekonstrukce MÚK Bazaly II. etapa</t>
  </si>
  <si>
    <t>3317</t>
  </si>
  <si>
    <t>Silnice II/647 Ostrava, ul. Plzeňská Od vodárny po křižovatku se sil. I/11 včetně mostů</t>
  </si>
  <si>
    <t>3318</t>
  </si>
  <si>
    <t>Silnice III/4787 Ostrava ul. Výškovická – rekonstrukce mostů ev. č. 4787-3.3 a 4787-4.3</t>
  </si>
  <si>
    <t>3319</t>
  </si>
  <si>
    <t>Okružní křižovatky silnic II/475 a II/474, Horní Suchá</t>
  </si>
  <si>
    <t>3320</t>
  </si>
  <si>
    <t>Silnice II/442 St. Heřminovy – H. Kunčice – Vítkov - hranice okr. NJ vč. OZ</t>
  </si>
  <si>
    <t>3323</t>
  </si>
  <si>
    <t>Silnice II/442 Staré Heřminovy – Horní Benešov, včetně OZ</t>
  </si>
  <si>
    <t>3324</t>
  </si>
  <si>
    <t xml:space="preserve">Silnice 2017 Frýdek-Místek </t>
  </si>
  <si>
    <t>3326</t>
  </si>
  <si>
    <t>Rekonstrukce a modernizace silnice II/442 v úseku Jakubčovice nad Odrou - hr. okresu Opava</t>
  </si>
  <si>
    <t>Rekonstrukce a modernizace silnice II/441 v úseku Odry - Jakubčovice n. Odrou</t>
  </si>
  <si>
    <t>Rekonstrukce a modernizace silnice II/479 Ostrava, ul. Opavská</t>
  </si>
  <si>
    <t>Rekonstrukce a modernizace silnice II/474 Jablunkov - Návsí</t>
  </si>
  <si>
    <t>Rekonstrukce silnice II/468 Český Těšín</t>
  </si>
  <si>
    <t>Silnice II/477 Frýdek - Místek - Baška - Frýdlant (+ III/48425) I. etapa</t>
  </si>
  <si>
    <t>Silnice II/477 Frýdek - Místek - Baška - Frýdlant (+ III/48425) II. etapa</t>
  </si>
  <si>
    <t xml:space="preserve">Nové vedení trasy silnice III/4848, ul. Palkovická, Frýdek - Místek </t>
  </si>
  <si>
    <t>3405</t>
  </si>
  <si>
    <t xml:space="preserve">Rekonstrukce a modernizace silnice II/445 Heřmanovice – hr. Olomouckého kraje </t>
  </si>
  <si>
    <t>3406</t>
  </si>
  <si>
    <t>Rekonstrukce a modernizace silnice II/470 ul. Orlovská</t>
  </si>
  <si>
    <t>3407</t>
  </si>
  <si>
    <t xml:space="preserve">Rekonstrukce a modernizace silnice II/457 Sádek – Osoblaha – hr. Polsko </t>
  </si>
  <si>
    <t>3408</t>
  </si>
  <si>
    <t xml:space="preserve">Rekonstrukce a modernizace silnice II/478 Klimkovice – Polanka nad Odrou – Stará Bělá </t>
  </si>
  <si>
    <t>3409</t>
  </si>
  <si>
    <t xml:space="preserve">Památník J. A. Komenského ve Fulneku - živé muzeum </t>
  </si>
  <si>
    <t>NKP Zámek Bruntál - Revitalizace objektu „saly terreny</t>
  </si>
  <si>
    <t>Revitalizace zámku ve Frýdku včetně obnovy expozice</t>
  </si>
  <si>
    <t>3267</t>
  </si>
  <si>
    <t>Rekonstrukce výstavní budovy a nová expozice Muzea Těšínska</t>
  </si>
  <si>
    <t>3304</t>
  </si>
  <si>
    <t>Muzeum automobilů TATRA</t>
  </si>
  <si>
    <t>3305</t>
  </si>
  <si>
    <t>Zámek Nová Horka - muzeum pro veřejnost</t>
  </si>
  <si>
    <t>3233</t>
  </si>
  <si>
    <t xml:space="preserve"> NKP Zámek Bruntál - Revitalizace zámeckého parku</t>
  </si>
  <si>
    <t>3390</t>
  </si>
  <si>
    <t>Zámek Nová Horka - Muzeum pro veřejnost II.</t>
  </si>
  <si>
    <t>3236</t>
  </si>
  <si>
    <t>Vybudování expozice muzea Těšínska v Jablunkově "Muzeum Trojmezí"</t>
  </si>
  <si>
    <t>3234</t>
  </si>
  <si>
    <t>Příprava stavebních projektů</t>
  </si>
  <si>
    <t xml:space="preserve">Celkem </t>
  </si>
  <si>
    <t>Domov pro osoby se zdravotním postižením organizace Sagapo v Bruntále</t>
  </si>
  <si>
    <t>Chráněné bydlení organizace Sagapo v Bruntále</t>
  </si>
  <si>
    <t>Sociálně terapeutické dílny a zázemí pro vedení organizace Sagapo v Bruntále</t>
  </si>
  <si>
    <t>Sociální služby pro osoby s duševním onemocněním v Suchdolu nad Odrou</t>
  </si>
  <si>
    <t>3371</t>
  </si>
  <si>
    <t>Domov pro osoby se zdravotním postižením Harmonie, p. o.</t>
  </si>
  <si>
    <t>3372</t>
  </si>
  <si>
    <t>Zateplení budovy Domova Duha v Novém Jičíně</t>
  </si>
  <si>
    <t>3282</t>
  </si>
  <si>
    <t>Odstranění vlhkosti a zateplení budovy č. p. 151, Domov Odry, příspěvková organizace</t>
  </si>
  <si>
    <t>3393</t>
  </si>
  <si>
    <t>Budova dílen pro obor Opravář zemědělských strojů ve Střední odborné škole Bruntál</t>
  </si>
  <si>
    <t>Dílny pro Střední školu stavební a dřevozpracující, Ostrava, příspěvková organizace</t>
  </si>
  <si>
    <t>Energetické úspory ve školách a školských zařízeních zřizovaných Moravskoslezským krajem – IV. Etapa</t>
  </si>
  <si>
    <t>Energetické úspory ve SŠ automobilní, mechanizace a podnikání v Krnově</t>
  </si>
  <si>
    <t>3348</t>
  </si>
  <si>
    <t>Energetické úspory ve SPŠ v Ostravě-Vítkovicích</t>
  </si>
  <si>
    <t>3353</t>
  </si>
  <si>
    <t>Energetické úspory v Obchodní akademii a SOŠ logistické v Opavě</t>
  </si>
  <si>
    <t>3340</t>
  </si>
  <si>
    <t>Energetické úspory ve SŠ průmyslové a umělecké v Opavě</t>
  </si>
  <si>
    <t>3342</t>
  </si>
  <si>
    <t>Energetické úspory ve SŠ technické v Opavě</t>
  </si>
  <si>
    <t>3343</t>
  </si>
  <si>
    <t>Energetické úspory ve SPŠ, OA a JŠ ve Frýdku-Místku</t>
  </si>
  <si>
    <t>3344</t>
  </si>
  <si>
    <t>Energetické úspory v Gymnáziu Petra Bezruče ve Frýdku-Místku</t>
  </si>
  <si>
    <t>3345</t>
  </si>
  <si>
    <t>Energetické úspory v  Dětském domově v Lichnově</t>
  </si>
  <si>
    <t>3349</t>
  </si>
  <si>
    <t>Energetické úspory ve Střední pedagogické škole a Střední zdravotnické škole v Krnově</t>
  </si>
  <si>
    <t>3350</t>
  </si>
  <si>
    <t>Energetické úspory v Gymnáziu v Krnově</t>
  </si>
  <si>
    <t>3351</t>
  </si>
  <si>
    <t>Energetické úspory v ZUŠ v Ostravě-Porubě</t>
  </si>
  <si>
    <t>3352</t>
  </si>
  <si>
    <t>Energetické úspory ve SŠ technické a dopravní v Ostravě-Vítkovicích</t>
  </si>
  <si>
    <t>3355</t>
  </si>
  <si>
    <t>Energetické úspory ve SŠ teleinformatiky v Ostravě</t>
  </si>
  <si>
    <t>3356</t>
  </si>
  <si>
    <t>Energetické úspory v MŠ pro zrakově postižené v Havířově</t>
  </si>
  <si>
    <t>3357</t>
  </si>
  <si>
    <t xml:space="preserve">Energetické úspory v areálu  Dětského domova SRDCE a SŠ, ZŠ a MŠ v Karviné </t>
  </si>
  <si>
    <t>3358</t>
  </si>
  <si>
    <t>Energetické úspory ve Střední škole v Bohumíně</t>
  </si>
  <si>
    <t>3359</t>
  </si>
  <si>
    <t>Energetické úspory v MŠ Klíček v Karviné</t>
  </si>
  <si>
    <t>3360</t>
  </si>
  <si>
    <t>Energetické úspory historické budovy SŠ průmyslové a umělecké v Opavě</t>
  </si>
  <si>
    <t>3394</t>
  </si>
  <si>
    <t>Modernizace Školního statku v Opavě</t>
  </si>
  <si>
    <t>Vybudování dílen pro praktické vyučování, Střední odborná škola, Frýdek-Místek, příspěvková organizace</t>
  </si>
  <si>
    <t>Zateplení ZZS Moravskoslezského kraje, Výjezdové stanoviště Havířov</t>
  </si>
  <si>
    <t>3332</t>
  </si>
  <si>
    <t>Zateplení ZZS Moravskoslezského kraje, Výjezdové stanoviště Opava</t>
  </si>
  <si>
    <t>3290</t>
  </si>
  <si>
    <t>Zateplení vybraných objektů Nemocnice ve Frýdku-Místku – II. Etapa</t>
  </si>
  <si>
    <t>Zateplení vybraných objektů Slezské nemocnice v Opavě - II etapa, památkové objekty</t>
  </si>
  <si>
    <t xml:space="preserve"> Zateplení vybraných objektů Slezské nemocnice v Opavě - II etapa, nepamátkový objekt</t>
  </si>
  <si>
    <t>3395</t>
  </si>
  <si>
    <t>Výstavba výjezdového stanoviště v Novém Jičíně</t>
  </si>
  <si>
    <t>3292</t>
  </si>
  <si>
    <t>???</t>
  </si>
  <si>
    <t>Modernizace technicko-výcvikové základny Hranečník</t>
  </si>
  <si>
    <t>3399</t>
  </si>
  <si>
    <t>15/1535</t>
  </si>
  <si>
    <t>18/1905</t>
  </si>
  <si>
    <t>21/2233</t>
  </si>
  <si>
    <t>6/572</t>
  </si>
  <si>
    <t>5/441</t>
  </si>
  <si>
    <t>7/710</t>
  </si>
  <si>
    <t>6/567</t>
  </si>
  <si>
    <t>18/1906</t>
  </si>
  <si>
    <t>19/2006</t>
  </si>
  <si>
    <t>19/1990</t>
  </si>
  <si>
    <t>20/2092</t>
  </si>
  <si>
    <t>3/141</t>
  </si>
  <si>
    <t>14.12.2017</t>
  </si>
  <si>
    <t>21/2254</t>
  </si>
  <si>
    <t>22.9.2016</t>
  </si>
  <si>
    <t>21/2234</t>
  </si>
  <si>
    <t>4/266</t>
  </si>
  <si>
    <t>3/140</t>
  </si>
  <si>
    <t>4/275</t>
  </si>
  <si>
    <t>6/557</t>
  </si>
  <si>
    <t>Rekonstrukce a modernizace sil. II/475 Stonava průtah II.</t>
  </si>
  <si>
    <t>Rekonstrukce a modernizace sil. II/479 ul. Těšínská II. etapa</t>
  </si>
  <si>
    <t xml:space="preserve">Rekonstrukce silnice III/47811, II/478 Ostrava, ulice Mitrovická </t>
  </si>
  <si>
    <t>Rekonstrukce silnice II/462 Jelenice – Lesní Albrechtice</t>
  </si>
  <si>
    <t>Rekonstrukce a výstavba Domova Březiny</t>
  </si>
  <si>
    <t xml:space="preserve">Zateplení a stavební úpravy správní budovy, pavilonu P1 a P3a </t>
  </si>
  <si>
    <t>Chráněné bydlení Fontána</t>
  </si>
  <si>
    <t>3383</t>
  </si>
  <si>
    <t>3402</t>
  </si>
  <si>
    <t>3425</t>
  </si>
  <si>
    <t>Zateplení Mendelova gymnázia v Opavě</t>
  </si>
  <si>
    <t>40%, 70%</t>
  </si>
  <si>
    <t>35%, 70%</t>
  </si>
  <si>
    <t>12 071,40</t>
  </si>
  <si>
    <t>8 047,60</t>
  </si>
  <si>
    <t>3384</t>
  </si>
  <si>
    <t>IM</t>
  </si>
  <si>
    <t xml:space="preserve"> *  na zasedání ZK dne 13. 12. 2018 bude předložen návrh na (navýšení) profinancování a kofinancování projektu </t>
  </si>
  <si>
    <t>Podpora aktivit v rámci Programu Interreg V-A ČR - PR 2018-2020</t>
  </si>
  <si>
    <t>RRC</t>
  </si>
  <si>
    <t>*</t>
  </si>
  <si>
    <t>3388</t>
  </si>
  <si>
    <t>3300</t>
  </si>
  <si>
    <t>6/600</t>
  </si>
  <si>
    <t>Podpora aktivit v rámci Programu Interreg V-A ČR - PR</t>
  </si>
  <si>
    <t>3297</t>
  </si>
  <si>
    <t>16/1642</t>
  </si>
  <si>
    <t>Zajištění činnosti sekretariátu RSK MSK</t>
  </si>
  <si>
    <t>3238</t>
  </si>
  <si>
    <t>OPTP</t>
  </si>
  <si>
    <t>17/1767</t>
  </si>
  <si>
    <t>17.12.2015</t>
  </si>
  <si>
    <t xml:space="preserve">Zajištění činnosti sekretariátu RSK MSK II </t>
  </si>
  <si>
    <t>3400</t>
  </si>
  <si>
    <t>6/599</t>
  </si>
  <si>
    <t>26.9.2016</t>
  </si>
  <si>
    <t xml:space="preserve">22.9.2016 </t>
  </si>
  <si>
    <t xml:space="preserve">16.3.2017 </t>
  </si>
  <si>
    <t>16.3.2017</t>
  </si>
  <si>
    <t xml:space="preserve">14.12.2017 </t>
  </si>
  <si>
    <t xml:space="preserve">14.9.2017 </t>
  </si>
  <si>
    <t xml:space="preserve">14.3.2018 </t>
  </si>
  <si>
    <t>NKP Zámek Bruntál - Revitalizace objektu „saly terreny"</t>
  </si>
  <si>
    <t>25.2.2016</t>
  </si>
  <si>
    <t>21.4.2016</t>
  </si>
  <si>
    <t xml:space="preserve">15.6.2017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</si>
</sst>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"/>
    <numFmt numFmtId="165" formatCode="#,##0.00_ ;[Red]\-#,##0.00\ "/>
    <numFmt numFmtId="166" formatCode="#,##0.00_ ;\-#,##0.00\ "/>
  </numFmts>
  <fonts count="18" x14ac:knownFonts="1">
    <font>
      <sz val="11"/>
      <color theme="1"/>
      <name val="Calibri"/>
      <family val="2"/>
      <charset val="238"/>
      <scheme val="minor"/>
    </font>
    <font>
      <b/>
      <sz val="8"/>
      <color rgb="FF0070C0"/>
      <name val="Tahoma"/>
      <family val="2"/>
      <charset val="238"/>
    </font>
    <font>
      <sz val="8"/>
      <color theme="1"/>
      <name val="Tahoma"/>
      <family val="2"/>
      <charset val="238"/>
    </font>
    <font>
      <sz val="8"/>
      <name val="Tahoma"/>
      <family val="2"/>
      <charset val="238"/>
    </font>
    <font>
      <sz val="8"/>
      <color rgb="FF231F20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rgb="FF000000"/>
      <name val="Tahoma"/>
      <family val="2"/>
      <charset val="238"/>
    </font>
    <font>
      <sz val="9"/>
      <color rgb="FF000000"/>
      <name val="Tahoma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0"/>
      <name val="Tahoma"/>
      <family val="2"/>
      <charset val="238"/>
    </font>
    <font>
      <sz val="9"/>
      <name val="Calibri"/>
      <family val="2"/>
      <charset val="238"/>
    </font>
    <font>
      <sz val="11"/>
      <color rgb="FF231F2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B8B7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CC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0"/>
  </cellStyleXfs>
  <cellXfs count="148">
    <xf numFmtId="0" fontId="0" fillId="0" borderId="0" xfId="0"/>
    <xf numFmtId="4" fontId="1" fillId="0" borderId="11" xfId="0" applyNumberFormat="1" applyFont="1" applyBorder="1" applyAlignment="1" applyProtection="1">
      <alignment horizontal="center" vertical="center" wrapText="1"/>
      <protection locked="0"/>
    </xf>
    <xf numFmtId="4" fontId="1" fillId="0" borderId="14" xfId="0" applyNumberFormat="1" applyFont="1" applyBorder="1" applyAlignment="1" applyProtection="1">
      <alignment horizontal="center" vertical="center" wrapText="1"/>
      <protection locked="0"/>
    </xf>
    <xf numFmtId="4" fontId="1" fillId="0" borderId="15" xfId="0" applyNumberFormat="1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>
      <alignment horizontal="center" vertical="center"/>
    </xf>
    <xf numFmtId="49" fontId="3" fillId="0" borderId="17" xfId="0" applyNumberFormat="1" applyFont="1" applyFill="1" applyBorder="1" applyAlignment="1">
      <alignment vertical="center" wrapText="1"/>
    </xf>
    <xf numFmtId="10" fontId="3" fillId="0" borderId="17" xfId="0" applyNumberFormat="1" applyFont="1" applyFill="1" applyBorder="1" applyAlignment="1">
      <alignment horizontal="center" vertical="center"/>
    </xf>
    <xf numFmtId="49" fontId="3" fillId="0" borderId="17" xfId="0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49" fontId="3" fillId="0" borderId="18" xfId="0" applyNumberFormat="1" applyFont="1" applyFill="1" applyBorder="1" applyAlignment="1">
      <alignment horizontal="center" vertical="center"/>
    </xf>
    <xf numFmtId="49" fontId="3" fillId="0" borderId="17" xfId="0" applyNumberFormat="1" applyFont="1" applyFill="1" applyBorder="1" applyAlignment="1">
      <alignment horizontal="right" vertical="center"/>
    </xf>
    <xf numFmtId="4" fontId="3" fillId="0" borderId="17" xfId="0" applyNumberFormat="1" applyFont="1" applyFill="1" applyBorder="1" applyAlignment="1">
      <alignment horizontal="right" vertical="center"/>
    </xf>
    <xf numFmtId="4" fontId="3" fillId="0" borderId="19" xfId="0" applyNumberFormat="1" applyFont="1" applyFill="1" applyBorder="1" applyAlignment="1">
      <alignment horizontal="right" vertical="center"/>
    </xf>
    <xf numFmtId="165" fontId="3" fillId="0" borderId="17" xfId="0" applyNumberFormat="1" applyFont="1" applyFill="1" applyBorder="1" applyAlignment="1">
      <alignment horizontal="right" vertical="center"/>
    </xf>
    <xf numFmtId="165" fontId="3" fillId="0" borderId="19" xfId="0" applyNumberFormat="1" applyFont="1" applyFill="1" applyBorder="1" applyAlignment="1">
      <alignment horizontal="right" vertical="center"/>
    </xf>
    <xf numFmtId="4" fontId="3" fillId="0" borderId="21" xfId="0" applyNumberFormat="1" applyFont="1" applyFill="1" applyBorder="1" applyAlignment="1">
      <alignment horizontal="right" vertical="center"/>
    </xf>
    <xf numFmtId="4" fontId="3" fillId="0" borderId="22" xfId="0" applyNumberFormat="1" applyFont="1" applyFill="1" applyBorder="1" applyAlignment="1">
      <alignment horizontal="right" vertical="center"/>
    </xf>
    <xf numFmtId="49" fontId="3" fillId="0" borderId="24" xfId="0" applyNumberFormat="1" applyFont="1" applyFill="1" applyBorder="1" applyAlignment="1">
      <alignment vertical="center" wrapText="1"/>
    </xf>
    <xf numFmtId="10" fontId="3" fillId="0" borderId="24" xfId="0" applyNumberFormat="1" applyFont="1" applyFill="1" applyBorder="1" applyAlignment="1">
      <alignment horizontal="center" vertical="center"/>
    </xf>
    <xf numFmtId="49" fontId="3" fillId="0" borderId="24" xfId="0" applyNumberFormat="1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49" fontId="3" fillId="0" borderId="24" xfId="0" applyNumberFormat="1" applyFont="1" applyFill="1" applyBorder="1" applyAlignment="1">
      <alignment horizontal="right" vertical="center"/>
    </xf>
    <xf numFmtId="14" fontId="3" fillId="0" borderId="24" xfId="0" applyNumberFormat="1" applyFont="1" applyFill="1" applyBorder="1" applyAlignment="1">
      <alignment horizontal="right" vertical="center"/>
    </xf>
    <xf numFmtId="4" fontId="3" fillId="0" borderId="24" xfId="0" applyNumberFormat="1" applyFont="1" applyFill="1" applyBorder="1" applyAlignment="1">
      <alignment horizontal="right" vertical="center"/>
    </xf>
    <xf numFmtId="4" fontId="3" fillId="0" borderId="25" xfId="0" applyNumberFormat="1" applyFont="1" applyFill="1" applyBorder="1" applyAlignment="1">
      <alignment horizontal="right" vertical="center"/>
    </xf>
    <xf numFmtId="165" fontId="3" fillId="0" borderId="26" xfId="0" applyNumberFormat="1" applyFont="1" applyFill="1" applyBorder="1" applyAlignment="1">
      <alignment horizontal="right" vertical="center"/>
    </xf>
    <xf numFmtId="165" fontId="3" fillId="0" borderId="24" xfId="0" applyNumberFormat="1" applyFont="1" applyFill="1" applyBorder="1" applyAlignment="1">
      <alignment horizontal="right" vertical="center"/>
    </xf>
    <xf numFmtId="165" fontId="3" fillId="0" borderId="25" xfId="0" applyNumberFormat="1" applyFont="1" applyFill="1" applyBorder="1" applyAlignment="1">
      <alignment horizontal="right" vertical="center"/>
    </xf>
    <xf numFmtId="4" fontId="3" fillId="0" borderId="27" xfId="0" applyNumberFormat="1" applyFont="1" applyFill="1" applyBorder="1" applyAlignment="1">
      <alignment horizontal="right" vertical="center"/>
    </xf>
    <xf numFmtId="4" fontId="3" fillId="0" borderId="28" xfId="0" applyNumberFormat="1" applyFont="1" applyFill="1" applyBorder="1" applyAlignment="1">
      <alignment horizontal="right" vertical="center"/>
    </xf>
    <xf numFmtId="0" fontId="4" fillId="0" borderId="24" xfId="0" applyFont="1" applyFill="1" applyBorder="1" applyAlignment="1">
      <alignment horizontal="right" vertical="center"/>
    </xf>
    <xf numFmtId="14" fontId="4" fillId="0" borderId="24" xfId="0" applyNumberFormat="1" applyFont="1" applyFill="1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49" fontId="3" fillId="0" borderId="32" xfId="0" applyNumberFormat="1" applyFont="1" applyFill="1" applyBorder="1" applyAlignment="1">
      <alignment vertical="center" wrapText="1"/>
    </xf>
    <xf numFmtId="10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32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/>
    <xf numFmtId="49" fontId="9" fillId="0" borderId="24" xfId="0" applyNumberFormat="1" applyFont="1" applyFill="1" applyBorder="1" applyAlignment="1"/>
    <xf numFmtId="49" fontId="9" fillId="0" borderId="24" xfId="0" applyNumberFormat="1" applyFont="1" applyFill="1" applyBorder="1" applyAlignment="1">
      <alignment horizontal="right"/>
    </xf>
    <xf numFmtId="49" fontId="9" fillId="0" borderId="24" xfId="0" applyNumberFormat="1" applyFont="1" applyFill="1" applyBorder="1" applyAlignment="1">
      <alignment horizontal="center"/>
    </xf>
    <xf numFmtId="4" fontId="10" fillId="2" borderId="24" xfId="0" applyNumberFormat="1" applyFont="1" applyFill="1" applyBorder="1"/>
    <xf numFmtId="4" fontId="10" fillId="2" borderId="24" xfId="0" applyNumberFormat="1" applyFont="1" applyFill="1" applyBorder="1" applyAlignment="1">
      <alignment horizontal="right"/>
    </xf>
    <xf numFmtId="49" fontId="9" fillId="2" borderId="24" xfId="0" applyNumberFormat="1" applyFont="1" applyFill="1" applyBorder="1" applyAlignment="1">
      <alignment horizontal="center"/>
    </xf>
    <xf numFmtId="49" fontId="9" fillId="0" borderId="27" xfId="0" applyNumberFormat="1" applyFont="1" applyFill="1" applyBorder="1" applyAlignment="1">
      <alignment horizontal="right"/>
    </xf>
    <xf numFmtId="0" fontId="11" fillId="0" borderId="24" xfId="0" applyFont="1" applyFill="1" applyBorder="1" applyAlignment="1">
      <alignment vertical="center" wrapText="1"/>
    </xf>
    <xf numFmtId="49" fontId="9" fillId="3" borderId="24" xfId="0" applyNumberFormat="1" applyFont="1" applyFill="1" applyBorder="1" applyAlignment="1"/>
    <xf numFmtId="49" fontId="9" fillId="4" borderId="24" xfId="0" applyNumberFormat="1" applyFont="1" applyFill="1" applyBorder="1" applyAlignment="1">
      <alignment horizontal="right"/>
    </xf>
    <xf numFmtId="49" fontId="12" fillId="0" borderId="24" xfId="0" applyNumberFormat="1" applyFont="1" applyFill="1" applyBorder="1" applyAlignment="1"/>
    <xf numFmtId="0" fontId="13" fillId="0" borderId="24" xfId="0" applyFont="1" applyFill="1" applyBorder="1" applyAlignment="1">
      <alignment vertical="center"/>
    </xf>
    <xf numFmtId="0" fontId="13" fillId="0" borderId="24" xfId="0" applyFont="1" applyFill="1" applyBorder="1" applyAlignment="1">
      <alignment horizontal="left" vertical="center" wrapText="1"/>
    </xf>
    <xf numFmtId="0" fontId="9" fillId="0" borderId="24" xfId="0" applyFont="1" applyFill="1" applyBorder="1" applyAlignment="1">
      <alignment vertical="center"/>
    </xf>
    <xf numFmtId="4" fontId="10" fillId="2" borderId="24" xfId="0" applyNumberFormat="1" applyFont="1" applyFill="1" applyBorder="1" applyAlignment="1">
      <alignment vertical="center"/>
    </xf>
    <xf numFmtId="4" fontId="10" fillId="2" borderId="24" xfId="0" applyNumberFormat="1" applyFont="1" applyFill="1" applyBorder="1" applyAlignment="1">
      <alignment horizontal="left"/>
    </xf>
    <xf numFmtId="49" fontId="9" fillId="0" borderId="17" xfId="0" applyNumberFormat="1" applyFont="1" applyFill="1" applyBorder="1" applyAlignment="1">
      <alignment horizontal="right"/>
    </xf>
    <xf numFmtId="49" fontId="9" fillId="0" borderId="33" xfId="0" applyNumberFormat="1" applyFont="1" applyFill="1" applyBorder="1" applyAlignment="1">
      <alignment horizontal="right"/>
    </xf>
    <xf numFmtId="4" fontId="14" fillId="0" borderId="16" xfId="0" applyNumberFormat="1" applyFont="1" applyFill="1" applyBorder="1" applyAlignment="1">
      <alignment horizontal="right"/>
    </xf>
    <xf numFmtId="4" fontId="14" fillId="0" borderId="17" xfId="0" applyNumberFormat="1" applyFont="1" applyFill="1" applyBorder="1" applyAlignment="1">
      <alignment horizontal="right"/>
    </xf>
    <xf numFmtId="4" fontId="14" fillId="0" borderId="34" xfId="0" applyNumberFormat="1" applyFont="1" applyFill="1" applyBorder="1" applyAlignment="1">
      <alignment horizontal="right"/>
    </xf>
    <xf numFmtId="49" fontId="9" fillId="5" borderId="24" xfId="0" applyNumberFormat="1" applyFont="1" applyFill="1" applyBorder="1" applyAlignment="1">
      <alignment horizontal="right"/>
    </xf>
    <xf numFmtId="49" fontId="9" fillId="5" borderId="35" xfId="0" applyNumberFormat="1" applyFont="1" applyFill="1" applyBorder="1" applyAlignment="1">
      <alignment horizontal="right"/>
    </xf>
    <xf numFmtId="4" fontId="14" fillId="0" borderId="23" xfId="0" applyNumberFormat="1" applyFont="1" applyFill="1" applyBorder="1" applyAlignment="1">
      <alignment horizontal="right"/>
    </xf>
    <xf numFmtId="4" fontId="14" fillId="0" borderId="24" xfId="0" applyNumberFormat="1" applyFont="1" applyFill="1" applyBorder="1" applyAlignment="1">
      <alignment horizontal="right"/>
    </xf>
    <xf numFmtId="4" fontId="14" fillId="0" borderId="36" xfId="0" applyNumberFormat="1" applyFont="1" applyFill="1" applyBorder="1" applyAlignment="1">
      <alignment horizontal="right"/>
    </xf>
    <xf numFmtId="49" fontId="9" fillId="0" borderId="35" xfId="0" applyNumberFormat="1" applyFont="1" applyFill="1" applyBorder="1" applyAlignment="1">
      <alignment horizontal="right"/>
    </xf>
    <xf numFmtId="0" fontId="15" fillId="0" borderId="24" xfId="0" applyFont="1" applyFill="1" applyBorder="1" applyAlignment="1">
      <alignment horizontal="right"/>
    </xf>
    <xf numFmtId="14" fontId="9" fillId="0" borderId="35" xfId="0" applyNumberFormat="1" applyFont="1" applyFill="1" applyBorder="1" applyAlignment="1">
      <alignment horizontal="right"/>
    </xf>
    <xf numFmtId="49" fontId="10" fillId="6" borderId="24" xfId="0" applyNumberFormat="1" applyFont="1" applyFill="1" applyBorder="1" applyAlignment="1"/>
    <xf numFmtId="49" fontId="10" fillId="6" borderId="35" xfId="0" applyNumberFormat="1" applyFont="1" applyFill="1" applyBorder="1" applyAlignment="1">
      <alignment horizontal="right"/>
    </xf>
    <xf numFmtId="49" fontId="10" fillId="6" borderId="23" xfId="0" applyNumberFormat="1" applyFont="1" applyFill="1" applyBorder="1" applyAlignment="1">
      <alignment horizontal="right"/>
    </xf>
    <xf numFmtId="49" fontId="10" fillId="6" borderId="24" xfId="0" applyNumberFormat="1" applyFont="1" applyFill="1" applyBorder="1" applyAlignment="1">
      <alignment horizontal="right"/>
    </xf>
    <xf numFmtId="49" fontId="10" fillId="6" borderId="36" xfId="0" applyNumberFormat="1" applyFont="1" applyFill="1" applyBorder="1" applyAlignment="1">
      <alignment horizontal="right"/>
    </xf>
    <xf numFmtId="0" fontId="15" fillId="5" borderId="24" xfId="0" applyFont="1" applyFill="1" applyBorder="1" applyAlignment="1">
      <alignment horizontal="right"/>
    </xf>
    <xf numFmtId="14" fontId="9" fillId="5" borderId="35" xfId="0" applyNumberFormat="1" applyFont="1" applyFill="1" applyBorder="1" applyAlignment="1">
      <alignment horizontal="right"/>
    </xf>
    <xf numFmtId="0" fontId="16" fillId="0" borderId="24" xfId="0" applyFont="1" applyFill="1" applyBorder="1" applyAlignment="1">
      <alignment horizontal="right"/>
    </xf>
    <xf numFmtId="14" fontId="16" fillId="0" borderId="35" xfId="0" applyNumberFormat="1" applyFont="1" applyFill="1" applyBorder="1"/>
    <xf numFmtId="14" fontId="15" fillId="0" borderId="35" xfId="0" applyNumberFormat="1" applyFont="1" applyFill="1" applyBorder="1"/>
    <xf numFmtId="49" fontId="15" fillId="0" borderId="24" xfId="0" applyNumberFormat="1" applyFont="1" applyFill="1" applyBorder="1" applyAlignment="1">
      <alignment horizontal="right"/>
    </xf>
    <xf numFmtId="49" fontId="10" fillId="6" borderId="30" xfId="0" applyNumberFormat="1" applyFont="1" applyFill="1" applyBorder="1" applyAlignment="1"/>
    <xf numFmtId="49" fontId="10" fillId="6" borderId="37" xfId="0" applyNumberFormat="1" applyFont="1" applyFill="1" applyBorder="1" applyAlignment="1">
      <alignment horizontal="right"/>
    </xf>
    <xf numFmtId="49" fontId="10" fillId="6" borderId="29" xfId="0" applyNumberFormat="1" applyFont="1" applyFill="1" applyBorder="1" applyAlignment="1">
      <alignment horizontal="right"/>
    </xf>
    <xf numFmtId="49" fontId="10" fillId="6" borderId="30" xfId="0" applyNumberFormat="1" applyFont="1" applyFill="1" applyBorder="1" applyAlignment="1">
      <alignment horizontal="right"/>
    </xf>
    <xf numFmtId="49" fontId="10" fillId="6" borderId="38" xfId="0" applyNumberFormat="1" applyFont="1" applyFill="1" applyBorder="1" applyAlignment="1">
      <alignment horizontal="right"/>
    </xf>
    <xf numFmtId="4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9" xfId="0" applyNumberFormat="1" applyFont="1" applyBorder="1" applyAlignment="1" applyProtection="1">
      <alignment horizontal="center" vertical="center" wrapText="1"/>
      <protection locked="0"/>
    </xf>
    <xf numFmtId="4" fontId="1" fillId="0" borderId="30" xfId="0" applyNumberFormat="1" applyFont="1" applyBorder="1" applyAlignment="1" applyProtection="1">
      <alignment horizontal="center" vertical="center" wrapText="1"/>
      <protection locked="0"/>
    </xf>
    <xf numFmtId="4" fontId="1" fillId="0" borderId="38" xfId="0" applyNumberFormat="1" applyFont="1" applyBorder="1" applyAlignment="1" applyProtection="1">
      <alignment horizontal="center" vertical="center" wrapText="1"/>
      <protection locked="0"/>
    </xf>
    <xf numFmtId="4" fontId="9" fillId="0" borderId="17" xfId="0" applyNumberFormat="1" applyFont="1" applyFill="1" applyBorder="1"/>
    <xf numFmtId="4" fontId="10" fillId="7" borderId="17" xfId="0" applyNumberFormat="1" applyFont="1" applyFill="1" applyBorder="1"/>
    <xf numFmtId="10" fontId="9" fillId="0" borderId="24" xfId="0" applyNumberFormat="1" applyFont="1" applyFill="1" applyBorder="1" applyAlignment="1"/>
    <xf numFmtId="10" fontId="9" fillId="7" borderId="24" xfId="0" applyNumberFormat="1" applyFont="1" applyFill="1" applyBorder="1"/>
    <xf numFmtId="1" fontId="9" fillId="0" borderId="24" xfId="1" applyNumberFormat="1" applyFont="1" applyFill="1" applyBorder="1" applyAlignment="1">
      <alignment horizontal="left" vertical="center" wrapText="1"/>
    </xf>
    <xf numFmtId="4" fontId="9" fillId="0" borderId="24" xfId="0" applyNumberFormat="1" applyFont="1" applyFill="1" applyBorder="1"/>
    <xf numFmtId="0" fontId="9" fillId="0" borderId="24" xfId="0" applyFont="1" applyFill="1" applyBorder="1" applyAlignment="1">
      <alignment horizontal="center"/>
    </xf>
    <xf numFmtId="166" fontId="9" fillId="0" borderId="24" xfId="0" applyNumberFormat="1" applyFont="1" applyFill="1" applyBorder="1"/>
    <xf numFmtId="0" fontId="11" fillId="0" borderId="24" xfId="0" applyFont="1" applyFill="1" applyBorder="1"/>
    <xf numFmtId="4" fontId="11" fillId="0" borderId="24" xfId="0" applyNumberFormat="1" applyFont="1" applyFill="1" applyBorder="1"/>
    <xf numFmtId="14" fontId="4" fillId="0" borderId="24" xfId="0" applyNumberFormat="1" applyFont="1" applyFill="1" applyBorder="1" applyAlignment="1">
      <alignment horizontal="right" vertical="center"/>
    </xf>
    <xf numFmtId="2" fontId="9" fillId="0" borderId="24" xfId="0" applyNumberFormat="1" applyFont="1" applyFill="1" applyBorder="1" applyAlignment="1"/>
    <xf numFmtId="4" fontId="9" fillId="0" borderId="24" xfId="0" applyNumberFormat="1" applyFont="1" applyFill="1" applyBorder="1" applyAlignment="1"/>
    <xf numFmtId="2" fontId="9" fillId="6" borderId="24" xfId="0" applyNumberFormat="1" applyFont="1" applyFill="1" applyBorder="1" applyAlignment="1"/>
    <xf numFmtId="49" fontId="9" fillId="6" borderId="24" xfId="0" applyNumberFormat="1" applyFont="1" applyFill="1" applyBorder="1" applyAlignment="1">
      <alignment horizontal="center"/>
    </xf>
    <xf numFmtId="10" fontId="9" fillId="6" borderId="24" xfId="0" applyNumberFormat="1" applyFont="1" applyFill="1" applyBorder="1" applyAlignment="1"/>
    <xf numFmtId="14" fontId="9" fillId="0" borderId="24" xfId="0" applyNumberFormat="1" applyFont="1" applyFill="1" applyBorder="1" applyAlignment="1">
      <alignment horizontal="right"/>
    </xf>
    <xf numFmtId="14" fontId="16" fillId="0" borderId="24" xfId="0" applyNumberFormat="1" applyFont="1" applyFill="1" applyBorder="1"/>
    <xf numFmtId="14" fontId="15" fillId="0" borderId="24" xfId="0" applyNumberFormat="1" applyFont="1" applyFill="1" applyBorder="1"/>
    <xf numFmtId="14" fontId="15" fillId="0" borderId="24" xfId="0" applyNumberFormat="1" applyFont="1" applyFill="1" applyBorder="1" applyAlignment="1">
      <alignment horizontal="right"/>
    </xf>
    <xf numFmtId="4" fontId="10" fillId="7" borderId="24" xfId="0" applyNumberFormat="1" applyFont="1" applyFill="1" applyBorder="1" applyAlignment="1">
      <alignment vertical="center"/>
    </xf>
    <xf numFmtId="4" fontId="10" fillId="7" borderId="24" xfId="0" applyNumberFormat="1" applyFont="1" applyFill="1" applyBorder="1" applyAlignment="1">
      <alignment horizontal="left"/>
    </xf>
    <xf numFmtId="2" fontId="9" fillId="8" borderId="24" xfId="0" applyNumberFormat="1" applyFont="1" applyFill="1" applyBorder="1" applyAlignment="1"/>
    <xf numFmtId="10" fontId="9" fillId="0" borderId="24" xfId="0" applyNumberFormat="1" applyFont="1" applyFill="1" applyBorder="1" applyAlignment="1">
      <alignment horizontal="right" wrapText="1"/>
    </xf>
    <xf numFmtId="0" fontId="0" fillId="9" borderId="0" xfId="0" applyFill="1"/>
    <xf numFmtId="4" fontId="9" fillId="9" borderId="24" xfId="0" applyNumberFormat="1" applyFont="1" applyFill="1" applyBorder="1" applyAlignment="1"/>
    <xf numFmtId="4" fontId="9" fillId="10" borderId="24" xfId="0" applyNumberFormat="1" applyFont="1" applyFill="1" applyBorder="1" applyAlignment="1"/>
    <xf numFmtId="4" fontId="9" fillId="8" borderId="17" xfId="0" applyNumberFormat="1" applyFont="1" applyFill="1" applyBorder="1"/>
    <xf numFmtId="165" fontId="3" fillId="8" borderId="24" xfId="0" applyNumberFormat="1" applyFont="1" applyFill="1" applyBorder="1" applyAlignment="1">
      <alignment horizontal="right" vertical="center"/>
    </xf>
    <xf numFmtId="14" fontId="15" fillId="8" borderId="24" xfId="0" applyNumberFormat="1" applyFont="1" applyFill="1" applyBorder="1"/>
    <xf numFmtId="14" fontId="16" fillId="8" borderId="24" xfId="0" applyNumberFormat="1" applyFont="1" applyFill="1" applyBorder="1"/>
    <xf numFmtId="0" fontId="15" fillId="8" borderId="24" xfId="0" applyFont="1" applyFill="1" applyBorder="1" applyAlignment="1">
      <alignment horizontal="right"/>
    </xf>
    <xf numFmtId="4" fontId="1" fillId="0" borderId="5" xfId="0" applyNumberFormat="1" applyFont="1" applyBorder="1" applyAlignment="1" applyProtection="1">
      <alignment horizontal="center" vertical="center" wrapText="1"/>
      <protection locked="0"/>
    </xf>
    <xf numFmtId="4" fontId="1" fillId="0" borderId="8" xfId="0" applyNumberFormat="1" applyFont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 applyProtection="1">
      <alignment horizontal="center" vertical="center" wrapText="1"/>
      <protection locked="0"/>
    </xf>
    <xf numFmtId="4" fontId="1" fillId="0" borderId="9" xfId="0" applyNumberFormat="1" applyFont="1" applyBorder="1" applyAlignment="1" applyProtection="1">
      <alignment horizontal="center" vertical="center" wrapText="1"/>
      <protection locked="0"/>
    </xf>
    <xf numFmtId="165" fontId="3" fillId="0" borderId="20" xfId="0" applyNumberFormat="1" applyFont="1" applyFill="1" applyBorder="1" applyAlignment="1">
      <alignment horizontal="right" vertical="center"/>
    </xf>
    <xf numFmtId="4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Fill="1" applyBorder="1" applyAlignment="1">
      <alignment horizontal="right" vertical="center"/>
    </xf>
    <xf numFmtId="49" fontId="4" fillId="0" borderId="24" xfId="0" applyNumberFormat="1" applyFont="1" applyFill="1" applyBorder="1" applyAlignment="1">
      <alignment horizontal="right" vertical="center"/>
    </xf>
  </cellXfs>
  <cellStyles count="2">
    <cellStyle name="Normální" xfId="0" builtinId="0"/>
    <cellStyle name="normální_owssvr(1)" xfId="1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0000FF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0"/>
  <sheetViews>
    <sheetView tabSelected="1" view="pageBreakPreview" topLeftCell="B1" zoomScaleNormal="100" zoomScaleSheetLayoutView="100" workbookViewId="0">
      <pane xSplit="1" ySplit="2" topLeftCell="K3" activePane="bottomRight" state="frozen"/>
      <selection activeCell="B1" sqref="B1"/>
      <selection pane="topRight" activeCell="C1" sqref="C1"/>
      <selection pane="bottomLeft" activeCell="B3" sqref="B3"/>
      <selection pane="bottomRight" activeCell="O24" sqref="O24"/>
    </sheetView>
  </sheetViews>
  <sheetFormatPr defaultRowHeight="15" x14ac:dyDescent="0.25"/>
  <cols>
    <col min="1" max="1" width="6.28515625" customWidth="1"/>
    <col min="2" max="2" width="53.85546875" customWidth="1"/>
    <col min="3" max="3" width="8" style="43" customWidth="1"/>
    <col min="4" max="4" width="11.7109375" customWidth="1"/>
    <col min="5" max="5" width="12.7109375" style="43" bestFit="1" customWidth="1"/>
    <col min="6" max="6" width="11.28515625" customWidth="1"/>
    <col min="7" max="7" width="9.140625" style="44" customWidth="1"/>
    <col min="8" max="9" width="9.85546875" customWidth="1"/>
    <col min="10" max="10" width="10.5703125" customWidth="1"/>
    <col min="11" max="14" width="9.85546875" customWidth="1"/>
    <col min="15" max="15" width="10.5703125" customWidth="1"/>
    <col min="16" max="23" width="9.85546875" customWidth="1"/>
  </cols>
  <sheetData>
    <row r="1" spans="1:23" ht="21.75" customHeight="1" x14ac:dyDescent="0.25">
      <c r="A1" s="130" t="s">
        <v>0</v>
      </c>
      <c r="B1" s="133" t="s">
        <v>1</v>
      </c>
      <c r="C1" s="133" t="s">
        <v>3</v>
      </c>
      <c r="D1" s="134" t="s">
        <v>4</v>
      </c>
      <c r="E1" s="133" t="s">
        <v>5</v>
      </c>
      <c r="F1" s="133" t="s">
        <v>2</v>
      </c>
      <c r="G1" s="135" t="s">
        <v>6</v>
      </c>
      <c r="H1" s="136"/>
      <c r="I1" s="135" t="s">
        <v>7</v>
      </c>
      <c r="J1" s="137"/>
      <c r="K1" s="137"/>
      <c r="L1" s="137"/>
      <c r="M1" s="138"/>
      <c r="N1" s="139" t="s">
        <v>8</v>
      </c>
      <c r="O1" s="137"/>
      <c r="P1" s="137"/>
      <c r="Q1" s="137"/>
      <c r="R1" s="138"/>
      <c r="S1" s="128" t="s">
        <v>9</v>
      </c>
      <c r="T1" s="128"/>
      <c r="U1" s="128"/>
      <c r="V1" s="128"/>
      <c r="W1" s="129"/>
    </row>
    <row r="2" spans="1:23" ht="32.25" thickBot="1" x14ac:dyDescent="0.3">
      <c r="A2" s="131"/>
      <c r="B2" s="140"/>
      <c r="C2" s="140"/>
      <c r="D2" s="141"/>
      <c r="E2" s="140"/>
      <c r="F2" s="140"/>
      <c r="G2" s="142" t="s">
        <v>10</v>
      </c>
      <c r="H2" s="142" t="s">
        <v>11</v>
      </c>
      <c r="I2" s="143" t="s">
        <v>12</v>
      </c>
      <c r="J2" s="143" t="s">
        <v>13</v>
      </c>
      <c r="K2" s="143" t="s">
        <v>14</v>
      </c>
      <c r="L2" s="143" t="s">
        <v>15</v>
      </c>
      <c r="M2" s="144" t="s">
        <v>16</v>
      </c>
      <c r="N2" s="145" t="s">
        <v>12</v>
      </c>
      <c r="O2" s="143" t="s">
        <v>13</v>
      </c>
      <c r="P2" s="143" t="s">
        <v>14</v>
      </c>
      <c r="Q2" s="143" t="s">
        <v>15</v>
      </c>
      <c r="R2" s="144" t="s">
        <v>16</v>
      </c>
      <c r="S2" s="2" t="s">
        <v>12</v>
      </c>
      <c r="T2" s="1" t="s">
        <v>13</v>
      </c>
      <c r="U2" s="1" t="s">
        <v>14</v>
      </c>
      <c r="V2" s="1" t="s">
        <v>15</v>
      </c>
      <c r="W2" s="3" t="s">
        <v>16</v>
      </c>
    </row>
    <row r="3" spans="1:23" ht="21.75" thickTop="1" x14ac:dyDescent="0.25">
      <c r="A3" s="4" t="s">
        <v>279</v>
      </c>
      <c r="B3" s="5" t="s">
        <v>113</v>
      </c>
      <c r="C3" s="7" t="s">
        <v>114</v>
      </c>
      <c r="D3" s="9" t="s">
        <v>231</v>
      </c>
      <c r="E3" s="8" t="s">
        <v>67</v>
      </c>
      <c r="F3" s="6">
        <v>0.9</v>
      </c>
      <c r="G3" s="10" t="s">
        <v>233</v>
      </c>
      <c r="H3" s="10" t="s">
        <v>234</v>
      </c>
      <c r="I3" s="11">
        <v>103000</v>
      </c>
      <c r="J3" s="11">
        <v>17000</v>
      </c>
      <c r="K3" s="11">
        <v>86000</v>
      </c>
      <c r="L3" s="11">
        <v>8599.9999999999982</v>
      </c>
      <c r="M3" s="12">
        <v>77400</v>
      </c>
      <c r="N3" s="132">
        <v>103000</v>
      </c>
      <c r="O3" s="13">
        <v>19300</v>
      </c>
      <c r="P3" s="13">
        <v>83700</v>
      </c>
      <c r="Q3" s="13">
        <v>8370</v>
      </c>
      <c r="R3" s="14">
        <v>75330</v>
      </c>
      <c r="S3" s="15">
        <f t="shared" ref="S3:S33" si="0">N3-I3</f>
        <v>0</v>
      </c>
      <c r="T3" s="15">
        <f t="shared" ref="T3:T33" si="1">O3-J3</f>
        <v>2300</v>
      </c>
      <c r="U3" s="15">
        <f t="shared" ref="U3:U33" si="2">P3-K3</f>
        <v>-2300</v>
      </c>
      <c r="V3" s="15">
        <f t="shared" ref="V3:V33" si="3">Q3-L3</f>
        <v>-229.99999999999818</v>
      </c>
      <c r="W3" s="16">
        <f t="shared" ref="W3:W33" si="4">R3-M3</f>
        <v>-2070</v>
      </c>
    </row>
    <row r="4" spans="1:23" ht="21" x14ac:dyDescent="0.25">
      <c r="A4" s="4" t="s">
        <v>279</v>
      </c>
      <c r="B4" s="17" t="s">
        <v>115</v>
      </c>
      <c r="C4" s="19" t="s">
        <v>116</v>
      </c>
      <c r="D4" s="19" t="s">
        <v>231</v>
      </c>
      <c r="E4" s="20" t="s">
        <v>20</v>
      </c>
      <c r="F4" s="18">
        <v>0.85</v>
      </c>
      <c r="G4" s="21" t="s">
        <v>236</v>
      </c>
      <c r="H4" s="22" t="s">
        <v>235</v>
      </c>
      <c r="I4" s="23">
        <v>4243</v>
      </c>
      <c r="J4" s="23">
        <v>0</v>
      </c>
      <c r="K4" s="23">
        <v>4243</v>
      </c>
      <c r="L4" s="23">
        <v>636.45000000000005</v>
      </c>
      <c r="M4" s="24">
        <v>3606.5499999999997</v>
      </c>
      <c r="N4" s="25">
        <v>4243</v>
      </c>
      <c r="O4" s="26">
        <v>50.0600000000004</v>
      </c>
      <c r="P4" s="26">
        <v>4192.9399999999996</v>
      </c>
      <c r="Q4" s="26">
        <v>628.9399999999996</v>
      </c>
      <c r="R4" s="27">
        <v>3564</v>
      </c>
      <c r="S4" s="28">
        <f t="shared" si="0"/>
        <v>0</v>
      </c>
      <c r="T4" s="28">
        <f t="shared" si="1"/>
        <v>50.0600000000004</v>
      </c>
      <c r="U4" s="28">
        <f t="shared" si="2"/>
        <v>-50.0600000000004</v>
      </c>
      <c r="V4" s="28">
        <f t="shared" si="3"/>
        <v>-7.5100000000004457</v>
      </c>
      <c r="W4" s="29">
        <f t="shared" si="4"/>
        <v>-42.549999999999727</v>
      </c>
    </row>
    <row r="5" spans="1:23" x14ac:dyDescent="0.25">
      <c r="A5" s="4" t="s">
        <v>279</v>
      </c>
      <c r="B5" s="17" t="s">
        <v>104</v>
      </c>
      <c r="C5" s="19" t="s">
        <v>105</v>
      </c>
      <c r="D5" s="19" t="s">
        <v>231</v>
      </c>
      <c r="E5" s="20" t="s">
        <v>67</v>
      </c>
      <c r="F5" s="18">
        <v>0.9</v>
      </c>
      <c r="G5" s="21" t="s">
        <v>106</v>
      </c>
      <c r="H5" s="22">
        <v>42810</v>
      </c>
      <c r="I5" s="23">
        <v>214000</v>
      </c>
      <c r="J5" s="23">
        <v>15000</v>
      </c>
      <c r="K5" s="23">
        <v>199000</v>
      </c>
      <c r="L5" s="23">
        <v>19899.999999999996</v>
      </c>
      <c r="M5" s="24">
        <v>179100</v>
      </c>
      <c r="N5" s="25">
        <v>134000</v>
      </c>
      <c r="O5" s="26">
        <v>3993.3300000000017</v>
      </c>
      <c r="P5" s="26">
        <v>130006.67</v>
      </c>
      <c r="Q5" s="26">
        <v>13000.669999999998</v>
      </c>
      <c r="R5" s="27">
        <v>117006</v>
      </c>
      <c r="S5" s="28">
        <f t="shared" si="0"/>
        <v>-80000</v>
      </c>
      <c r="T5" s="28">
        <f t="shared" si="1"/>
        <v>-11006.669999999998</v>
      </c>
      <c r="U5" s="28">
        <f t="shared" si="2"/>
        <v>-68993.33</v>
      </c>
      <c r="V5" s="28">
        <f t="shared" si="3"/>
        <v>-6899.3299999999981</v>
      </c>
      <c r="W5" s="29">
        <f t="shared" si="4"/>
        <v>-62094</v>
      </c>
    </row>
    <row r="6" spans="1:23" x14ac:dyDescent="0.25">
      <c r="A6" s="4" t="s">
        <v>279</v>
      </c>
      <c r="B6" s="17" t="s">
        <v>107</v>
      </c>
      <c r="C6" s="19" t="s">
        <v>108</v>
      </c>
      <c r="D6" s="19" t="s">
        <v>231</v>
      </c>
      <c r="E6" s="20" t="s">
        <v>67</v>
      </c>
      <c r="F6" s="18">
        <v>0.9</v>
      </c>
      <c r="G6" s="21" t="s">
        <v>102</v>
      </c>
      <c r="H6" s="22" t="s">
        <v>103</v>
      </c>
      <c r="I6" s="23">
        <v>45500</v>
      </c>
      <c r="J6" s="23">
        <v>500</v>
      </c>
      <c r="K6" s="23">
        <v>45000</v>
      </c>
      <c r="L6" s="23">
        <v>4499.9999999999991</v>
      </c>
      <c r="M6" s="24">
        <v>40500</v>
      </c>
      <c r="N6" s="25">
        <v>22000</v>
      </c>
      <c r="O6" s="26">
        <v>968.31000000000131</v>
      </c>
      <c r="P6" s="26">
        <v>21031.69</v>
      </c>
      <c r="Q6" s="26">
        <v>2103.1699999999983</v>
      </c>
      <c r="R6" s="27">
        <v>18928.52</v>
      </c>
      <c r="S6" s="28">
        <f t="shared" si="0"/>
        <v>-23500</v>
      </c>
      <c r="T6" s="28">
        <f t="shared" si="1"/>
        <v>468.31000000000131</v>
      </c>
      <c r="U6" s="28">
        <f t="shared" si="2"/>
        <v>-23968.31</v>
      </c>
      <c r="V6" s="28">
        <f t="shared" si="3"/>
        <v>-2396.8300000000008</v>
      </c>
      <c r="W6" s="29">
        <f t="shared" si="4"/>
        <v>-21571.48</v>
      </c>
    </row>
    <row r="7" spans="1:23" x14ac:dyDescent="0.25">
      <c r="A7" s="4" t="s">
        <v>279</v>
      </c>
      <c r="B7" s="17" t="s">
        <v>109</v>
      </c>
      <c r="C7" s="19" t="s">
        <v>110</v>
      </c>
      <c r="D7" s="19" t="s">
        <v>231</v>
      </c>
      <c r="E7" s="20" t="s">
        <v>67</v>
      </c>
      <c r="F7" s="18">
        <v>0.9</v>
      </c>
      <c r="G7" s="21" t="s">
        <v>106</v>
      </c>
      <c r="H7" s="22">
        <v>42810</v>
      </c>
      <c r="I7" s="23">
        <v>136000</v>
      </c>
      <c r="J7" s="23">
        <v>2000</v>
      </c>
      <c r="K7" s="23">
        <v>134000</v>
      </c>
      <c r="L7" s="23">
        <v>13399.999999999996</v>
      </c>
      <c r="M7" s="24">
        <v>120600</v>
      </c>
      <c r="N7" s="25">
        <v>75708.990000000005</v>
      </c>
      <c r="O7" s="26">
        <v>10576.770000000004</v>
      </c>
      <c r="P7" s="26">
        <v>65132.22</v>
      </c>
      <c r="Q7" s="26">
        <v>6513.2200000000012</v>
      </c>
      <c r="R7" s="27">
        <v>58619</v>
      </c>
      <c r="S7" s="28">
        <f t="shared" si="0"/>
        <v>-60291.009999999995</v>
      </c>
      <c r="T7" s="28">
        <f t="shared" si="1"/>
        <v>8576.7700000000041</v>
      </c>
      <c r="U7" s="28">
        <f t="shared" si="2"/>
        <v>-68867.78</v>
      </c>
      <c r="V7" s="28">
        <f t="shared" si="3"/>
        <v>-6886.7799999999952</v>
      </c>
      <c r="W7" s="29">
        <f t="shared" si="4"/>
        <v>-61981</v>
      </c>
    </row>
    <row r="8" spans="1:23" x14ac:dyDescent="0.25">
      <c r="A8" s="4" t="s">
        <v>279</v>
      </c>
      <c r="B8" s="17" t="s">
        <v>17</v>
      </c>
      <c r="C8" s="19" t="s">
        <v>18</v>
      </c>
      <c r="D8" s="19" t="s">
        <v>231</v>
      </c>
      <c r="E8" s="20" t="s">
        <v>20</v>
      </c>
      <c r="F8" s="18">
        <v>0.85</v>
      </c>
      <c r="G8" s="30" t="s">
        <v>21</v>
      </c>
      <c r="H8" s="22" t="s">
        <v>22</v>
      </c>
      <c r="I8" s="23">
        <v>4741</v>
      </c>
      <c r="J8" s="23">
        <v>0</v>
      </c>
      <c r="K8" s="23">
        <v>4741</v>
      </c>
      <c r="L8" s="23">
        <v>711.15000000000009</v>
      </c>
      <c r="M8" s="24">
        <v>4029.85</v>
      </c>
      <c r="N8" s="25">
        <v>4613.9400000000005</v>
      </c>
      <c r="O8" s="26">
        <v>28.730000000000473</v>
      </c>
      <c r="P8" s="26">
        <v>4585.21</v>
      </c>
      <c r="Q8" s="26">
        <v>687.77999999999975</v>
      </c>
      <c r="R8" s="27">
        <v>3897.4300000000003</v>
      </c>
      <c r="S8" s="28">
        <f t="shared" si="0"/>
        <v>-127.05999999999949</v>
      </c>
      <c r="T8" s="28">
        <f t="shared" si="1"/>
        <v>28.730000000000473</v>
      </c>
      <c r="U8" s="28">
        <f t="shared" si="2"/>
        <v>-155.78999999999996</v>
      </c>
      <c r="V8" s="28">
        <f t="shared" si="3"/>
        <v>-23.370000000000346</v>
      </c>
      <c r="W8" s="29">
        <f t="shared" si="4"/>
        <v>-132.41999999999962</v>
      </c>
    </row>
    <row r="9" spans="1:23" x14ac:dyDescent="0.25">
      <c r="A9" s="4" t="s">
        <v>279</v>
      </c>
      <c r="B9" s="17" t="s">
        <v>118</v>
      </c>
      <c r="C9" s="19">
        <v>3255</v>
      </c>
      <c r="D9" s="19" t="s">
        <v>24</v>
      </c>
      <c r="E9" s="20" t="s">
        <v>67</v>
      </c>
      <c r="F9" s="18">
        <v>0.9</v>
      </c>
      <c r="G9" s="30" t="s">
        <v>238</v>
      </c>
      <c r="H9" s="22">
        <v>43083</v>
      </c>
      <c r="I9" s="23">
        <v>60000</v>
      </c>
      <c r="J9" s="23">
        <v>11000</v>
      </c>
      <c r="K9" s="23">
        <v>49000</v>
      </c>
      <c r="L9" s="23">
        <v>4899.9999999999991</v>
      </c>
      <c r="M9" s="24">
        <v>44100</v>
      </c>
      <c r="N9" s="25">
        <v>60000</v>
      </c>
      <c r="O9" s="26">
        <v>11190</v>
      </c>
      <c r="P9" s="26">
        <v>48810</v>
      </c>
      <c r="Q9" s="26">
        <v>4881</v>
      </c>
      <c r="R9" s="27">
        <v>43929</v>
      </c>
      <c r="S9" s="28">
        <f t="shared" si="0"/>
        <v>0</v>
      </c>
      <c r="T9" s="28">
        <f t="shared" si="1"/>
        <v>190</v>
      </c>
      <c r="U9" s="28">
        <f t="shared" si="2"/>
        <v>-190</v>
      </c>
      <c r="V9" s="28">
        <f t="shared" si="3"/>
        <v>-18.999999999999091</v>
      </c>
      <c r="W9" s="29">
        <f t="shared" si="4"/>
        <v>-171</v>
      </c>
    </row>
    <row r="10" spans="1:23" ht="21" x14ac:dyDescent="0.25">
      <c r="A10" s="4" t="s">
        <v>279</v>
      </c>
      <c r="B10" s="17" t="s">
        <v>119</v>
      </c>
      <c r="C10" s="19" t="s">
        <v>120</v>
      </c>
      <c r="D10" s="19" t="s">
        <v>24</v>
      </c>
      <c r="E10" s="20" t="s">
        <v>67</v>
      </c>
      <c r="F10" s="18">
        <v>0.9</v>
      </c>
      <c r="G10" s="30" t="s">
        <v>239</v>
      </c>
      <c r="H10" s="22">
        <v>42992</v>
      </c>
      <c r="I10" s="23">
        <v>14000</v>
      </c>
      <c r="J10" s="23">
        <v>1500</v>
      </c>
      <c r="K10" s="23">
        <v>12500</v>
      </c>
      <c r="L10" s="23">
        <v>1249.9999999999998</v>
      </c>
      <c r="M10" s="24">
        <v>11250</v>
      </c>
      <c r="N10" s="25">
        <v>10789.52</v>
      </c>
      <c r="O10" s="26">
        <v>1435.08</v>
      </c>
      <c r="P10" s="26">
        <v>9354.44</v>
      </c>
      <c r="Q10" s="26">
        <v>935.44000000000051</v>
      </c>
      <c r="R10" s="27">
        <v>8419</v>
      </c>
      <c r="S10" s="28">
        <f t="shared" si="0"/>
        <v>-3210.4799999999996</v>
      </c>
      <c r="T10" s="28">
        <f t="shared" si="1"/>
        <v>-64.920000000000073</v>
      </c>
      <c r="U10" s="28">
        <f t="shared" si="2"/>
        <v>-3145.5599999999995</v>
      </c>
      <c r="V10" s="28">
        <f t="shared" si="3"/>
        <v>-314.55999999999926</v>
      </c>
      <c r="W10" s="29">
        <f t="shared" si="4"/>
        <v>-2831</v>
      </c>
    </row>
    <row r="11" spans="1:23" x14ac:dyDescent="0.25">
      <c r="A11" s="4" t="s">
        <v>279</v>
      </c>
      <c r="B11" s="17" t="s">
        <v>121</v>
      </c>
      <c r="C11" s="19" t="s">
        <v>122</v>
      </c>
      <c r="D11" s="19" t="s">
        <v>24</v>
      </c>
      <c r="E11" s="20" t="s">
        <v>25</v>
      </c>
      <c r="F11" s="18">
        <v>0.95</v>
      </c>
      <c r="G11" s="30" t="s">
        <v>240</v>
      </c>
      <c r="H11" s="22" t="s">
        <v>241</v>
      </c>
      <c r="I11" s="23">
        <v>10300</v>
      </c>
      <c r="J11" s="23">
        <v>300</v>
      </c>
      <c r="K11" s="23">
        <v>10000</v>
      </c>
      <c r="L11" s="23">
        <v>500.00000000000045</v>
      </c>
      <c r="M11" s="24">
        <v>9500</v>
      </c>
      <c r="N11" s="25">
        <v>10300</v>
      </c>
      <c r="O11" s="26">
        <v>300</v>
      </c>
      <c r="P11" s="26">
        <v>10000</v>
      </c>
      <c r="Q11" s="26">
        <v>500</v>
      </c>
      <c r="R11" s="27">
        <v>9500</v>
      </c>
      <c r="S11" s="28">
        <f t="shared" si="0"/>
        <v>0</v>
      </c>
      <c r="T11" s="28">
        <f t="shared" si="1"/>
        <v>0</v>
      </c>
      <c r="U11" s="28">
        <f t="shared" si="2"/>
        <v>0</v>
      </c>
      <c r="V11" s="28">
        <f t="shared" si="3"/>
        <v>-4.5474735088646412E-13</v>
      </c>
      <c r="W11" s="29">
        <f t="shared" si="4"/>
        <v>0</v>
      </c>
    </row>
    <row r="12" spans="1:23" x14ac:dyDescent="0.25">
      <c r="A12" s="4" t="s">
        <v>279</v>
      </c>
      <c r="B12" s="17" t="s">
        <v>23</v>
      </c>
      <c r="C12" s="19">
        <v>3309</v>
      </c>
      <c r="D12" s="19" t="s">
        <v>24</v>
      </c>
      <c r="E12" s="20" t="s">
        <v>25</v>
      </c>
      <c r="F12" s="18">
        <v>0.95</v>
      </c>
      <c r="G12" s="30" t="s">
        <v>26</v>
      </c>
      <c r="H12" s="31">
        <v>42481</v>
      </c>
      <c r="I12" s="23">
        <v>10300</v>
      </c>
      <c r="J12" s="23">
        <v>300</v>
      </c>
      <c r="K12" s="23">
        <v>10000</v>
      </c>
      <c r="L12" s="23">
        <v>500.00000000000045</v>
      </c>
      <c r="M12" s="24">
        <v>9500</v>
      </c>
      <c r="N12" s="25">
        <v>10198.74</v>
      </c>
      <c r="O12" s="26">
        <v>200</v>
      </c>
      <c r="P12" s="26">
        <v>9998.74</v>
      </c>
      <c r="Q12" s="26">
        <v>499.94000000000051</v>
      </c>
      <c r="R12" s="27">
        <v>9498.7999999999993</v>
      </c>
      <c r="S12" s="28">
        <f t="shared" si="0"/>
        <v>-101.26000000000022</v>
      </c>
      <c r="T12" s="28">
        <f t="shared" si="1"/>
        <v>-100</v>
      </c>
      <c r="U12" s="28">
        <f t="shared" si="2"/>
        <v>-1.2600000000002183</v>
      </c>
      <c r="V12" s="28">
        <f t="shared" si="3"/>
        <v>-5.999999999994543E-2</v>
      </c>
      <c r="W12" s="29">
        <f t="shared" si="4"/>
        <v>-1.2000000000007276</v>
      </c>
    </row>
    <row r="13" spans="1:23" x14ac:dyDescent="0.25">
      <c r="A13" s="4" t="s">
        <v>279</v>
      </c>
      <c r="B13" s="17" t="s">
        <v>123</v>
      </c>
      <c r="C13" s="19" t="s">
        <v>124</v>
      </c>
      <c r="D13" s="19" t="s">
        <v>24</v>
      </c>
      <c r="E13" s="20" t="s">
        <v>25</v>
      </c>
      <c r="F13" s="18">
        <v>0.95</v>
      </c>
      <c r="G13" s="30" t="s">
        <v>242</v>
      </c>
      <c r="H13" s="31">
        <v>42901</v>
      </c>
      <c r="I13" s="23">
        <v>4900</v>
      </c>
      <c r="J13" s="23">
        <v>200</v>
      </c>
      <c r="K13" s="23">
        <v>4700</v>
      </c>
      <c r="L13" s="23">
        <v>235.0000000000002</v>
      </c>
      <c r="M13" s="24">
        <v>4465</v>
      </c>
      <c r="N13" s="25">
        <v>4899.3500000000004</v>
      </c>
      <c r="O13" s="26">
        <v>200</v>
      </c>
      <c r="P13" s="26">
        <v>4699.3500000000004</v>
      </c>
      <c r="Q13" s="26">
        <v>234.97000000000025</v>
      </c>
      <c r="R13" s="27">
        <v>4464.38</v>
      </c>
      <c r="S13" s="28">
        <f t="shared" si="0"/>
        <v>-0.6499999999996362</v>
      </c>
      <c r="T13" s="28">
        <f t="shared" si="1"/>
        <v>0</v>
      </c>
      <c r="U13" s="28">
        <f t="shared" si="2"/>
        <v>-0.6499999999996362</v>
      </c>
      <c r="V13" s="28">
        <f t="shared" si="3"/>
        <v>-2.9999999999944293E-2</v>
      </c>
      <c r="W13" s="29">
        <f t="shared" si="4"/>
        <v>-0.61999999999989086</v>
      </c>
    </row>
    <row r="14" spans="1:23" ht="21" x14ac:dyDescent="0.25">
      <c r="A14" s="4" t="s">
        <v>279</v>
      </c>
      <c r="B14" s="17" t="s">
        <v>27</v>
      </c>
      <c r="C14" s="19">
        <v>3311</v>
      </c>
      <c r="D14" s="19" t="s">
        <v>24</v>
      </c>
      <c r="E14" s="20" t="s">
        <v>25</v>
      </c>
      <c r="F14" s="18">
        <v>0.95</v>
      </c>
      <c r="G14" s="30" t="s">
        <v>28</v>
      </c>
      <c r="H14" s="31">
        <v>42465</v>
      </c>
      <c r="I14" s="23">
        <v>5150</v>
      </c>
      <c r="J14" s="23">
        <v>200</v>
      </c>
      <c r="K14" s="23">
        <v>4950</v>
      </c>
      <c r="L14" s="23">
        <v>247.50000000000023</v>
      </c>
      <c r="M14" s="24">
        <v>4702.5</v>
      </c>
      <c r="N14" s="25">
        <v>4332.6000000000004</v>
      </c>
      <c r="O14" s="26">
        <v>92.020000000000437</v>
      </c>
      <c r="P14" s="26">
        <v>4240.58</v>
      </c>
      <c r="Q14" s="26">
        <v>212.02999999999975</v>
      </c>
      <c r="R14" s="27">
        <v>4028.55</v>
      </c>
      <c r="S14" s="28">
        <f t="shared" si="0"/>
        <v>-817.39999999999964</v>
      </c>
      <c r="T14" s="28">
        <f t="shared" si="1"/>
        <v>-107.97999999999956</v>
      </c>
      <c r="U14" s="28">
        <f t="shared" si="2"/>
        <v>-709.42000000000007</v>
      </c>
      <c r="V14" s="28">
        <f t="shared" si="3"/>
        <v>-35.470000000000482</v>
      </c>
      <c r="W14" s="29">
        <f t="shared" si="4"/>
        <v>-673.94999999999982</v>
      </c>
    </row>
    <row r="15" spans="1:23" x14ac:dyDescent="0.25">
      <c r="A15" s="4" t="s">
        <v>279</v>
      </c>
      <c r="B15" s="17" t="s">
        <v>29</v>
      </c>
      <c r="C15" s="19" t="s">
        <v>30</v>
      </c>
      <c r="D15" s="19" t="s">
        <v>24</v>
      </c>
      <c r="E15" s="20" t="s">
        <v>25</v>
      </c>
      <c r="F15" s="18">
        <v>0.95</v>
      </c>
      <c r="G15" s="30" t="s">
        <v>31</v>
      </c>
      <c r="H15" s="31">
        <v>42272</v>
      </c>
      <c r="I15" s="23">
        <v>2100</v>
      </c>
      <c r="J15" s="23">
        <v>100</v>
      </c>
      <c r="K15" s="23">
        <v>2000</v>
      </c>
      <c r="L15" s="23">
        <v>100.00000000000009</v>
      </c>
      <c r="M15" s="24">
        <v>1900</v>
      </c>
      <c r="N15" s="25">
        <v>816.62</v>
      </c>
      <c r="O15" s="26">
        <v>7.5900000000000318</v>
      </c>
      <c r="P15" s="26">
        <v>809.03</v>
      </c>
      <c r="Q15" s="26">
        <v>40.450000000000045</v>
      </c>
      <c r="R15" s="27">
        <v>768.57999999999993</v>
      </c>
      <c r="S15" s="28">
        <f t="shared" si="0"/>
        <v>-1283.3800000000001</v>
      </c>
      <c r="T15" s="28">
        <f t="shared" si="1"/>
        <v>-92.409999999999968</v>
      </c>
      <c r="U15" s="28">
        <f t="shared" si="2"/>
        <v>-1190.97</v>
      </c>
      <c r="V15" s="28">
        <f t="shared" si="3"/>
        <v>-59.55000000000004</v>
      </c>
      <c r="W15" s="29">
        <f t="shared" si="4"/>
        <v>-1131.42</v>
      </c>
    </row>
    <row r="16" spans="1:23" x14ac:dyDescent="0.25">
      <c r="A16" s="4" t="s">
        <v>279</v>
      </c>
      <c r="B16" s="17" t="s">
        <v>32</v>
      </c>
      <c r="C16" s="19" t="s">
        <v>33</v>
      </c>
      <c r="D16" s="19" t="s">
        <v>24</v>
      </c>
      <c r="E16" s="20" t="s">
        <v>25</v>
      </c>
      <c r="F16" s="18">
        <v>0.95</v>
      </c>
      <c r="G16" s="30" t="s">
        <v>34</v>
      </c>
      <c r="H16" s="31">
        <v>42635</v>
      </c>
      <c r="I16" s="23">
        <v>4100</v>
      </c>
      <c r="J16" s="23">
        <v>100</v>
      </c>
      <c r="K16" s="23">
        <v>4000</v>
      </c>
      <c r="L16" s="23">
        <v>200.00000000000017</v>
      </c>
      <c r="M16" s="24">
        <v>3800</v>
      </c>
      <c r="N16" s="25">
        <v>2989.58</v>
      </c>
      <c r="O16" s="26">
        <v>100</v>
      </c>
      <c r="P16" s="26">
        <v>2889.58</v>
      </c>
      <c r="Q16" s="26">
        <v>144.48000000000002</v>
      </c>
      <c r="R16" s="27">
        <v>2745.1</v>
      </c>
      <c r="S16" s="28">
        <f t="shared" si="0"/>
        <v>-1110.42</v>
      </c>
      <c r="T16" s="28">
        <f t="shared" si="1"/>
        <v>0</v>
      </c>
      <c r="U16" s="28">
        <f t="shared" si="2"/>
        <v>-1110.42</v>
      </c>
      <c r="V16" s="28">
        <f t="shared" si="3"/>
        <v>-55.520000000000152</v>
      </c>
      <c r="W16" s="29">
        <f t="shared" si="4"/>
        <v>-1054.9000000000001</v>
      </c>
    </row>
    <row r="17" spans="1:23" x14ac:dyDescent="0.25">
      <c r="A17" s="4" t="s">
        <v>279</v>
      </c>
      <c r="B17" s="17" t="s">
        <v>126</v>
      </c>
      <c r="C17" s="19">
        <v>3208</v>
      </c>
      <c r="D17" s="19" t="s">
        <v>36</v>
      </c>
      <c r="E17" s="20" t="s">
        <v>67</v>
      </c>
      <c r="F17" s="18">
        <v>0.9</v>
      </c>
      <c r="G17" s="30" t="s">
        <v>243</v>
      </c>
      <c r="H17" s="31">
        <v>42901</v>
      </c>
      <c r="I17" s="23">
        <v>95000</v>
      </c>
      <c r="J17" s="23">
        <v>0</v>
      </c>
      <c r="K17" s="23">
        <v>95000</v>
      </c>
      <c r="L17" s="23">
        <v>9499.9999999999982</v>
      </c>
      <c r="M17" s="24">
        <v>85500</v>
      </c>
      <c r="N17" s="25">
        <v>95000</v>
      </c>
      <c r="O17" s="26">
        <v>16800</v>
      </c>
      <c r="P17" s="26">
        <v>78200</v>
      </c>
      <c r="Q17" s="26">
        <v>7820</v>
      </c>
      <c r="R17" s="27">
        <v>70380</v>
      </c>
      <c r="S17" s="28">
        <f t="shared" si="0"/>
        <v>0</v>
      </c>
      <c r="T17" s="28">
        <f t="shared" si="1"/>
        <v>16800</v>
      </c>
      <c r="U17" s="28">
        <f t="shared" si="2"/>
        <v>-16800</v>
      </c>
      <c r="V17" s="28">
        <f t="shared" si="3"/>
        <v>-1679.9999999999982</v>
      </c>
      <c r="W17" s="29">
        <f t="shared" si="4"/>
        <v>-15120</v>
      </c>
    </row>
    <row r="18" spans="1:23" ht="21" x14ac:dyDescent="0.25">
      <c r="A18" s="4" t="s">
        <v>279</v>
      </c>
      <c r="B18" s="17" t="s">
        <v>35</v>
      </c>
      <c r="C18" s="19">
        <v>3312</v>
      </c>
      <c r="D18" s="19" t="s">
        <v>36</v>
      </c>
      <c r="E18" s="20" t="s">
        <v>25</v>
      </c>
      <c r="F18" s="18">
        <v>0.95</v>
      </c>
      <c r="G18" s="30" t="s">
        <v>26</v>
      </c>
      <c r="H18" s="31">
        <v>42481</v>
      </c>
      <c r="I18" s="23">
        <v>9200</v>
      </c>
      <c r="J18" s="23">
        <v>200</v>
      </c>
      <c r="K18" s="23">
        <v>9000</v>
      </c>
      <c r="L18" s="23">
        <v>450.0000000000004</v>
      </c>
      <c r="M18" s="24">
        <v>8550</v>
      </c>
      <c r="N18" s="25">
        <v>7303.36</v>
      </c>
      <c r="O18" s="26">
        <v>200</v>
      </c>
      <c r="P18" s="26">
        <v>7103.36</v>
      </c>
      <c r="Q18" s="26">
        <v>355.17000000000007</v>
      </c>
      <c r="R18" s="27">
        <v>6748.19</v>
      </c>
      <c r="S18" s="28">
        <f t="shared" si="0"/>
        <v>-1896.6400000000003</v>
      </c>
      <c r="T18" s="28">
        <f t="shared" si="1"/>
        <v>0</v>
      </c>
      <c r="U18" s="28">
        <f t="shared" si="2"/>
        <v>-1896.6400000000003</v>
      </c>
      <c r="V18" s="28">
        <f t="shared" si="3"/>
        <v>-94.830000000000325</v>
      </c>
      <c r="W18" s="29">
        <f t="shared" si="4"/>
        <v>-1801.8100000000004</v>
      </c>
    </row>
    <row r="19" spans="1:23" ht="21" x14ac:dyDescent="0.25">
      <c r="A19" s="4" t="s">
        <v>279</v>
      </c>
      <c r="B19" s="17" t="s">
        <v>37</v>
      </c>
      <c r="C19" s="19">
        <v>3313</v>
      </c>
      <c r="D19" s="19" t="s">
        <v>36</v>
      </c>
      <c r="E19" s="20" t="s">
        <v>25</v>
      </c>
      <c r="F19" s="18">
        <v>0.95</v>
      </c>
      <c r="G19" s="30" t="s">
        <v>26</v>
      </c>
      <c r="H19" s="31">
        <v>42481</v>
      </c>
      <c r="I19" s="23">
        <v>10200</v>
      </c>
      <c r="J19" s="23">
        <v>200</v>
      </c>
      <c r="K19" s="23">
        <v>10000</v>
      </c>
      <c r="L19" s="23">
        <v>500.00000000000045</v>
      </c>
      <c r="M19" s="24">
        <v>9500</v>
      </c>
      <c r="N19" s="25">
        <v>9723.67</v>
      </c>
      <c r="O19" s="26">
        <v>200</v>
      </c>
      <c r="P19" s="26">
        <v>9523.67</v>
      </c>
      <c r="Q19" s="26">
        <v>476.18000000000029</v>
      </c>
      <c r="R19" s="27">
        <v>9047.49</v>
      </c>
      <c r="S19" s="28">
        <f t="shared" si="0"/>
        <v>-476.32999999999993</v>
      </c>
      <c r="T19" s="28">
        <f t="shared" si="1"/>
        <v>0</v>
      </c>
      <c r="U19" s="28">
        <f t="shared" si="2"/>
        <v>-476.32999999999993</v>
      </c>
      <c r="V19" s="28">
        <f t="shared" si="3"/>
        <v>-23.820000000000164</v>
      </c>
      <c r="W19" s="29">
        <f t="shared" si="4"/>
        <v>-452.51000000000022</v>
      </c>
    </row>
    <row r="20" spans="1:23" x14ac:dyDescent="0.25">
      <c r="A20" s="4" t="s">
        <v>279</v>
      </c>
      <c r="B20" s="17" t="s">
        <v>38</v>
      </c>
      <c r="C20" s="19">
        <v>3314</v>
      </c>
      <c r="D20" s="19" t="s">
        <v>36</v>
      </c>
      <c r="E20" s="20" t="s">
        <v>25</v>
      </c>
      <c r="F20" s="18">
        <v>0.95</v>
      </c>
      <c r="G20" s="146" t="s">
        <v>26</v>
      </c>
      <c r="H20" s="31">
        <v>42481</v>
      </c>
      <c r="I20" s="23">
        <v>9000</v>
      </c>
      <c r="J20" s="23">
        <v>200</v>
      </c>
      <c r="K20" s="23">
        <v>8800</v>
      </c>
      <c r="L20" s="23">
        <v>440.0000000000004</v>
      </c>
      <c r="M20" s="24">
        <v>8360</v>
      </c>
      <c r="N20" s="25">
        <v>8649.92</v>
      </c>
      <c r="O20" s="26">
        <v>200</v>
      </c>
      <c r="P20" s="26">
        <v>8449.92</v>
      </c>
      <c r="Q20" s="26">
        <v>422.5</v>
      </c>
      <c r="R20" s="27">
        <v>8027.42</v>
      </c>
      <c r="S20" s="28">
        <f t="shared" si="0"/>
        <v>-350.07999999999993</v>
      </c>
      <c r="T20" s="28">
        <f t="shared" si="1"/>
        <v>0</v>
      </c>
      <c r="U20" s="28">
        <f t="shared" si="2"/>
        <v>-350.07999999999993</v>
      </c>
      <c r="V20" s="28">
        <f t="shared" si="3"/>
        <v>-17.500000000000398</v>
      </c>
      <c r="W20" s="29">
        <f t="shared" si="4"/>
        <v>-332.57999999999993</v>
      </c>
    </row>
    <row r="21" spans="1:23" ht="21" x14ac:dyDescent="0.25">
      <c r="A21" s="4" t="s">
        <v>279</v>
      </c>
      <c r="B21" s="17" t="s">
        <v>39</v>
      </c>
      <c r="C21" s="19">
        <v>3315</v>
      </c>
      <c r="D21" s="19" t="s">
        <v>36</v>
      </c>
      <c r="E21" s="20" t="s">
        <v>25</v>
      </c>
      <c r="F21" s="18">
        <v>0.95</v>
      </c>
      <c r="G21" s="30" t="s">
        <v>26</v>
      </c>
      <c r="H21" s="31">
        <v>42481</v>
      </c>
      <c r="I21" s="23">
        <v>3400</v>
      </c>
      <c r="J21" s="23">
        <v>200</v>
      </c>
      <c r="K21" s="23">
        <v>3200</v>
      </c>
      <c r="L21" s="23">
        <v>160.00000000000014</v>
      </c>
      <c r="M21" s="24">
        <v>3040</v>
      </c>
      <c r="N21" s="25">
        <v>2654.02</v>
      </c>
      <c r="O21" s="26">
        <v>200</v>
      </c>
      <c r="P21" s="26">
        <v>2454.02</v>
      </c>
      <c r="Q21" s="26">
        <v>122.69999999999982</v>
      </c>
      <c r="R21" s="27">
        <v>2331.3200000000002</v>
      </c>
      <c r="S21" s="28">
        <f t="shared" si="0"/>
        <v>-745.98</v>
      </c>
      <c r="T21" s="28">
        <f t="shared" si="1"/>
        <v>0</v>
      </c>
      <c r="U21" s="28">
        <f t="shared" si="2"/>
        <v>-745.98</v>
      </c>
      <c r="V21" s="28">
        <f t="shared" si="3"/>
        <v>-37.300000000000324</v>
      </c>
      <c r="W21" s="29">
        <f t="shared" si="4"/>
        <v>-708.67999999999984</v>
      </c>
    </row>
    <row r="22" spans="1:23" ht="21" x14ac:dyDescent="0.25">
      <c r="A22" s="4" t="s">
        <v>279</v>
      </c>
      <c r="B22" s="17" t="s">
        <v>127</v>
      </c>
      <c r="C22" s="19" t="s">
        <v>128</v>
      </c>
      <c r="D22" s="19" t="s">
        <v>36</v>
      </c>
      <c r="E22" s="20" t="s">
        <v>100</v>
      </c>
      <c r="F22" s="18">
        <v>0.8</v>
      </c>
      <c r="G22" s="30" t="s">
        <v>244</v>
      </c>
      <c r="H22" s="31">
        <v>43356</v>
      </c>
      <c r="I22" s="23">
        <v>70000</v>
      </c>
      <c r="J22" s="23">
        <v>0</v>
      </c>
      <c r="K22" s="23">
        <v>70000</v>
      </c>
      <c r="L22" s="23">
        <v>14000</v>
      </c>
      <c r="M22" s="24">
        <v>56000</v>
      </c>
      <c r="N22" s="25">
        <v>70000</v>
      </c>
      <c r="O22" s="26">
        <v>0</v>
      </c>
      <c r="P22" s="26">
        <v>70000</v>
      </c>
      <c r="Q22" s="26">
        <v>14000</v>
      </c>
      <c r="R22" s="27">
        <v>56000</v>
      </c>
      <c r="S22" s="28">
        <f t="shared" si="0"/>
        <v>0</v>
      </c>
      <c r="T22" s="28">
        <f t="shared" si="1"/>
        <v>0</v>
      </c>
      <c r="U22" s="28">
        <f t="shared" si="2"/>
        <v>0</v>
      </c>
      <c r="V22" s="28">
        <f t="shared" si="3"/>
        <v>0</v>
      </c>
      <c r="W22" s="29">
        <f t="shared" si="4"/>
        <v>0</v>
      </c>
    </row>
    <row r="23" spans="1:23" x14ac:dyDescent="0.25">
      <c r="A23" s="4" t="s">
        <v>279</v>
      </c>
      <c r="B23" s="17" t="s">
        <v>129</v>
      </c>
      <c r="C23" s="19">
        <v>3207</v>
      </c>
      <c r="D23" s="19" t="s">
        <v>36</v>
      </c>
      <c r="E23" s="20" t="s">
        <v>67</v>
      </c>
      <c r="F23" s="18">
        <v>0.9</v>
      </c>
      <c r="G23" s="30" t="s">
        <v>243</v>
      </c>
      <c r="H23" s="31">
        <v>42901</v>
      </c>
      <c r="I23" s="23">
        <v>100000</v>
      </c>
      <c r="J23" s="23">
        <v>0</v>
      </c>
      <c r="K23" s="23">
        <v>100000</v>
      </c>
      <c r="L23" s="23">
        <v>9999.9999999999982</v>
      </c>
      <c r="M23" s="24">
        <v>90000</v>
      </c>
      <c r="N23" s="25">
        <v>100000</v>
      </c>
      <c r="O23" s="26">
        <v>0</v>
      </c>
      <c r="P23" s="26">
        <v>100000</v>
      </c>
      <c r="Q23" s="26">
        <v>10000</v>
      </c>
      <c r="R23" s="27">
        <v>90000</v>
      </c>
      <c r="S23" s="28">
        <f t="shared" si="0"/>
        <v>0</v>
      </c>
      <c r="T23" s="28">
        <f t="shared" si="1"/>
        <v>0</v>
      </c>
      <c r="U23" s="28">
        <f t="shared" si="2"/>
        <v>0</v>
      </c>
      <c r="V23" s="28">
        <f t="shared" si="3"/>
        <v>0</v>
      </c>
      <c r="W23" s="29">
        <f t="shared" si="4"/>
        <v>0</v>
      </c>
    </row>
    <row r="24" spans="1:23" x14ac:dyDescent="0.25">
      <c r="A24" s="4" t="s">
        <v>279</v>
      </c>
      <c r="B24" s="17" t="s">
        <v>131</v>
      </c>
      <c r="C24" s="19" t="s">
        <v>132</v>
      </c>
      <c r="D24" s="19" t="s">
        <v>111</v>
      </c>
      <c r="E24" s="20" t="s">
        <v>42</v>
      </c>
      <c r="F24" s="18">
        <v>0.9</v>
      </c>
      <c r="G24" s="30" t="s">
        <v>245</v>
      </c>
      <c r="H24" s="106" t="s">
        <v>246</v>
      </c>
      <c r="I24" s="23">
        <v>12800</v>
      </c>
      <c r="J24" s="23">
        <v>1800</v>
      </c>
      <c r="K24" s="23">
        <v>11000</v>
      </c>
      <c r="L24" s="23">
        <v>1099.9999999999998</v>
      </c>
      <c r="M24" s="24">
        <v>9900</v>
      </c>
      <c r="N24" s="25">
        <v>10500</v>
      </c>
      <c r="O24" s="26">
        <v>1800</v>
      </c>
      <c r="P24" s="26">
        <v>8700</v>
      </c>
      <c r="Q24" s="26">
        <v>870</v>
      </c>
      <c r="R24" s="27">
        <v>7830</v>
      </c>
      <c r="S24" s="28">
        <f t="shared" si="0"/>
        <v>-2300</v>
      </c>
      <c r="T24" s="28">
        <f t="shared" si="1"/>
        <v>0</v>
      </c>
      <c r="U24" s="28">
        <f t="shared" si="2"/>
        <v>-2300</v>
      </c>
      <c r="V24" s="28">
        <f t="shared" si="3"/>
        <v>-229.99999999999977</v>
      </c>
      <c r="W24" s="29">
        <f t="shared" si="4"/>
        <v>-2070</v>
      </c>
    </row>
    <row r="25" spans="1:23" x14ac:dyDescent="0.25">
      <c r="A25" s="4" t="s">
        <v>279</v>
      </c>
      <c r="B25" s="17" t="s">
        <v>133</v>
      </c>
      <c r="C25" s="19" t="s">
        <v>134</v>
      </c>
      <c r="D25" s="19" t="s">
        <v>111</v>
      </c>
      <c r="E25" s="20" t="s">
        <v>42</v>
      </c>
      <c r="F25" s="18">
        <v>0.9</v>
      </c>
      <c r="G25" s="30"/>
      <c r="H25" s="21" t="s">
        <v>439</v>
      </c>
      <c r="I25" s="23">
        <v>27000</v>
      </c>
      <c r="J25" s="23">
        <v>0</v>
      </c>
      <c r="K25" s="23">
        <v>27000</v>
      </c>
      <c r="L25" s="23">
        <v>2700</v>
      </c>
      <c r="M25" s="24">
        <v>24300</v>
      </c>
      <c r="N25" s="25">
        <v>27000</v>
      </c>
      <c r="O25" s="26">
        <v>0</v>
      </c>
      <c r="P25" s="26">
        <v>27000</v>
      </c>
      <c r="Q25" s="26">
        <v>2700</v>
      </c>
      <c r="R25" s="27">
        <v>24300</v>
      </c>
      <c r="S25" s="28">
        <f t="shared" si="0"/>
        <v>0</v>
      </c>
      <c r="T25" s="28">
        <f t="shared" si="1"/>
        <v>0</v>
      </c>
      <c r="U25" s="28">
        <f t="shared" si="2"/>
        <v>0</v>
      </c>
      <c r="V25" s="28">
        <f t="shared" si="3"/>
        <v>0</v>
      </c>
      <c r="W25" s="29">
        <f t="shared" si="4"/>
        <v>0</v>
      </c>
    </row>
    <row r="26" spans="1:23" x14ac:dyDescent="0.25">
      <c r="A26" s="4" t="s">
        <v>279</v>
      </c>
      <c r="B26" s="17" t="s">
        <v>135</v>
      </c>
      <c r="C26" s="19" t="s">
        <v>440</v>
      </c>
      <c r="D26" s="19" t="s">
        <v>111</v>
      </c>
      <c r="E26" s="20" t="s">
        <v>67</v>
      </c>
      <c r="F26" s="18">
        <v>0.9</v>
      </c>
      <c r="G26" s="30" t="s">
        <v>247</v>
      </c>
      <c r="H26" s="106" t="s">
        <v>234</v>
      </c>
      <c r="I26" s="23">
        <v>27000</v>
      </c>
      <c r="J26" s="23">
        <v>0</v>
      </c>
      <c r="K26" s="23">
        <v>27000</v>
      </c>
      <c r="L26" s="23">
        <v>2699.9999999999995</v>
      </c>
      <c r="M26" s="24">
        <v>24300</v>
      </c>
      <c r="N26" s="23">
        <v>27000</v>
      </c>
      <c r="O26" s="23">
        <v>0</v>
      </c>
      <c r="P26" s="23">
        <v>27000</v>
      </c>
      <c r="Q26" s="23">
        <v>2699.9999999999995</v>
      </c>
      <c r="R26" s="24">
        <v>24300</v>
      </c>
      <c r="S26" s="28">
        <f t="shared" si="0"/>
        <v>0</v>
      </c>
      <c r="T26" s="28">
        <f t="shared" si="1"/>
        <v>0</v>
      </c>
      <c r="U26" s="28">
        <f t="shared" si="2"/>
        <v>0</v>
      </c>
      <c r="V26" s="28">
        <f t="shared" si="3"/>
        <v>0</v>
      </c>
      <c r="W26" s="29">
        <f t="shared" si="4"/>
        <v>0</v>
      </c>
    </row>
    <row r="27" spans="1:23" x14ac:dyDescent="0.25">
      <c r="A27" s="4" t="s">
        <v>279</v>
      </c>
      <c r="B27" s="17" t="s">
        <v>137</v>
      </c>
      <c r="C27" s="19" t="s">
        <v>138</v>
      </c>
      <c r="D27" s="19" t="s">
        <v>41</v>
      </c>
      <c r="E27" s="20" t="s">
        <v>42</v>
      </c>
      <c r="F27" s="18">
        <v>0.9</v>
      </c>
      <c r="G27" s="30" t="s">
        <v>43</v>
      </c>
      <c r="H27" s="31">
        <v>42544</v>
      </c>
      <c r="I27" s="23">
        <v>20100</v>
      </c>
      <c r="J27" s="23">
        <v>100</v>
      </c>
      <c r="K27" s="23">
        <v>20000</v>
      </c>
      <c r="L27" s="23">
        <v>1999.9999999999995</v>
      </c>
      <c r="M27" s="24">
        <v>18000</v>
      </c>
      <c r="N27" s="25">
        <v>20100</v>
      </c>
      <c r="O27" s="26">
        <v>100</v>
      </c>
      <c r="P27" s="26">
        <v>20000</v>
      </c>
      <c r="Q27" s="26">
        <v>2000</v>
      </c>
      <c r="R27" s="27">
        <v>18000</v>
      </c>
      <c r="S27" s="28">
        <f t="shared" si="0"/>
        <v>0</v>
      </c>
      <c r="T27" s="28">
        <f t="shared" si="1"/>
        <v>0</v>
      </c>
      <c r="U27" s="28">
        <f t="shared" si="2"/>
        <v>0</v>
      </c>
      <c r="V27" s="28">
        <f t="shared" si="3"/>
        <v>0</v>
      </c>
      <c r="W27" s="29">
        <f t="shared" si="4"/>
        <v>0</v>
      </c>
    </row>
    <row r="28" spans="1:23" x14ac:dyDescent="0.25">
      <c r="A28" s="4" t="s">
        <v>279</v>
      </c>
      <c r="B28" s="17" t="s">
        <v>139</v>
      </c>
      <c r="C28" s="19" t="s">
        <v>140</v>
      </c>
      <c r="D28" s="19" t="s">
        <v>41</v>
      </c>
      <c r="E28" s="20" t="s">
        <v>42</v>
      </c>
      <c r="F28" s="18">
        <v>0.9</v>
      </c>
      <c r="G28" s="30" t="s">
        <v>248</v>
      </c>
      <c r="H28" s="31">
        <v>42544</v>
      </c>
      <c r="I28" s="23">
        <v>120</v>
      </c>
      <c r="J28" s="23">
        <v>20</v>
      </c>
      <c r="K28" s="23">
        <v>100</v>
      </c>
      <c r="L28" s="23">
        <v>9.9999999999999982</v>
      </c>
      <c r="M28" s="24">
        <v>90</v>
      </c>
      <c r="N28" s="25">
        <v>120</v>
      </c>
      <c r="O28" s="26">
        <v>20</v>
      </c>
      <c r="P28" s="26">
        <v>100</v>
      </c>
      <c r="Q28" s="26">
        <v>10</v>
      </c>
      <c r="R28" s="27">
        <v>90</v>
      </c>
      <c r="S28" s="28">
        <f t="shared" si="0"/>
        <v>0</v>
      </c>
      <c r="T28" s="28">
        <f t="shared" si="1"/>
        <v>0</v>
      </c>
      <c r="U28" s="28">
        <f t="shared" si="2"/>
        <v>0</v>
      </c>
      <c r="V28" s="28">
        <f t="shared" si="3"/>
        <v>0</v>
      </c>
      <c r="W28" s="29">
        <f t="shared" si="4"/>
        <v>0</v>
      </c>
    </row>
    <row r="29" spans="1:23" x14ac:dyDescent="0.25">
      <c r="A29" s="4" t="s">
        <v>279</v>
      </c>
      <c r="B29" s="17" t="s">
        <v>141</v>
      </c>
      <c r="C29" s="19" t="s">
        <v>142</v>
      </c>
      <c r="D29" s="19" t="s">
        <v>41</v>
      </c>
      <c r="E29" s="20" t="s">
        <v>42</v>
      </c>
      <c r="F29" s="18">
        <v>0.9</v>
      </c>
      <c r="G29" s="30" t="s">
        <v>43</v>
      </c>
      <c r="H29" s="31">
        <v>42544</v>
      </c>
      <c r="I29" s="23">
        <v>10500</v>
      </c>
      <c r="J29" s="23">
        <v>100</v>
      </c>
      <c r="K29" s="23">
        <v>10400</v>
      </c>
      <c r="L29" s="23">
        <v>1039.9999999999998</v>
      </c>
      <c r="M29" s="24">
        <v>9360</v>
      </c>
      <c r="N29" s="25">
        <v>10500</v>
      </c>
      <c r="O29" s="26">
        <v>100</v>
      </c>
      <c r="P29" s="26">
        <v>10400</v>
      </c>
      <c r="Q29" s="26">
        <v>1040</v>
      </c>
      <c r="R29" s="27">
        <v>9360</v>
      </c>
      <c r="S29" s="28">
        <f t="shared" si="0"/>
        <v>0</v>
      </c>
      <c r="T29" s="28">
        <f t="shared" si="1"/>
        <v>0</v>
      </c>
      <c r="U29" s="28">
        <f t="shared" si="2"/>
        <v>0</v>
      </c>
      <c r="V29" s="28">
        <f t="shared" si="3"/>
        <v>0</v>
      </c>
      <c r="W29" s="29">
        <f t="shared" si="4"/>
        <v>0</v>
      </c>
    </row>
    <row r="30" spans="1:23" x14ac:dyDescent="0.25">
      <c r="A30" s="4" t="s">
        <v>279</v>
      </c>
      <c r="B30" s="17" t="s">
        <v>143</v>
      </c>
      <c r="C30" s="19" t="s">
        <v>40</v>
      </c>
      <c r="D30" s="19" t="s">
        <v>41</v>
      </c>
      <c r="E30" s="20" t="s">
        <v>42</v>
      </c>
      <c r="F30" s="18">
        <v>0.9</v>
      </c>
      <c r="G30" s="30" t="s">
        <v>43</v>
      </c>
      <c r="H30" s="31">
        <v>42544</v>
      </c>
      <c r="I30" s="23">
        <v>7010</v>
      </c>
      <c r="J30" s="23">
        <v>200</v>
      </c>
      <c r="K30" s="23">
        <v>6810</v>
      </c>
      <c r="L30" s="23">
        <v>680.99999999999989</v>
      </c>
      <c r="M30" s="24">
        <v>6129</v>
      </c>
      <c r="N30" s="25">
        <v>6450</v>
      </c>
      <c r="O30" s="26">
        <v>200</v>
      </c>
      <c r="P30" s="26">
        <v>6250</v>
      </c>
      <c r="Q30" s="26">
        <v>625</v>
      </c>
      <c r="R30" s="27">
        <v>5625</v>
      </c>
      <c r="S30" s="28">
        <f t="shared" si="0"/>
        <v>-560</v>
      </c>
      <c r="T30" s="28">
        <f t="shared" si="1"/>
        <v>0</v>
      </c>
      <c r="U30" s="28">
        <f t="shared" si="2"/>
        <v>-560</v>
      </c>
      <c r="V30" s="28">
        <f t="shared" si="3"/>
        <v>-55.999999999999886</v>
      </c>
      <c r="W30" s="29">
        <f t="shared" si="4"/>
        <v>-504</v>
      </c>
    </row>
    <row r="31" spans="1:23" x14ac:dyDescent="0.25">
      <c r="A31" s="4" t="s">
        <v>279</v>
      </c>
      <c r="B31" s="17" t="s">
        <v>44</v>
      </c>
      <c r="C31" s="19">
        <v>3256</v>
      </c>
      <c r="D31" s="19" t="s">
        <v>45</v>
      </c>
      <c r="E31" s="20" t="s">
        <v>46</v>
      </c>
      <c r="F31" s="18">
        <v>0.85</v>
      </c>
      <c r="G31" s="30" t="s">
        <v>47</v>
      </c>
      <c r="H31" s="31">
        <v>42272</v>
      </c>
      <c r="I31" s="23">
        <v>82000</v>
      </c>
      <c r="J31" s="23">
        <v>2000</v>
      </c>
      <c r="K31" s="23">
        <v>80000</v>
      </c>
      <c r="L31" s="23">
        <v>12000.000000000002</v>
      </c>
      <c r="M31" s="24">
        <v>68000</v>
      </c>
      <c r="N31" s="25">
        <v>45195.32</v>
      </c>
      <c r="O31" s="26">
        <v>2000</v>
      </c>
      <c r="P31" s="26">
        <v>43195.32</v>
      </c>
      <c r="Q31" s="26">
        <v>6479.3000000000029</v>
      </c>
      <c r="R31" s="27">
        <v>36716.019999999997</v>
      </c>
      <c r="S31" s="28">
        <f t="shared" si="0"/>
        <v>-36804.68</v>
      </c>
      <c r="T31" s="28">
        <f t="shared" si="1"/>
        <v>0</v>
      </c>
      <c r="U31" s="28">
        <f t="shared" si="2"/>
        <v>-36804.68</v>
      </c>
      <c r="V31" s="28">
        <f t="shared" si="3"/>
        <v>-5520.6999999999989</v>
      </c>
      <c r="W31" s="29">
        <f t="shared" si="4"/>
        <v>-31283.980000000003</v>
      </c>
    </row>
    <row r="32" spans="1:23" x14ac:dyDescent="0.25">
      <c r="A32" s="4" t="s">
        <v>279</v>
      </c>
      <c r="B32" s="17" t="s">
        <v>145</v>
      </c>
      <c r="C32" s="19" t="s">
        <v>146</v>
      </c>
      <c r="D32" s="19" t="s">
        <v>45</v>
      </c>
      <c r="E32" s="20" t="s">
        <v>42</v>
      </c>
      <c r="F32" s="18">
        <v>0.9</v>
      </c>
      <c r="G32" s="30" t="s">
        <v>43</v>
      </c>
      <c r="H32" s="31">
        <v>42544</v>
      </c>
      <c r="I32" s="23">
        <v>3500</v>
      </c>
      <c r="J32" s="23">
        <v>100</v>
      </c>
      <c r="K32" s="23">
        <v>3400</v>
      </c>
      <c r="L32" s="23">
        <v>339.99999999999994</v>
      </c>
      <c r="M32" s="24">
        <v>3060</v>
      </c>
      <c r="N32" s="25">
        <v>3500</v>
      </c>
      <c r="O32" s="26">
        <v>50</v>
      </c>
      <c r="P32" s="26">
        <v>3450</v>
      </c>
      <c r="Q32" s="26">
        <v>345</v>
      </c>
      <c r="R32" s="27">
        <v>3105</v>
      </c>
      <c r="S32" s="28">
        <f t="shared" si="0"/>
        <v>0</v>
      </c>
      <c r="T32" s="28">
        <f t="shared" si="1"/>
        <v>-50</v>
      </c>
      <c r="U32" s="28">
        <f t="shared" si="2"/>
        <v>50</v>
      </c>
      <c r="V32" s="28">
        <f t="shared" si="3"/>
        <v>5.0000000000000568</v>
      </c>
      <c r="W32" s="29">
        <f t="shared" si="4"/>
        <v>45</v>
      </c>
    </row>
    <row r="33" spans="1:23" x14ac:dyDescent="0.25">
      <c r="A33" s="4" t="s">
        <v>279</v>
      </c>
      <c r="B33" s="17" t="s">
        <v>48</v>
      </c>
      <c r="C33" s="19">
        <v>3213</v>
      </c>
      <c r="D33" s="19" t="s">
        <v>49</v>
      </c>
      <c r="E33" s="20" t="s">
        <v>25</v>
      </c>
      <c r="F33" s="18">
        <v>0.95</v>
      </c>
      <c r="G33" s="147" t="s">
        <v>50</v>
      </c>
      <c r="H33" s="31">
        <v>42272</v>
      </c>
      <c r="I33" s="23">
        <v>17200</v>
      </c>
      <c r="J33" s="23">
        <v>200</v>
      </c>
      <c r="K33" s="23">
        <v>17000</v>
      </c>
      <c r="L33" s="23">
        <v>850.0000000000008</v>
      </c>
      <c r="M33" s="24">
        <v>16150</v>
      </c>
      <c r="N33" s="25">
        <v>14980.46</v>
      </c>
      <c r="O33" s="26">
        <v>200</v>
      </c>
      <c r="P33" s="26">
        <v>14780.46</v>
      </c>
      <c r="Q33" s="26">
        <v>739.01999999999862</v>
      </c>
      <c r="R33" s="27">
        <v>14041.44</v>
      </c>
      <c r="S33" s="28">
        <f t="shared" si="0"/>
        <v>-2219.5400000000009</v>
      </c>
      <c r="T33" s="28">
        <f t="shared" si="1"/>
        <v>0</v>
      </c>
      <c r="U33" s="28">
        <f t="shared" si="2"/>
        <v>-2219.5400000000009</v>
      </c>
      <c r="V33" s="28">
        <f t="shared" si="3"/>
        <v>-110.98000000000218</v>
      </c>
      <c r="W33" s="29">
        <f t="shared" si="4"/>
        <v>-2108.5599999999995</v>
      </c>
    </row>
    <row r="34" spans="1:23" x14ac:dyDescent="0.25">
      <c r="A34" s="4" t="s">
        <v>279</v>
      </c>
      <c r="B34" s="17" t="s">
        <v>51</v>
      </c>
      <c r="C34" s="19">
        <v>3203</v>
      </c>
      <c r="D34" s="19" t="s">
        <v>49</v>
      </c>
      <c r="E34" s="20" t="s">
        <v>25</v>
      </c>
      <c r="F34" s="18">
        <v>0.95</v>
      </c>
      <c r="G34" s="30" t="s">
        <v>52</v>
      </c>
      <c r="H34" s="106" t="s">
        <v>53</v>
      </c>
      <c r="I34" s="23">
        <v>10200</v>
      </c>
      <c r="J34" s="23">
        <v>200</v>
      </c>
      <c r="K34" s="23">
        <v>10000</v>
      </c>
      <c r="L34" s="23">
        <v>500.00000000000045</v>
      </c>
      <c r="M34" s="24">
        <v>9500</v>
      </c>
      <c r="N34" s="25">
        <v>9857.4500000000007</v>
      </c>
      <c r="O34" s="26">
        <v>200</v>
      </c>
      <c r="P34" s="26">
        <v>9657.4500000000007</v>
      </c>
      <c r="Q34" s="26">
        <v>482.8700000000008</v>
      </c>
      <c r="R34" s="27">
        <v>9174.58</v>
      </c>
      <c r="S34" s="28">
        <f t="shared" ref="S34:S65" si="5">N34-I34</f>
        <v>-342.54999999999927</v>
      </c>
      <c r="T34" s="28">
        <f t="shared" ref="T34:T65" si="6">O34-J34</f>
        <v>0</v>
      </c>
      <c r="U34" s="28">
        <f t="shared" ref="U34:U65" si="7">P34-K34</f>
        <v>-342.54999999999927</v>
      </c>
      <c r="V34" s="28">
        <f t="shared" ref="V34:V65" si="8">Q34-L34</f>
        <v>-17.129999999999654</v>
      </c>
      <c r="W34" s="29">
        <f t="shared" ref="W34:W65" si="9">R34-M34</f>
        <v>-325.42000000000007</v>
      </c>
    </row>
    <row r="35" spans="1:23" ht="21" x14ac:dyDescent="0.25">
      <c r="A35" s="4" t="s">
        <v>279</v>
      </c>
      <c r="B35" s="17" t="s">
        <v>152</v>
      </c>
      <c r="C35" s="19" t="s">
        <v>153</v>
      </c>
      <c r="D35" s="19" t="s">
        <v>49</v>
      </c>
      <c r="E35" s="20" t="s">
        <v>25</v>
      </c>
      <c r="F35" s="18">
        <v>0.95</v>
      </c>
      <c r="G35" s="21" t="s">
        <v>249</v>
      </c>
      <c r="H35" s="21" t="s">
        <v>241</v>
      </c>
      <c r="I35" s="23">
        <v>15150</v>
      </c>
      <c r="J35" s="23">
        <v>200</v>
      </c>
      <c r="K35" s="23">
        <v>14950</v>
      </c>
      <c r="L35" s="23">
        <v>747.50000000000068</v>
      </c>
      <c r="M35" s="24">
        <v>14202.5</v>
      </c>
      <c r="N35" s="25">
        <v>15150</v>
      </c>
      <c r="O35" s="26">
        <v>200</v>
      </c>
      <c r="P35" s="26">
        <v>14950</v>
      </c>
      <c r="Q35" s="26">
        <v>747.5</v>
      </c>
      <c r="R35" s="27">
        <v>14202.5</v>
      </c>
      <c r="S35" s="28">
        <f t="shared" si="5"/>
        <v>0</v>
      </c>
      <c r="T35" s="28">
        <f t="shared" si="6"/>
        <v>0</v>
      </c>
      <c r="U35" s="28">
        <f t="shared" si="7"/>
        <v>0</v>
      </c>
      <c r="V35" s="28">
        <f t="shared" si="8"/>
        <v>0</v>
      </c>
      <c r="W35" s="29">
        <f t="shared" si="9"/>
        <v>0</v>
      </c>
    </row>
    <row r="36" spans="1:23" x14ac:dyDescent="0.25">
      <c r="A36" s="4" t="s">
        <v>279</v>
      </c>
      <c r="B36" s="17" t="s">
        <v>54</v>
      </c>
      <c r="C36" s="19">
        <v>3214</v>
      </c>
      <c r="D36" s="19" t="s">
        <v>49</v>
      </c>
      <c r="E36" s="20" t="s">
        <v>25</v>
      </c>
      <c r="F36" s="18">
        <v>0.95</v>
      </c>
      <c r="G36" s="21" t="s">
        <v>55</v>
      </c>
      <c r="H36" s="106">
        <v>42272</v>
      </c>
      <c r="I36" s="23">
        <v>8400</v>
      </c>
      <c r="J36" s="23">
        <v>200</v>
      </c>
      <c r="K36" s="23">
        <v>8200</v>
      </c>
      <c r="L36" s="23">
        <v>410.00000000000034</v>
      </c>
      <c r="M36" s="24">
        <v>7790</v>
      </c>
      <c r="N36" s="25">
        <v>7341.74</v>
      </c>
      <c r="O36" s="26">
        <v>200</v>
      </c>
      <c r="P36" s="26">
        <v>7141.74</v>
      </c>
      <c r="Q36" s="26">
        <v>357.08999999999924</v>
      </c>
      <c r="R36" s="27">
        <v>6784.6500000000005</v>
      </c>
      <c r="S36" s="28">
        <f t="shared" si="5"/>
        <v>-1058.2600000000002</v>
      </c>
      <c r="T36" s="28">
        <f t="shared" si="6"/>
        <v>0</v>
      </c>
      <c r="U36" s="28">
        <f t="shared" si="7"/>
        <v>-1058.2600000000002</v>
      </c>
      <c r="V36" s="28">
        <f t="shared" si="8"/>
        <v>-52.910000000001105</v>
      </c>
      <c r="W36" s="29">
        <f t="shared" si="9"/>
        <v>-1005.3499999999995</v>
      </c>
    </row>
    <row r="37" spans="1:23" x14ac:dyDescent="0.25">
      <c r="A37" s="4" t="s">
        <v>279</v>
      </c>
      <c r="B37" s="17" t="s">
        <v>154</v>
      </c>
      <c r="C37" s="19" t="s">
        <v>155</v>
      </c>
      <c r="D37" s="19" t="s">
        <v>49</v>
      </c>
      <c r="E37" s="20" t="s">
        <v>25</v>
      </c>
      <c r="F37" s="18">
        <v>0.95</v>
      </c>
      <c r="G37" s="21" t="s">
        <v>249</v>
      </c>
      <c r="H37" s="21" t="s">
        <v>241</v>
      </c>
      <c r="I37" s="23">
        <v>15200</v>
      </c>
      <c r="J37" s="23">
        <v>200</v>
      </c>
      <c r="K37" s="23">
        <v>15000</v>
      </c>
      <c r="L37" s="23">
        <v>750.00000000000068</v>
      </c>
      <c r="M37" s="24">
        <v>14250</v>
      </c>
      <c r="N37" s="25">
        <v>15200</v>
      </c>
      <c r="O37" s="26">
        <v>200</v>
      </c>
      <c r="P37" s="26">
        <v>15000</v>
      </c>
      <c r="Q37" s="26">
        <v>750</v>
      </c>
      <c r="R37" s="27">
        <v>14250</v>
      </c>
      <c r="S37" s="28">
        <f t="shared" si="5"/>
        <v>0</v>
      </c>
      <c r="T37" s="28">
        <f t="shared" si="6"/>
        <v>0</v>
      </c>
      <c r="U37" s="28">
        <f t="shared" si="7"/>
        <v>0</v>
      </c>
      <c r="V37" s="28">
        <f t="shared" si="8"/>
        <v>0</v>
      </c>
      <c r="W37" s="29">
        <f t="shared" si="9"/>
        <v>0</v>
      </c>
    </row>
    <row r="38" spans="1:23" x14ac:dyDescent="0.25">
      <c r="A38" s="4" t="s">
        <v>279</v>
      </c>
      <c r="B38" s="17" t="s">
        <v>56</v>
      </c>
      <c r="C38" s="19">
        <v>3258</v>
      </c>
      <c r="D38" s="19" t="s">
        <v>49</v>
      </c>
      <c r="E38" s="20" t="s">
        <v>25</v>
      </c>
      <c r="F38" s="18">
        <v>0.95</v>
      </c>
      <c r="G38" s="21" t="s">
        <v>55</v>
      </c>
      <c r="H38" s="22">
        <v>42272</v>
      </c>
      <c r="I38" s="23">
        <v>22200</v>
      </c>
      <c r="J38" s="23">
        <v>200</v>
      </c>
      <c r="K38" s="23">
        <v>22000</v>
      </c>
      <c r="L38" s="23">
        <v>1100.0000000000009</v>
      </c>
      <c r="M38" s="24">
        <v>20900</v>
      </c>
      <c r="N38" s="25">
        <v>21452.23</v>
      </c>
      <c r="O38" s="26">
        <v>200</v>
      </c>
      <c r="P38" s="26">
        <v>21252.23</v>
      </c>
      <c r="Q38" s="26">
        <v>1062.6100000000006</v>
      </c>
      <c r="R38" s="27">
        <v>20189.62</v>
      </c>
      <c r="S38" s="28">
        <f t="shared" si="5"/>
        <v>-747.77000000000044</v>
      </c>
      <c r="T38" s="28">
        <f t="shared" si="6"/>
        <v>0</v>
      </c>
      <c r="U38" s="28">
        <f t="shared" si="7"/>
        <v>-747.77000000000044</v>
      </c>
      <c r="V38" s="28">
        <f t="shared" si="8"/>
        <v>-37.390000000000327</v>
      </c>
      <c r="W38" s="29">
        <f t="shared" si="9"/>
        <v>-710.38000000000102</v>
      </c>
    </row>
    <row r="39" spans="1:23" x14ac:dyDescent="0.25">
      <c r="A39" s="4" t="s">
        <v>279</v>
      </c>
      <c r="B39" s="17" t="s">
        <v>156</v>
      </c>
      <c r="C39" s="19" t="s">
        <v>157</v>
      </c>
      <c r="D39" s="19" t="s">
        <v>49</v>
      </c>
      <c r="E39" s="20" t="s">
        <v>25</v>
      </c>
      <c r="F39" s="18">
        <v>0.95</v>
      </c>
      <c r="G39" s="21" t="s">
        <v>250</v>
      </c>
      <c r="H39" s="22">
        <v>43083</v>
      </c>
      <c r="I39" s="23">
        <v>22200</v>
      </c>
      <c r="J39" s="23">
        <v>200</v>
      </c>
      <c r="K39" s="23">
        <v>22000</v>
      </c>
      <c r="L39" s="23">
        <v>1100.0000000000009</v>
      </c>
      <c r="M39" s="24">
        <v>20900</v>
      </c>
      <c r="N39" s="25">
        <v>22196.76</v>
      </c>
      <c r="O39" s="26">
        <v>200</v>
      </c>
      <c r="P39" s="26">
        <v>21996.76</v>
      </c>
      <c r="Q39" s="26">
        <v>1099.8400000000001</v>
      </c>
      <c r="R39" s="27">
        <v>20896.919999999998</v>
      </c>
      <c r="S39" s="28">
        <f t="shared" si="5"/>
        <v>-3.2400000000016007</v>
      </c>
      <c r="T39" s="28">
        <f t="shared" si="6"/>
        <v>0</v>
      </c>
      <c r="U39" s="28">
        <f t="shared" si="7"/>
        <v>-3.2400000000016007</v>
      </c>
      <c r="V39" s="28">
        <f t="shared" si="8"/>
        <v>-0.16000000000076398</v>
      </c>
      <c r="W39" s="29">
        <f t="shared" si="9"/>
        <v>-3.0800000000017462</v>
      </c>
    </row>
    <row r="40" spans="1:23" x14ac:dyDescent="0.25">
      <c r="A40" s="4" t="s">
        <v>279</v>
      </c>
      <c r="B40" s="17" t="s">
        <v>57</v>
      </c>
      <c r="C40" s="19">
        <v>3215</v>
      </c>
      <c r="D40" s="19" t="s">
        <v>49</v>
      </c>
      <c r="E40" s="20" t="s">
        <v>25</v>
      </c>
      <c r="F40" s="18">
        <v>0.95</v>
      </c>
      <c r="G40" s="21" t="s">
        <v>55</v>
      </c>
      <c r="H40" s="22">
        <v>42272</v>
      </c>
      <c r="I40" s="23">
        <v>21000</v>
      </c>
      <c r="J40" s="23">
        <v>200</v>
      </c>
      <c r="K40" s="23">
        <v>20800</v>
      </c>
      <c r="L40" s="23">
        <v>1040.0000000000009</v>
      </c>
      <c r="M40" s="24">
        <v>19760</v>
      </c>
      <c r="N40" s="25">
        <v>14729.44</v>
      </c>
      <c r="O40" s="26">
        <v>200</v>
      </c>
      <c r="P40" s="26">
        <v>14529.44</v>
      </c>
      <c r="Q40" s="26">
        <v>726.47000000000116</v>
      </c>
      <c r="R40" s="27">
        <v>13802.97</v>
      </c>
      <c r="S40" s="28">
        <f t="shared" si="5"/>
        <v>-6270.5599999999995</v>
      </c>
      <c r="T40" s="28">
        <f t="shared" si="6"/>
        <v>0</v>
      </c>
      <c r="U40" s="28">
        <f t="shared" si="7"/>
        <v>-6270.5599999999995</v>
      </c>
      <c r="V40" s="28">
        <f t="shared" si="8"/>
        <v>-313.52999999999975</v>
      </c>
      <c r="W40" s="29">
        <f t="shared" si="9"/>
        <v>-5957.0300000000007</v>
      </c>
    </row>
    <row r="41" spans="1:23" x14ac:dyDescent="0.25">
      <c r="A41" s="4" t="s">
        <v>279</v>
      </c>
      <c r="B41" s="17" t="s">
        <v>58</v>
      </c>
      <c r="C41" s="19">
        <v>3259</v>
      </c>
      <c r="D41" s="19" t="s">
        <v>49</v>
      </c>
      <c r="E41" s="20" t="s">
        <v>25</v>
      </c>
      <c r="F41" s="18">
        <v>0.95</v>
      </c>
      <c r="G41" s="21" t="s">
        <v>59</v>
      </c>
      <c r="H41" s="22">
        <v>42810</v>
      </c>
      <c r="I41" s="23">
        <v>11200</v>
      </c>
      <c r="J41" s="23">
        <v>200</v>
      </c>
      <c r="K41" s="23">
        <v>11000</v>
      </c>
      <c r="L41" s="23">
        <v>550.00000000000045</v>
      </c>
      <c r="M41" s="24">
        <v>10450</v>
      </c>
      <c r="N41" s="25">
        <v>8271.94</v>
      </c>
      <c r="O41" s="26">
        <v>200.00000000000091</v>
      </c>
      <c r="P41" s="26">
        <v>8071.94</v>
      </c>
      <c r="Q41" s="26">
        <v>403.59999999999945</v>
      </c>
      <c r="R41" s="27">
        <v>7668.34</v>
      </c>
      <c r="S41" s="28">
        <f t="shared" si="5"/>
        <v>-2928.0599999999995</v>
      </c>
      <c r="T41" s="28">
        <f t="shared" si="6"/>
        <v>9.0949470177292824E-13</v>
      </c>
      <c r="U41" s="28">
        <f t="shared" si="7"/>
        <v>-2928.0600000000004</v>
      </c>
      <c r="V41" s="28">
        <f t="shared" si="8"/>
        <v>-146.400000000001</v>
      </c>
      <c r="W41" s="29">
        <f t="shared" si="9"/>
        <v>-2781.66</v>
      </c>
    </row>
    <row r="42" spans="1:23" x14ac:dyDescent="0.25">
      <c r="A42" s="4" t="s">
        <v>279</v>
      </c>
      <c r="B42" s="17" t="s">
        <v>60</v>
      </c>
      <c r="C42" s="19">
        <v>3212</v>
      </c>
      <c r="D42" s="19" t="s">
        <v>49</v>
      </c>
      <c r="E42" s="20" t="s">
        <v>25</v>
      </c>
      <c r="F42" s="18">
        <v>0.95</v>
      </c>
      <c r="G42" s="21" t="s">
        <v>55</v>
      </c>
      <c r="H42" s="22">
        <v>42272</v>
      </c>
      <c r="I42" s="23">
        <v>65000</v>
      </c>
      <c r="J42" s="23">
        <v>200</v>
      </c>
      <c r="K42" s="23">
        <v>64800</v>
      </c>
      <c r="L42" s="23">
        <v>3240.0000000000027</v>
      </c>
      <c r="M42" s="24">
        <v>61560</v>
      </c>
      <c r="N42" s="25">
        <v>55522.48</v>
      </c>
      <c r="O42" s="26">
        <v>200</v>
      </c>
      <c r="P42" s="26">
        <v>55322.48</v>
      </c>
      <c r="Q42" s="26">
        <v>2766.1200000000026</v>
      </c>
      <c r="R42" s="27">
        <v>52556.36</v>
      </c>
      <c r="S42" s="28">
        <f t="shared" si="5"/>
        <v>-9477.5199999999968</v>
      </c>
      <c r="T42" s="28">
        <f t="shared" si="6"/>
        <v>0</v>
      </c>
      <c r="U42" s="28">
        <f t="shared" si="7"/>
        <v>-9477.5199999999968</v>
      </c>
      <c r="V42" s="28">
        <f t="shared" si="8"/>
        <v>-473.88000000000011</v>
      </c>
      <c r="W42" s="29">
        <f t="shared" si="9"/>
        <v>-9003.64</v>
      </c>
    </row>
    <row r="43" spans="1:23" x14ac:dyDescent="0.25">
      <c r="A43" s="4" t="s">
        <v>279</v>
      </c>
      <c r="B43" s="17" t="s">
        <v>61</v>
      </c>
      <c r="C43" s="19" t="s">
        <v>62</v>
      </c>
      <c r="D43" s="19" t="s">
        <v>49</v>
      </c>
      <c r="E43" s="20" t="s">
        <v>25</v>
      </c>
      <c r="F43" s="18">
        <v>0.95</v>
      </c>
      <c r="G43" s="30" t="s">
        <v>63</v>
      </c>
      <c r="H43" s="22">
        <v>42481</v>
      </c>
      <c r="I43" s="23">
        <v>342700</v>
      </c>
      <c r="J43" s="23">
        <v>500</v>
      </c>
      <c r="K43" s="23">
        <v>342200</v>
      </c>
      <c r="L43" s="23">
        <v>17110.000000000015</v>
      </c>
      <c r="M43" s="24">
        <v>325090</v>
      </c>
      <c r="N43" s="25">
        <v>342389.47</v>
      </c>
      <c r="O43" s="26">
        <v>200</v>
      </c>
      <c r="P43" s="26">
        <v>342189.47</v>
      </c>
      <c r="Q43" s="26">
        <v>17109.469999999972</v>
      </c>
      <c r="R43" s="27">
        <v>325080</v>
      </c>
      <c r="S43" s="28">
        <f t="shared" si="5"/>
        <v>-310.53000000002794</v>
      </c>
      <c r="T43" s="28">
        <f t="shared" si="6"/>
        <v>-300</v>
      </c>
      <c r="U43" s="28">
        <f t="shared" si="7"/>
        <v>-10.53000000002794</v>
      </c>
      <c r="V43" s="28">
        <f t="shared" si="8"/>
        <v>-0.53000000004249159</v>
      </c>
      <c r="W43" s="29">
        <f t="shared" si="9"/>
        <v>-10</v>
      </c>
    </row>
    <row r="44" spans="1:23" x14ac:dyDescent="0.25">
      <c r="A44" s="4" t="s">
        <v>279</v>
      </c>
      <c r="B44" s="17" t="s">
        <v>160</v>
      </c>
      <c r="C44" s="19" t="s">
        <v>161</v>
      </c>
      <c r="D44" s="19" t="s">
        <v>49</v>
      </c>
      <c r="E44" s="20" t="s">
        <v>25</v>
      </c>
      <c r="F44" s="18">
        <v>0.95</v>
      </c>
      <c r="G44" s="21" t="s">
        <v>251</v>
      </c>
      <c r="H44" s="21" t="s">
        <v>246</v>
      </c>
      <c r="I44" s="23">
        <v>110500</v>
      </c>
      <c r="J44" s="23">
        <v>500</v>
      </c>
      <c r="K44" s="23">
        <v>110000</v>
      </c>
      <c r="L44" s="23">
        <v>5500.0000000000045</v>
      </c>
      <c r="M44" s="24">
        <v>104500</v>
      </c>
      <c r="N44" s="25">
        <v>110149.92</v>
      </c>
      <c r="O44" s="26">
        <v>500</v>
      </c>
      <c r="P44" s="26">
        <v>109649.92</v>
      </c>
      <c r="Q44" s="26">
        <v>5482.5</v>
      </c>
      <c r="R44" s="27">
        <v>104167.42</v>
      </c>
      <c r="S44" s="28">
        <f t="shared" si="5"/>
        <v>-350.08000000000175</v>
      </c>
      <c r="T44" s="28">
        <f t="shared" si="6"/>
        <v>0</v>
      </c>
      <c r="U44" s="28">
        <f t="shared" si="7"/>
        <v>-350.08000000000175</v>
      </c>
      <c r="V44" s="28">
        <f t="shared" si="8"/>
        <v>-17.500000000004547</v>
      </c>
      <c r="W44" s="29">
        <f t="shared" si="9"/>
        <v>-332.58000000000175</v>
      </c>
    </row>
    <row r="45" spans="1:23" x14ac:dyDescent="0.25">
      <c r="A45" s="4" t="s">
        <v>279</v>
      </c>
      <c r="B45" s="17" t="s">
        <v>64</v>
      </c>
      <c r="C45" s="19">
        <v>3202</v>
      </c>
      <c r="D45" s="19" t="s">
        <v>49</v>
      </c>
      <c r="E45" s="20" t="s">
        <v>25</v>
      </c>
      <c r="F45" s="18">
        <v>0.95</v>
      </c>
      <c r="G45" s="21" t="s">
        <v>52</v>
      </c>
      <c r="H45" s="22">
        <v>42180</v>
      </c>
      <c r="I45" s="23">
        <v>7400</v>
      </c>
      <c r="J45" s="23">
        <v>200</v>
      </c>
      <c r="K45" s="23">
        <v>7200</v>
      </c>
      <c r="L45" s="23">
        <v>360.00000000000034</v>
      </c>
      <c r="M45" s="24">
        <v>6840</v>
      </c>
      <c r="N45" s="25">
        <v>6626.12</v>
      </c>
      <c r="O45" s="26">
        <v>200</v>
      </c>
      <c r="P45" s="26">
        <v>6426.12</v>
      </c>
      <c r="Q45" s="26">
        <v>321.30999999999949</v>
      </c>
      <c r="R45" s="27">
        <v>6104.81</v>
      </c>
      <c r="S45" s="28">
        <f t="shared" si="5"/>
        <v>-773.88000000000011</v>
      </c>
      <c r="T45" s="28">
        <f t="shared" si="6"/>
        <v>0</v>
      </c>
      <c r="U45" s="28">
        <f t="shared" si="7"/>
        <v>-773.88000000000011</v>
      </c>
      <c r="V45" s="28">
        <f t="shared" si="8"/>
        <v>-38.69000000000085</v>
      </c>
      <c r="W45" s="29">
        <f t="shared" si="9"/>
        <v>-735.1899999999996</v>
      </c>
    </row>
    <row r="46" spans="1:23" x14ac:dyDescent="0.25">
      <c r="A46" s="4" t="s">
        <v>279</v>
      </c>
      <c r="B46" s="17" t="s">
        <v>162</v>
      </c>
      <c r="C46" s="19" t="s">
        <v>163</v>
      </c>
      <c r="D46" s="19" t="s">
        <v>49</v>
      </c>
      <c r="E46" s="20" t="s">
        <v>25</v>
      </c>
      <c r="F46" s="18">
        <v>0.95</v>
      </c>
      <c r="G46" s="30" t="s">
        <v>252</v>
      </c>
      <c r="H46" s="22" t="s">
        <v>253</v>
      </c>
      <c r="I46" s="25">
        <v>24200</v>
      </c>
      <c r="J46" s="26">
        <v>200</v>
      </c>
      <c r="K46" s="26">
        <v>24000</v>
      </c>
      <c r="L46" s="26">
        <v>1200</v>
      </c>
      <c r="M46" s="27">
        <v>22800</v>
      </c>
      <c r="N46" s="25">
        <v>24200</v>
      </c>
      <c r="O46" s="26">
        <v>200</v>
      </c>
      <c r="P46" s="26">
        <v>24000</v>
      </c>
      <c r="Q46" s="26">
        <v>1200</v>
      </c>
      <c r="R46" s="27">
        <v>22800</v>
      </c>
      <c r="S46" s="28">
        <f t="shared" si="5"/>
        <v>0</v>
      </c>
      <c r="T46" s="28">
        <f t="shared" si="6"/>
        <v>0</v>
      </c>
      <c r="U46" s="28">
        <f t="shared" si="7"/>
        <v>0</v>
      </c>
      <c r="V46" s="28">
        <f t="shared" si="8"/>
        <v>0</v>
      </c>
      <c r="W46" s="29">
        <f t="shared" si="9"/>
        <v>0</v>
      </c>
    </row>
    <row r="47" spans="1:23" ht="21" x14ac:dyDescent="0.25">
      <c r="A47" s="4" t="s">
        <v>279</v>
      </c>
      <c r="B47" s="17" t="s">
        <v>164</v>
      </c>
      <c r="C47" s="19" t="s">
        <v>165</v>
      </c>
      <c r="D47" s="19" t="s">
        <v>49</v>
      </c>
      <c r="E47" s="20" t="s">
        <v>25</v>
      </c>
      <c r="F47" s="18">
        <v>0.95</v>
      </c>
      <c r="G47" s="30" t="s">
        <v>252</v>
      </c>
      <c r="H47" s="22" t="s">
        <v>253</v>
      </c>
      <c r="I47" s="23">
        <v>18200</v>
      </c>
      <c r="J47" s="23">
        <v>200</v>
      </c>
      <c r="K47" s="23">
        <v>18000</v>
      </c>
      <c r="L47" s="23">
        <v>900.0000000000008</v>
      </c>
      <c r="M47" s="24">
        <v>17100</v>
      </c>
      <c r="N47" s="25">
        <v>18200</v>
      </c>
      <c r="O47" s="26">
        <v>200</v>
      </c>
      <c r="P47" s="26">
        <v>18000</v>
      </c>
      <c r="Q47" s="26">
        <v>900</v>
      </c>
      <c r="R47" s="27">
        <v>17100</v>
      </c>
      <c r="S47" s="28">
        <f t="shared" si="5"/>
        <v>0</v>
      </c>
      <c r="T47" s="28">
        <f t="shared" si="6"/>
        <v>0</v>
      </c>
      <c r="U47" s="28">
        <f t="shared" si="7"/>
        <v>0</v>
      </c>
      <c r="V47" s="28">
        <f t="shared" si="8"/>
        <v>0</v>
      </c>
      <c r="W47" s="29">
        <f t="shared" si="9"/>
        <v>0</v>
      </c>
    </row>
    <row r="48" spans="1:23" x14ac:dyDescent="0.25">
      <c r="A48" s="4" t="s">
        <v>279</v>
      </c>
      <c r="B48" s="17" t="s">
        <v>168</v>
      </c>
      <c r="C48" s="19" t="s">
        <v>169</v>
      </c>
      <c r="D48" s="19" t="s">
        <v>49</v>
      </c>
      <c r="E48" s="20" t="s">
        <v>67</v>
      </c>
      <c r="F48" s="18">
        <v>0.9</v>
      </c>
      <c r="G48" s="30" t="s">
        <v>254</v>
      </c>
      <c r="H48" s="22" t="s">
        <v>241</v>
      </c>
      <c r="I48" s="23">
        <v>4000</v>
      </c>
      <c r="J48" s="23">
        <v>0</v>
      </c>
      <c r="K48" s="23">
        <v>4000</v>
      </c>
      <c r="L48" s="23">
        <v>399.99999999999989</v>
      </c>
      <c r="M48" s="24">
        <v>3600</v>
      </c>
      <c r="N48" s="25">
        <v>4000</v>
      </c>
      <c r="O48" s="26">
        <v>0</v>
      </c>
      <c r="P48" s="26">
        <v>4000</v>
      </c>
      <c r="Q48" s="26">
        <v>400</v>
      </c>
      <c r="R48" s="27">
        <v>3600</v>
      </c>
      <c r="S48" s="28">
        <f t="shared" si="5"/>
        <v>0</v>
      </c>
      <c r="T48" s="28">
        <f t="shared" si="6"/>
        <v>0</v>
      </c>
      <c r="U48" s="28">
        <f t="shared" si="7"/>
        <v>0</v>
      </c>
      <c r="V48" s="28">
        <f t="shared" si="8"/>
        <v>0</v>
      </c>
      <c r="W48" s="29">
        <f t="shared" si="9"/>
        <v>0</v>
      </c>
    </row>
    <row r="49" spans="1:23" x14ac:dyDescent="0.25">
      <c r="A49" s="4" t="s">
        <v>279</v>
      </c>
      <c r="B49" s="17" t="s">
        <v>65</v>
      </c>
      <c r="C49" s="19" t="s">
        <v>66</v>
      </c>
      <c r="D49" s="19" t="s">
        <v>49</v>
      </c>
      <c r="E49" s="20" t="s">
        <v>67</v>
      </c>
      <c r="F49" s="18">
        <v>0.9</v>
      </c>
      <c r="G49" s="30" t="s">
        <v>68</v>
      </c>
      <c r="H49" s="22">
        <v>42635</v>
      </c>
      <c r="I49" s="23">
        <v>12000</v>
      </c>
      <c r="J49" s="23">
        <v>0</v>
      </c>
      <c r="K49" s="23">
        <v>12000</v>
      </c>
      <c r="L49" s="23">
        <v>1199.9999999999998</v>
      </c>
      <c r="M49" s="24">
        <v>10800</v>
      </c>
      <c r="N49" s="25">
        <v>7355.24</v>
      </c>
      <c r="O49" s="26">
        <v>1437.5299999999997</v>
      </c>
      <c r="P49" s="26">
        <v>5917.71</v>
      </c>
      <c r="Q49" s="26">
        <v>591.76999999999953</v>
      </c>
      <c r="R49" s="27">
        <v>5325.9400000000005</v>
      </c>
      <c r="S49" s="28">
        <f t="shared" si="5"/>
        <v>-4644.76</v>
      </c>
      <c r="T49" s="28">
        <f t="shared" si="6"/>
        <v>1437.5299999999997</v>
      </c>
      <c r="U49" s="28">
        <f t="shared" si="7"/>
        <v>-6082.29</v>
      </c>
      <c r="V49" s="28">
        <f t="shared" si="8"/>
        <v>-608.23000000000025</v>
      </c>
      <c r="W49" s="29">
        <f t="shared" si="9"/>
        <v>-5474.0599999999995</v>
      </c>
    </row>
    <row r="50" spans="1:23" x14ac:dyDescent="0.25">
      <c r="A50" s="4" t="s">
        <v>279</v>
      </c>
      <c r="B50" s="17" t="s">
        <v>170</v>
      </c>
      <c r="C50" s="19" t="s">
        <v>171</v>
      </c>
      <c r="D50" s="19" t="s">
        <v>49</v>
      </c>
      <c r="E50" s="20" t="s">
        <v>67</v>
      </c>
      <c r="F50" s="18">
        <v>0.9</v>
      </c>
      <c r="G50" s="30" t="s">
        <v>68</v>
      </c>
      <c r="H50" s="22">
        <v>42635</v>
      </c>
      <c r="I50" s="23">
        <v>10000</v>
      </c>
      <c r="J50" s="23">
        <v>500</v>
      </c>
      <c r="K50" s="23">
        <v>9500</v>
      </c>
      <c r="L50" s="23">
        <v>949.99999999999977</v>
      </c>
      <c r="M50" s="24">
        <v>8550</v>
      </c>
      <c r="N50" s="25">
        <v>10000</v>
      </c>
      <c r="O50" s="26">
        <v>0</v>
      </c>
      <c r="P50" s="26">
        <v>10000</v>
      </c>
      <c r="Q50" s="26">
        <v>1000</v>
      </c>
      <c r="R50" s="27">
        <v>9000</v>
      </c>
      <c r="S50" s="28">
        <f t="shared" si="5"/>
        <v>0</v>
      </c>
      <c r="T50" s="28">
        <f t="shared" si="6"/>
        <v>-500</v>
      </c>
      <c r="U50" s="28">
        <f t="shared" si="7"/>
        <v>500</v>
      </c>
      <c r="V50" s="28">
        <f t="shared" si="8"/>
        <v>50.000000000000227</v>
      </c>
      <c r="W50" s="29">
        <f t="shared" si="9"/>
        <v>450</v>
      </c>
    </row>
    <row r="51" spans="1:23" x14ac:dyDescent="0.25">
      <c r="A51" s="4" t="s">
        <v>279</v>
      </c>
      <c r="B51" s="17" t="s">
        <v>69</v>
      </c>
      <c r="C51" s="19" t="s">
        <v>70</v>
      </c>
      <c r="D51" s="19" t="s">
        <v>49</v>
      </c>
      <c r="E51" s="20" t="s">
        <v>25</v>
      </c>
      <c r="F51" s="18">
        <v>0.95</v>
      </c>
      <c r="G51" s="30" t="s">
        <v>255</v>
      </c>
      <c r="H51" s="22">
        <v>42635</v>
      </c>
      <c r="I51" s="23">
        <v>7000</v>
      </c>
      <c r="J51" s="23">
        <v>200</v>
      </c>
      <c r="K51" s="23">
        <v>6800</v>
      </c>
      <c r="L51" s="23">
        <v>340.00000000000028</v>
      </c>
      <c r="M51" s="24">
        <v>6460</v>
      </c>
      <c r="N51" s="25">
        <v>6831.59</v>
      </c>
      <c r="O51" s="26">
        <v>200</v>
      </c>
      <c r="P51" s="26">
        <v>6631.59</v>
      </c>
      <c r="Q51" s="26">
        <v>331.57999999999993</v>
      </c>
      <c r="R51" s="27">
        <v>6300.01</v>
      </c>
      <c r="S51" s="28">
        <f t="shared" si="5"/>
        <v>-168.40999999999985</v>
      </c>
      <c r="T51" s="28">
        <f t="shared" si="6"/>
        <v>0</v>
      </c>
      <c r="U51" s="28">
        <f t="shared" si="7"/>
        <v>-168.40999999999985</v>
      </c>
      <c r="V51" s="28">
        <f t="shared" si="8"/>
        <v>-8.420000000000357</v>
      </c>
      <c r="W51" s="29">
        <f t="shared" si="9"/>
        <v>-159.98999999999978</v>
      </c>
    </row>
    <row r="52" spans="1:23" x14ac:dyDescent="0.25">
      <c r="A52" s="4" t="s">
        <v>279</v>
      </c>
      <c r="B52" s="17" t="s">
        <v>172</v>
      </c>
      <c r="C52" s="19" t="s">
        <v>173</v>
      </c>
      <c r="D52" s="19" t="s">
        <v>49</v>
      </c>
      <c r="E52" s="20" t="s">
        <v>25</v>
      </c>
      <c r="F52" s="18">
        <v>0.95</v>
      </c>
      <c r="G52" s="30" t="s">
        <v>256</v>
      </c>
      <c r="H52" s="22">
        <v>43173</v>
      </c>
      <c r="I52" s="23">
        <v>31000</v>
      </c>
      <c r="J52" s="23">
        <v>300</v>
      </c>
      <c r="K52" s="23">
        <v>30700</v>
      </c>
      <c r="L52" s="23">
        <v>1535.0000000000014</v>
      </c>
      <c r="M52" s="24">
        <v>29165</v>
      </c>
      <c r="N52" s="25">
        <v>23352.5</v>
      </c>
      <c r="O52" s="26">
        <v>300</v>
      </c>
      <c r="P52" s="26">
        <v>23052.5</v>
      </c>
      <c r="Q52" s="26">
        <v>1152.630000000001</v>
      </c>
      <c r="R52" s="27">
        <v>21899.87</v>
      </c>
      <c r="S52" s="28">
        <f t="shared" si="5"/>
        <v>-7647.5</v>
      </c>
      <c r="T52" s="28">
        <f t="shared" si="6"/>
        <v>0</v>
      </c>
      <c r="U52" s="28">
        <f t="shared" si="7"/>
        <v>-7647.5</v>
      </c>
      <c r="V52" s="28">
        <f t="shared" si="8"/>
        <v>-382.37000000000035</v>
      </c>
      <c r="W52" s="29">
        <f t="shared" si="9"/>
        <v>-7265.130000000001</v>
      </c>
    </row>
    <row r="53" spans="1:23" ht="21" x14ac:dyDescent="0.25">
      <c r="A53" s="4" t="s">
        <v>279</v>
      </c>
      <c r="B53" s="17" t="s">
        <v>174</v>
      </c>
      <c r="C53" s="19" t="s">
        <v>175</v>
      </c>
      <c r="D53" s="19" t="s">
        <v>49</v>
      </c>
      <c r="E53" s="20" t="s">
        <v>25</v>
      </c>
      <c r="F53" s="18">
        <v>0.95</v>
      </c>
      <c r="G53" s="30" t="s">
        <v>257</v>
      </c>
      <c r="H53" s="22">
        <v>42726</v>
      </c>
      <c r="I53" s="23">
        <v>25200</v>
      </c>
      <c r="J53" s="23">
        <v>200</v>
      </c>
      <c r="K53" s="23">
        <v>25000</v>
      </c>
      <c r="L53" s="23">
        <v>1250.0000000000011</v>
      </c>
      <c r="M53" s="24">
        <v>23750</v>
      </c>
      <c r="N53" s="25">
        <v>25200</v>
      </c>
      <c r="O53" s="26">
        <v>200</v>
      </c>
      <c r="P53" s="26">
        <v>25000</v>
      </c>
      <c r="Q53" s="26">
        <v>1250</v>
      </c>
      <c r="R53" s="27">
        <v>23750</v>
      </c>
      <c r="S53" s="28">
        <f t="shared" si="5"/>
        <v>0</v>
      </c>
      <c r="T53" s="28">
        <f t="shared" si="6"/>
        <v>0</v>
      </c>
      <c r="U53" s="28">
        <f t="shared" si="7"/>
        <v>0</v>
      </c>
      <c r="V53" s="28">
        <f t="shared" si="8"/>
        <v>0</v>
      </c>
      <c r="W53" s="29">
        <f t="shared" si="9"/>
        <v>0</v>
      </c>
    </row>
    <row r="54" spans="1:23" x14ac:dyDescent="0.25">
      <c r="A54" s="4" t="s">
        <v>279</v>
      </c>
      <c r="B54" s="17" t="s">
        <v>177</v>
      </c>
      <c r="C54" s="19">
        <v>3229</v>
      </c>
      <c r="D54" s="19" t="s">
        <v>72</v>
      </c>
      <c r="E54" s="20" t="s">
        <v>178</v>
      </c>
      <c r="F54" s="18">
        <v>1</v>
      </c>
      <c r="G54" s="30" t="s">
        <v>258</v>
      </c>
      <c r="H54" s="22">
        <v>42810</v>
      </c>
      <c r="I54" s="23">
        <v>1487.13</v>
      </c>
      <c r="J54" s="23">
        <v>100</v>
      </c>
      <c r="K54" s="23">
        <v>1387.13</v>
      </c>
      <c r="L54" s="23">
        <v>0</v>
      </c>
      <c r="M54" s="24">
        <v>1387.13</v>
      </c>
      <c r="N54" s="25">
        <v>367.91</v>
      </c>
      <c r="O54" s="26">
        <v>92.080000000000041</v>
      </c>
      <c r="P54" s="26">
        <v>275.83</v>
      </c>
      <c r="Q54" s="26">
        <v>0</v>
      </c>
      <c r="R54" s="27">
        <v>275.83</v>
      </c>
      <c r="S54" s="28">
        <f t="shared" si="5"/>
        <v>-1119.22</v>
      </c>
      <c r="T54" s="28">
        <f t="shared" si="6"/>
        <v>-7.9199999999999591</v>
      </c>
      <c r="U54" s="28">
        <f t="shared" si="7"/>
        <v>-1111.3000000000002</v>
      </c>
      <c r="V54" s="28">
        <f t="shared" si="8"/>
        <v>0</v>
      </c>
      <c r="W54" s="29">
        <f t="shared" si="9"/>
        <v>-1111.3000000000002</v>
      </c>
    </row>
    <row r="55" spans="1:23" x14ac:dyDescent="0.25">
      <c r="A55" s="4" t="s">
        <v>279</v>
      </c>
      <c r="B55" s="17" t="s">
        <v>71</v>
      </c>
      <c r="C55" s="19">
        <v>3224</v>
      </c>
      <c r="D55" s="19" t="s">
        <v>72</v>
      </c>
      <c r="E55" s="20" t="s">
        <v>67</v>
      </c>
      <c r="F55" s="18">
        <v>0.9</v>
      </c>
      <c r="G55" s="30" t="s">
        <v>73</v>
      </c>
      <c r="H55" s="22">
        <v>42635</v>
      </c>
      <c r="I55" s="23">
        <v>30000</v>
      </c>
      <c r="J55" s="23">
        <v>0</v>
      </c>
      <c r="K55" s="23">
        <v>30000</v>
      </c>
      <c r="L55" s="23">
        <v>2999.9999999999995</v>
      </c>
      <c r="M55" s="24">
        <v>27000</v>
      </c>
      <c r="N55" s="25">
        <v>21722.410000000003</v>
      </c>
      <c r="O55" s="26">
        <v>332.41000000000349</v>
      </c>
      <c r="P55" s="26">
        <v>21390</v>
      </c>
      <c r="Q55" s="26">
        <v>2139</v>
      </c>
      <c r="R55" s="27">
        <v>19251</v>
      </c>
      <c r="S55" s="28">
        <f t="shared" si="5"/>
        <v>-8277.5899999999965</v>
      </c>
      <c r="T55" s="28">
        <f t="shared" si="6"/>
        <v>332.41000000000349</v>
      </c>
      <c r="U55" s="28">
        <f t="shared" si="7"/>
        <v>-8610</v>
      </c>
      <c r="V55" s="28">
        <f t="shared" si="8"/>
        <v>-860.99999999999955</v>
      </c>
      <c r="W55" s="29">
        <f t="shared" si="9"/>
        <v>-7749</v>
      </c>
    </row>
    <row r="56" spans="1:23" x14ac:dyDescent="0.25">
      <c r="A56" s="4" t="s">
        <v>279</v>
      </c>
      <c r="B56" s="17" t="s">
        <v>74</v>
      </c>
      <c r="C56" s="19">
        <v>3230</v>
      </c>
      <c r="D56" s="19" t="s">
        <v>72</v>
      </c>
      <c r="E56" s="20" t="s">
        <v>46</v>
      </c>
      <c r="F56" s="18">
        <v>0.95</v>
      </c>
      <c r="G56" s="30" t="s">
        <v>75</v>
      </c>
      <c r="H56" s="22">
        <v>42272</v>
      </c>
      <c r="I56" s="23">
        <v>26500</v>
      </c>
      <c r="J56" s="23">
        <v>500</v>
      </c>
      <c r="K56" s="23">
        <v>26000</v>
      </c>
      <c r="L56" s="23">
        <v>1300.0000000000011</v>
      </c>
      <c r="M56" s="24">
        <v>24700</v>
      </c>
      <c r="N56" s="25">
        <v>26346.82</v>
      </c>
      <c r="O56" s="26">
        <v>500</v>
      </c>
      <c r="P56" s="26">
        <v>25846.82</v>
      </c>
      <c r="Q56" s="26">
        <v>1292.3400000000001</v>
      </c>
      <c r="R56" s="27">
        <v>24554.48</v>
      </c>
      <c r="S56" s="28">
        <f t="shared" si="5"/>
        <v>-153.18000000000029</v>
      </c>
      <c r="T56" s="28">
        <f t="shared" si="6"/>
        <v>0</v>
      </c>
      <c r="U56" s="28">
        <f t="shared" si="7"/>
        <v>-153.18000000000029</v>
      </c>
      <c r="V56" s="28">
        <f t="shared" si="8"/>
        <v>-7.6600000000009913</v>
      </c>
      <c r="W56" s="29">
        <f t="shared" si="9"/>
        <v>-145.52000000000044</v>
      </c>
    </row>
    <row r="57" spans="1:23" x14ac:dyDescent="0.25">
      <c r="A57" s="4" t="s">
        <v>279</v>
      </c>
      <c r="B57" s="17" t="s">
        <v>179</v>
      </c>
      <c r="C57" s="19">
        <v>3223</v>
      </c>
      <c r="D57" s="19" t="s">
        <v>72</v>
      </c>
      <c r="E57" s="20" t="s">
        <v>89</v>
      </c>
      <c r="F57" s="18">
        <v>0.9</v>
      </c>
      <c r="G57" s="30" t="s">
        <v>259</v>
      </c>
      <c r="H57" s="31">
        <v>42726</v>
      </c>
      <c r="I57" s="23">
        <v>10000</v>
      </c>
      <c r="J57" s="23">
        <v>0</v>
      </c>
      <c r="K57" s="23">
        <v>10000</v>
      </c>
      <c r="L57" s="23">
        <v>999.99999999999977</v>
      </c>
      <c r="M57" s="24">
        <v>9000</v>
      </c>
      <c r="N57" s="25">
        <v>8936.5</v>
      </c>
      <c r="O57" s="26">
        <v>117.61000000000058</v>
      </c>
      <c r="P57" s="26">
        <v>8818.89</v>
      </c>
      <c r="Q57" s="26">
        <v>881.88999999999942</v>
      </c>
      <c r="R57" s="27">
        <v>7937</v>
      </c>
      <c r="S57" s="28">
        <f t="shared" si="5"/>
        <v>-1063.5</v>
      </c>
      <c r="T57" s="28">
        <f t="shared" si="6"/>
        <v>117.61000000000058</v>
      </c>
      <c r="U57" s="28">
        <f t="shared" si="7"/>
        <v>-1181.1100000000006</v>
      </c>
      <c r="V57" s="28">
        <f t="shared" si="8"/>
        <v>-118.11000000000035</v>
      </c>
      <c r="W57" s="29">
        <f t="shared" si="9"/>
        <v>-1063</v>
      </c>
    </row>
    <row r="58" spans="1:23" x14ac:dyDescent="0.25">
      <c r="A58" s="4" t="s">
        <v>279</v>
      </c>
      <c r="B58" s="17" t="s">
        <v>180</v>
      </c>
      <c r="C58" s="19">
        <v>3225</v>
      </c>
      <c r="D58" s="19" t="s">
        <v>72</v>
      </c>
      <c r="E58" s="20" t="s">
        <v>67</v>
      </c>
      <c r="F58" s="18">
        <v>0.9</v>
      </c>
      <c r="G58" s="30" t="s">
        <v>73</v>
      </c>
      <c r="H58" s="31">
        <v>42635</v>
      </c>
      <c r="I58" s="23">
        <v>8000</v>
      </c>
      <c r="J58" s="23">
        <v>0</v>
      </c>
      <c r="K58" s="23">
        <v>8000</v>
      </c>
      <c r="L58" s="23">
        <v>799.99999999999977</v>
      </c>
      <c r="M58" s="24">
        <v>7200</v>
      </c>
      <c r="N58" s="25">
        <v>5675.29</v>
      </c>
      <c r="O58" s="26">
        <v>69.729999999999563</v>
      </c>
      <c r="P58" s="26">
        <v>5605.56</v>
      </c>
      <c r="Q58" s="26">
        <v>560.5600000000004</v>
      </c>
      <c r="R58" s="27">
        <v>5045</v>
      </c>
      <c r="S58" s="28">
        <f t="shared" si="5"/>
        <v>-2324.71</v>
      </c>
      <c r="T58" s="28">
        <f t="shared" si="6"/>
        <v>69.729999999999563</v>
      </c>
      <c r="U58" s="28">
        <f t="shared" si="7"/>
        <v>-2394.4399999999996</v>
      </c>
      <c r="V58" s="28">
        <f t="shared" si="8"/>
        <v>-239.43999999999937</v>
      </c>
      <c r="W58" s="29">
        <f t="shared" si="9"/>
        <v>-2155</v>
      </c>
    </row>
    <row r="59" spans="1:23" x14ac:dyDescent="0.25">
      <c r="A59" s="4" t="s">
        <v>279</v>
      </c>
      <c r="B59" s="17" t="s">
        <v>76</v>
      </c>
      <c r="C59" s="19" t="s">
        <v>77</v>
      </c>
      <c r="D59" s="19" t="s">
        <v>72</v>
      </c>
      <c r="E59" s="20" t="s">
        <v>67</v>
      </c>
      <c r="F59" s="18">
        <v>0.9</v>
      </c>
      <c r="G59" s="30" t="s">
        <v>73</v>
      </c>
      <c r="H59" s="31">
        <v>42635</v>
      </c>
      <c r="I59" s="23">
        <v>15000</v>
      </c>
      <c r="J59" s="23">
        <v>0</v>
      </c>
      <c r="K59" s="23">
        <v>15000</v>
      </c>
      <c r="L59" s="23">
        <v>1499.9999999999998</v>
      </c>
      <c r="M59" s="24">
        <v>13500</v>
      </c>
      <c r="N59" s="25">
        <v>11199.99</v>
      </c>
      <c r="O59" s="26">
        <v>98.8799999999992</v>
      </c>
      <c r="P59" s="26">
        <v>11101.11</v>
      </c>
      <c r="Q59" s="26">
        <v>1110.1100000000006</v>
      </c>
      <c r="R59" s="27">
        <v>9991</v>
      </c>
      <c r="S59" s="28">
        <f t="shared" si="5"/>
        <v>-3800.01</v>
      </c>
      <c r="T59" s="28">
        <f t="shared" si="6"/>
        <v>98.8799999999992</v>
      </c>
      <c r="U59" s="28">
        <f t="shared" si="7"/>
        <v>-3898.8899999999994</v>
      </c>
      <c r="V59" s="28">
        <f t="shared" si="8"/>
        <v>-389.88999999999919</v>
      </c>
      <c r="W59" s="29">
        <f t="shared" si="9"/>
        <v>-3509</v>
      </c>
    </row>
    <row r="60" spans="1:23" x14ac:dyDescent="0.25">
      <c r="A60" s="4" t="s">
        <v>279</v>
      </c>
      <c r="B60" s="17" t="s">
        <v>78</v>
      </c>
      <c r="C60" s="19">
        <v>3222</v>
      </c>
      <c r="D60" s="19" t="s">
        <v>72</v>
      </c>
      <c r="E60" s="20" t="s">
        <v>67</v>
      </c>
      <c r="F60" s="18">
        <v>0.9</v>
      </c>
      <c r="G60" s="30" t="s">
        <v>73</v>
      </c>
      <c r="H60" s="31">
        <v>42635</v>
      </c>
      <c r="I60" s="23">
        <v>25000</v>
      </c>
      <c r="J60" s="23">
        <v>0</v>
      </c>
      <c r="K60" s="23">
        <v>25000</v>
      </c>
      <c r="L60" s="23">
        <v>2499.9999999999995</v>
      </c>
      <c r="M60" s="24">
        <v>22500</v>
      </c>
      <c r="N60" s="25">
        <v>22863.390000000003</v>
      </c>
      <c r="O60" s="26">
        <v>261.17000000000189</v>
      </c>
      <c r="P60" s="26">
        <v>22602.22</v>
      </c>
      <c r="Q60" s="26">
        <v>2260.2200000000012</v>
      </c>
      <c r="R60" s="27">
        <v>20342</v>
      </c>
      <c r="S60" s="28">
        <f t="shared" si="5"/>
        <v>-2136.6099999999969</v>
      </c>
      <c r="T60" s="28">
        <f t="shared" si="6"/>
        <v>261.17000000000189</v>
      </c>
      <c r="U60" s="28">
        <f t="shared" si="7"/>
        <v>-2397.7799999999988</v>
      </c>
      <c r="V60" s="28">
        <f t="shared" si="8"/>
        <v>-239.77999999999838</v>
      </c>
      <c r="W60" s="29">
        <f t="shared" si="9"/>
        <v>-2158</v>
      </c>
    </row>
    <row r="61" spans="1:23" ht="21" x14ac:dyDescent="0.25">
      <c r="A61" s="4" t="s">
        <v>279</v>
      </c>
      <c r="B61" s="17" t="s">
        <v>79</v>
      </c>
      <c r="C61" s="19" t="s">
        <v>80</v>
      </c>
      <c r="D61" s="19" t="s">
        <v>72</v>
      </c>
      <c r="E61" s="20" t="s">
        <v>81</v>
      </c>
      <c r="F61" s="18">
        <v>1</v>
      </c>
      <c r="G61" s="30" t="s">
        <v>82</v>
      </c>
      <c r="H61" s="31">
        <v>42901</v>
      </c>
      <c r="I61" s="23">
        <v>17600</v>
      </c>
      <c r="J61" s="23">
        <v>200</v>
      </c>
      <c r="K61" s="23">
        <v>17400</v>
      </c>
      <c r="L61" s="23">
        <v>0</v>
      </c>
      <c r="M61" s="24">
        <v>17400</v>
      </c>
      <c r="N61" s="25">
        <v>17540.79</v>
      </c>
      <c r="O61" s="26">
        <v>200</v>
      </c>
      <c r="P61" s="26">
        <v>17340.79</v>
      </c>
      <c r="Q61" s="26">
        <v>0</v>
      </c>
      <c r="R61" s="27">
        <v>17340.79</v>
      </c>
      <c r="S61" s="28">
        <f t="shared" si="5"/>
        <v>-59.209999999999127</v>
      </c>
      <c r="T61" s="28">
        <f t="shared" si="6"/>
        <v>0</v>
      </c>
      <c r="U61" s="28">
        <f t="shared" si="7"/>
        <v>-59.209999999999127</v>
      </c>
      <c r="V61" s="28">
        <f t="shared" si="8"/>
        <v>0</v>
      </c>
      <c r="W61" s="29">
        <f t="shared" si="9"/>
        <v>-59.209999999999127</v>
      </c>
    </row>
    <row r="62" spans="1:23" ht="21" x14ac:dyDescent="0.25">
      <c r="A62" s="4" t="s">
        <v>279</v>
      </c>
      <c r="B62" s="17" t="s">
        <v>181</v>
      </c>
      <c r="C62" s="19" t="s">
        <v>182</v>
      </c>
      <c r="D62" s="19" t="s">
        <v>72</v>
      </c>
      <c r="E62" s="20" t="s">
        <v>81</v>
      </c>
      <c r="F62" s="18">
        <v>1</v>
      </c>
      <c r="G62" s="30" t="s">
        <v>260</v>
      </c>
      <c r="H62" s="31">
        <v>43173</v>
      </c>
      <c r="I62" s="23">
        <v>35200</v>
      </c>
      <c r="J62" s="23">
        <v>200</v>
      </c>
      <c r="K62" s="23">
        <v>35000</v>
      </c>
      <c r="L62" s="23">
        <v>0</v>
      </c>
      <c r="M62" s="24">
        <v>35000</v>
      </c>
      <c r="N62" s="25">
        <v>21179.93</v>
      </c>
      <c r="O62" s="26">
        <v>200</v>
      </c>
      <c r="P62" s="26">
        <v>20979.93</v>
      </c>
      <c r="Q62" s="26">
        <v>0</v>
      </c>
      <c r="R62" s="27">
        <v>20979.93</v>
      </c>
      <c r="S62" s="28">
        <f t="shared" si="5"/>
        <v>-14020.07</v>
      </c>
      <c r="T62" s="28">
        <f t="shared" si="6"/>
        <v>0</v>
      </c>
      <c r="U62" s="28">
        <f t="shared" si="7"/>
        <v>-14020.07</v>
      </c>
      <c r="V62" s="28">
        <f t="shared" si="8"/>
        <v>0</v>
      </c>
      <c r="W62" s="29">
        <f t="shared" si="9"/>
        <v>-14020.07</v>
      </c>
    </row>
    <row r="63" spans="1:23" x14ac:dyDescent="0.25">
      <c r="A63" s="4" t="s">
        <v>279</v>
      </c>
      <c r="B63" s="17" t="s">
        <v>183</v>
      </c>
      <c r="C63" s="19" t="s">
        <v>184</v>
      </c>
      <c r="D63" s="19" t="s">
        <v>72</v>
      </c>
      <c r="E63" s="20" t="s">
        <v>46</v>
      </c>
      <c r="F63" s="18">
        <v>0.95</v>
      </c>
      <c r="G63" s="30" t="s">
        <v>261</v>
      </c>
      <c r="H63" s="31">
        <v>42726</v>
      </c>
      <c r="I63" s="23">
        <v>200640.5</v>
      </c>
      <c r="J63" s="23">
        <v>3000</v>
      </c>
      <c r="K63" s="23">
        <v>197640.5</v>
      </c>
      <c r="L63" s="23">
        <v>9882.0250000000087</v>
      </c>
      <c r="M63" s="24">
        <v>187758.47499999998</v>
      </c>
      <c r="N63" s="25">
        <v>199340.53</v>
      </c>
      <c r="O63" s="26">
        <v>3000</v>
      </c>
      <c r="P63" s="26">
        <v>196340.53</v>
      </c>
      <c r="Q63" s="26">
        <v>9817.0299999999988</v>
      </c>
      <c r="R63" s="27">
        <v>186523.5</v>
      </c>
      <c r="S63" s="28">
        <f t="shared" si="5"/>
        <v>-1299.9700000000012</v>
      </c>
      <c r="T63" s="28">
        <f t="shared" si="6"/>
        <v>0</v>
      </c>
      <c r="U63" s="28">
        <f t="shared" si="7"/>
        <v>-1299.9700000000012</v>
      </c>
      <c r="V63" s="28">
        <f t="shared" si="8"/>
        <v>-64.995000000009895</v>
      </c>
      <c r="W63" s="29">
        <f t="shared" si="9"/>
        <v>-1234.9749999999767</v>
      </c>
    </row>
    <row r="64" spans="1:23" x14ac:dyDescent="0.25">
      <c r="A64" s="4" t="s">
        <v>279</v>
      </c>
      <c r="B64" s="17" t="s">
        <v>83</v>
      </c>
      <c r="C64" s="19">
        <v>3221</v>
      </c>
      <c r="D64" s="19" t="s">
        <v>72</v>
      </c>
      <c r="E64" s="20" t="s">
        <v>67</v>
      </c>
      <c r="F64" s="18">
        <v>0.9</v>
      </c>
      <c r="G64" s="30" t="s">
        <v>73</v>
      </c>
      <c r="H64" s="31">
        <v>42635</v>
      </c>
      <c r="I64" s="23">
        <v>30000</v>
      </c>
      <c r="J64" s="23">
        <v>0</v>
      </c>
      <c r="K64" s="23">
        <v>30000</v>
      </c>
      <c r="L64" s="23">
        <v>2999.9999999999995</v>
      </c>
      <c r="M64" s="24">
        <v>27000</v>
      </c>
      <c r="N64" s="25">
        <v>24187.54</v>
      </c>
      <c r="O64" s="26">
        <v>85.319999999999709</v>
      </c>
      <c r="P64" s="26">
        <v>24102.22</v>
      </c>
      <c r="Q64" s="26">
        <v>2410.2200000000012</v>
      </c>
      <c r="R64" s="27">
        <v>21692</v>
      </c>
      <c r="S64" s="28">
        <f t="shared" si="5"/>
        <v>-5812.4599999999991</v>
      </c>
      <c r="T64" s="28">
        <f t="shared" si="6"/>
        <v>85.319999999999709</v>
      </c>
      <c r="U64" s="28">
        <f t="shared" si="7"/>
        <v>-5897.7799999999988</v>
      </c>
      <c r="V64" s="28">
        <f t="shared" si="8"/>
        <v>-589.77999999999838</v>
      </c>
      <c r="W64" s="29">
        <f t="shared" si="9"/>
        <v>-5308</v>
      </c>
    </row>
    <row r="65" spans="1:23" x14ac:dyDescent="0.25">
      <c r="A65" s="4" t="s">
        <v>279</v>
      </c>
      <c r="B65" s="17" t="s">
        <v>84</v>
      </c>
      <c r="C65" s="19" t="s">
        <v>85</v>
      </c>
      <c r="D65" s="19" t="s">
        <v>72</v>
      </c>
      <c r="E65" s="20" t="s">
        <v>46</v>
      </c>
      <c r="F65" s="18">
        <v>0.95</v>
      </c>
      <c r="G65" s="30" t="s">
        <v>86</v>
      </c>
      <c r="H65" s="31">
        <v>42355</v>
      </c>
      <c r="I65" s="23">
        <v>37500</v>
      </c>
      <c r="J65" s="23">
        <v>500</v>
      </c>
      <c r="K65" s="23">
        <v>37000</v>
      </c>
      <c r="L65" s="23">
        <v>1850.0000000000016</v>
      </c>
      <c r="M65" s="24">
        <v>35150</v>
      </c>
      <c r="N65" s="25">
        <v>37255.9</v>
      </c>
      <c r="O65" s="26">
        <v>500</v>
      </c>
      <c r="P65" s="26">
        <v>36755.9</v>
      </c>
      <c r="Q65" s="26">
        <v>1837.8000000000029</v>
      </c>
      <c r="R65" s="27">
        <v>34918.1</v>
      </c>
      <c r="S65" s="28">
        <f t="shared" si="5"/>
        <v>-244.09999999999854</v>
      </c>
      <c r="T65" s="28">
        <f t="shared" si="6"/>
        <v>0</v>
      </c>
      <c r="U65" s="28">
        <f t="shared" si="7"/>
        <v>-244.09999999999854</v>
      </c>
      <c r="V65" s="28">
        <f t="shared" si="8"/>
        <v>-12.199999999998681</v>
      </c>
      <c r="W65" s="29">
        <f t="shared" si="9"/>
        <v>-231.90000000000146</v>
      </c>
    </row>
    <row r="66" spans="1:23" x14ac:dyDescent="0.25">
      <c r="A66" s="4" t="s">
        <v>279</v>
      </c>
      <c r="B66" s="17" t="s">
        <v>185</v>
      </c>
      <c r="C66" s="19">
        <v>3232</v>
      </c>
      <c r="D66" s="19" t="s">
        <v>72</v>
      </c>
      <c r="E66" s="20" t="s">
        <v>42</v>
      </c>
      <c r="F66" s="18">
        <v>0.9</v>
      </c>
      <c r="G66" s="30" t="s">
        <v>43</v>
      </c>
      <c r="H66" s="31">
        <v>42544</v>
      </c>
      <c r="I66" s="23">
        <v>2850</v>
      </c>
      <c r="J66" s="23">
        <v>100</v>
      </c>
      <c r="K66" s="23">
        <v>2750</v>
      </c>
      <c r="L66" s="23">
        <v>274.99999999999994</v>
      </c>
      <c r="M66" s="24">
        <v>2475</v>
      </c>
      <c r="N66" s="25">
        <v>2850</v>
      </c>
      <c r="O66" s="26">
        <v>100</v>
      </c>
      <c r="P66" s="26">
        <v>2750</v>
      </c>
      <c r="Q66" s="26">
        <v>275</v>
      </c>
      <c r="R66" s="27">
        <v>2475</v>
      </c>
      <c r="S66" s="28">
        <f t="shared" ref="S66:S90" si="10">N66-I66</f>
        <v>0</v>
      </c>
      <c r="T66" s="28">
        <f t="shared" ref="T66:T90" si="11">O66-J66</f>
        <v>0</v>
      </c>
      <c r="U66" s="28">
        <f t="shared" ref="U66:U90" si="12">P66-K66</f>
        <v>0</v>
      </c>
      <c r="V66" s="28">
        <f t="shared" ref="V66:V90" si="13">Q66-L66</f>
        <v>0</v>
      </c>
      <c r="W66" s="29">
        <f t="shared" ref="W66:W90" si="14">R66-M66</f>
        <v>0</v>
      </c>
    </row>
    <row r="67" spans="1:23" x14ac:dyDescent="0.25">
      <c r="A67" s="4" t="s">
        <v>279</v>
      </c>
      <c r="B67" s="17" t="s">
        <v>186</v>
      </c>
      <c r="C67" s="19" t="s">
        <v>187</v>
      </c>
      <c r="D67" s="19" t="s">
        <v>72</v>
      </c>
      <c r="E67" s="20" t="s">
        <v>67</v>
      </c>
      <c r="F67" s="18">
        <v>0.9</v>
      </c>
      <c r="G67" s="30" t="s">
        <v>262</v>
      </c>
      <c r="H67" s="31">
        <v>43356</v>
      </c>
      <c r="I67" s="23">
        <v>8000</v>
      </c>
      <c r="J67" s="23">
        <v>0</v>
      </c>
      <c r="K67" s="23">
        <v>8000</v>
      </c>
      <c r="L67" s="23">
        <v>799.99999999999977</v>
      </c>
      <c r="M67" s="24">
        <v>7200</v>
      </c>
      <c r="N67" s="25">
        <v>8000</v>
      </c>
      <c r="O67" s="26">
        <v>0</v>
      </c>
      <c r="P67" s="26">
        <v>8000</v>
      </c>
      <c r="Q67" s="26">
        <v>800</v>
      </c>
      <c r="R67" s="27">
        <v>7200</v>
      </c>
      <c r="S67" s="28">
        <f t="shared" si="10"/>
        <v>0</v>
      </c>
      <c r="T67" s="28">
        <f t="shared" si="11"/>
        <v>0</v>
      </c>
      <c r="U67" s="28">
        <f t="shared" si="12"/>
        <v>0</v>
      </c>
      <c r="V67" s="28">
        <f t="shared" si="13"/>
        <v>0</v>
      </c>
      <c r="W67" s="29">
        <f t="shared" si="14"/>
        <v>0</v>
      </c>
    </row>
    <row r="68" spans="1:23" x14ac:dyDescent="0.25">
      <c r="A68" s="4" t="s">
        <v>279</v>
      </c>
      <c r="B68" s="17" t="s">
        <v>188</v>
      </c>
      <c r="C68" s="19" t="s">
        <v>189</v>
      </c>
      <c r="D68" s="19" t="s">
        <v>72</v>
      </c>
      <c r="E68" s="20" t="s">
        <v>89</v>
      </c>
      <c r="F68" s="18">
        <v>0.9</v>
      </c>
      <c r="G68" s="30" t="s">
        <v>262</v>
      </c>
      <c r="H68" s="31">
        <v>43356</v>
      </c>
      <c r="I68" s="23">
        <v>32000</v>
      </c>
      <c r="J68" s="23">
        <v>0</v>
      </c>
      <c r="K68" s="23">
        <v>32000</v>
      </c>
      <c r="L68" s="23">
        <v>3199.9999999999991</v>
      </c>
      <c r="M68" s="24">
        <v>28800</v>
      </c>
      <c r="N68" s="25">
        <v>32000</v>
      </c>
      <c r="O68" s="26">
        <v>0</v>
      </c>
      <c r="P68" s="26">
        <v>32000</v>
      </c>
      <c r="Q68" s="26">
        <v>3200</v>
      </c>
      <c r="R68" s="27">
        <v>28800</v>
      </c>
      <c r="S68" s="28">
        <f t="shared" si="10"/>
        <v>0</v>
      </c>
      <c r="T68" s="28">
        <f t="shared" si="11"/>
        <v>0</v>
      </c>
      <c r="U68" s="28">
        <f t="shared" si="12"/>
        <v>0</v>
      </c>
      <c r="V68" s="28">
        <f t="shared" si="13"/>
        <v>0</v>
      </c>
      <c r="W68" s="29">
        <f t="shared" si="14"/>
        <v>0</v>
      </c>
    </row>
    <row r="69" spans="1:23" x14ac:dyDescent="0.25">
      <c r="A69" s="4" t="s">
        <v>279</v>
      </c>
      <c r="B69" s="17" t="s">
        <v>190</v>
      </c>
      <c r="C69" s="19" t="s">
        <v>191</v>
      </c>
      <c r="D69" s="19" t="s">
        <v>72</v>
      </c>
      <c r="E69" s="20" t="s">
        <v>89</v>
      </c>
      <c r="F69" s="18">
        <v>0.9</v>
      </c>
      <c r="G69" s="30" t="s">
        <v>262</v>
      </c>
      <c r="H69" s="31">
        <v>43356</v>
      </c>
      <c r="I69" s="23">
        <v>10000</v>
      </c>
      <c r="J69" s="23">
        <v>0</v>
      </c>
      <c r="K69" s="23">
        <v>10000</v>
      </c>
      <c r="L69" s="23">
        <v>999.99999999999977</v>
      </c>
      <c r="M69" s="24">
        <v>9000</v>
      </c>
      <c r="N69" s="25">
        <v>10000</v>
      </c>
      <c r="O69" s="26">
        <v>0</v>
      </c>
      <c r="P69" s="26">
        <v>10000</v>
      </c>
      <c r="Q69" s="26">
        <v>1000</v>
      </c>
      <c r="R69" s="27">
        <v>9000</v>
      </c>
      <c r="S69" s="28">
        <f t="shared" si="10"/>
        <v>0</v>
      </c>
      <c r="T69" s="28">
        <f t="shared" si="11"/>
        <v>0</v>
      </c>
      <c r="U69" s="28">
        <f t="shared" si="12"/>
        <v>0</v>
      </c>
      <c r="V69" s="28">
        <f t="shared" si="13"/>
        <v>0</v>
      </c>
      <c r="W69" s="29">
        <f t="shared" si="14"/>
        <v>0</v>
      </c>
    </row>
    <row r="70" spans="1:23" x14ac:dyDescent="0.25">
      <c r="A70" s="4" t="s">
        <v>279</v>
      </c>
      <c r="B70" s="17" t="s">
        <v>192</v>
      </c>
      <c r="C70" s="19" t="s">
        <v>193</v>
      </c>
      <c r="D70" s="19" t="s">
        <v>72</v>
      </c>
      <c r="E70" s="20" t="s">
        <v>89</v>
      </c>
      <c r="F70" s="18">
        <v>0.9</v>
      </c>
      <c r="G70" s="30" t="s">
        <v>262</v>
      </c>
      <c r="H70" s="31">
        <v>43356</v>
      </c>
      <c r="I70" s="23">
        <v>10000</v>
      </c>
      <c r="J70" s="23">
        <v>0</v>
      </c>
      <c r="K70" s="23">
        <v>10000</v>
      </c>
      <c r="L70" s="23">
        <v>999.99999999999977</v>
      </c>
      <c r="M70" s="24">
        <v>9000</v>
      </c>
      <c r="N70" s="25">
        <v>10000</v>
      </c>
      <c r="O70" s="26">
        <v>0</v>
      </c>
      <c r="P70" s="26">
        <v>10000</v>
      </c>
      <c r="Q70" s="26">
        <v>1000</v>
      </c>
      <c r="R70" s="27">
        <v>9000</v>
      </c>
      <c r="S70" s="28">
        <f t="shared" si="10"/>
        <v>0</v>
      </c>
      <c r="T70" s="28">
        <f t="shared" si="11"/>
        <v>0</v>
      </c>
      <c r="U70" s="28">
        <f t="shared" si="12"/>
        <v>0</v>
      </c>
      <c r="V70" s="28">
        <f t="shared" si="13"/>
        <v>0</v>
      </c>
      <c r="W70" s="29">
        <f t="shared" si="14"/>
        <v>0</v>
      </c>
    </row>
    <row r="71" spans="1:23" x14ac:dyDescent="0.25">
      <c r="A71" s="4" t="s">
        <v>279</v>
      </c>
      <c r="B71" s="17" t="s">
        <v>87</v>
      </c>
      <c r="C71" s="19" t="s">
        <v>88</v>
      </c>
      <c r="D71" s="19" t="s">
        <v>72</v>
      </c>
      <c r="E71" s="20" t="s">
        <v>89</v>
      </c>
      <c r="F71" s="18">
        <v>0.9</v>
      </c>
      <c r="G71" s="30" t="s">
        <v>90</v>
      </c>
      <c r="H71" s="31">
        <v>42810</v>
      </c>
      <c r="I71" s="23">
        <v>30000</v>
      </c>
      <c r="J71" s="23">
        <v>0</v>
      </c>
      <c r="K71" s="23">
        <v>30000</v>
      </c>
      <c r="L71" s="23">
        <v>2999.9999999999995</v>
      </c>
      <c r="M71" s="24">
        <v>27000</v>
      </c>
      <c r="N71" s="25">
        <v>24941.48</v>
      </c>
      <c r="O71" s="26">
        <v>0</v>
      </c>
      <c r="P71" s="26">
        <v>24941.48</v>
      </c>
      <c r="Q71" s="26">
        <v>2494.1499999999978</v>
      </c>
      <c r="R71" s="27">
        <v>22447.33</v>
      </c>
      <c r="S71" s="28">
        <f t="shared" si="10"/>
        <v>-5058.5200000000004</v>
      </c>
      <c r="T71" s="28">
        <f t="shared" si="11"/>
        <v>0</v>
      </c>
      <c r="U71" s="28">
        <f t="shared" si="12"/>
        <v>-5058.5200000000004</v>
      </c>
      <c r="V71" s="28">
        <f t="shared" si="13"/>
        <v>-505.85000000000173</v>
      </c>
      <c r="W71" s="29">
        <f t="shared" si="14"/>
        <v>-4552.6699999999983</v>
      </c>
    </row>
    <row r="72" spans="1:23" x14ac:dyDescent="0.25">
      <c r="A72" s="4" t="s">
        <v>279</v>
      </c>
      <c r="B72" s="17" t="s">
        <v>194</v>
      </c>
      <c r="C72" s="19" t="s">
        <v>195</v>
      </c>
      <c r="D72" s="19" t="s">
        <v>72</v>
      </c>
      <c r="E72" s="20" t="s">
        <v>89</v>
      </c>
      <c r="F72" s="18">
        <v>0.9</v>
      </c>
      <c r="G72" s="30" t="s">
        <v>263</v>
      </c>
      <c r="H72" s="31">
        <v>42901</v>
      </c>
      <c r="I72" s="23">
        <v>32000</v>
      </c>
      <c r="J72" s="23">
        <v>0</v>
      </c>
      <c r="K72" s="23">
        <v>32000</v>
      </c>
      <c r="L72" s="23">
        <v>3199.9999999999991</v>
      </c>
      <c r="M72" s="24">
        <v>28800</v>
      </c>
      <c r="N72" s="25">
        <v>32000</v>
      </c>
      <c r="O72" s="26">
        <v>111.11000000000058</v>
      </c>
      <c r="P72" s="26">
        <v>31888.89</v>
      </c>
      <c r="Q72" s="26">
        <v>3188.8899999999994</v>
      </c>
      <c r="R72" s="27">
        <v>28700</v>
      </c>
      <c r="S72" s="28">
        <f t="shared" si="10"/>
        <v>0</v>
      </c>
      <c r="T72" s="28">
        <f t="shared" si="11"/>
        <v>111.11000000000058</v>
      </c>
      <c r="U72" s="28">
        <f t="shared" si="12"/>
        <v>-111.11000000000058</v>
      </c>
      <c r="V72" s="28">
        <f t="shared" si="13"/>
        <v>-11.109999999999673</v>
      </c>
      <c r="W72" s="29">
        <f t="shared" si="14"/>
        <v>-100</v>
      </c>
    </row>
    <row r="73" spans="1:23" x14ac:dyDescent="0.25">
      <c r="A73" s="4" t="s">
        <v>279</v>
      </c>
      <c r="B73" s="17" t="s">
        <v>196</v>
      </c>
      <c r="C73" s="19" t="s">
        <v>197</v>
      </c>
      <c r="D73" s="19" t="s">
        <v>72</v>
      </c>
      <c r="E73" s="20" t="s">
        <v>89</v>
      </c>
      <c r="F73" s="18">
        <v>0.9</v>
      </c>
      <c r="G73" s="30" t="s">
        <v>90</v>
      </c>
      <c r="H73" s="31">
        <v>42810</v>
      </c>
      <c r="I73" s="23">
        <v>25000</v>
      </c>
      <c r="J73" s="23">
        <v>0</v>
      </c>
      <c r="K73" s="23">
        <v>25000</v>
      </c>
      <c r="L73" s="23">
        <v>2499.9999999999995</v>
      </c>
      <c r="M73" s="24">
        <v>22500</v>
      </c>
      <c r="N73" s="25">
        <v>19060.400000000001</v>
      </c>
      <c r="O73" s="26">
        <v>92.620000000002619</v>
      </c>
      <c r="P73" s="26">
        <v>18967.78</v>
      </c>
      <c r="Q73" s="26">
        <v>1896.7799999999988</v>
      </c>
      <c r="R73" s="27">
        <v>17071</v>
      </c>
      <c r="S73" s="28">
        <f t="shared" si="10"/>
        <v>-5939.5999999999985</v>
      </c>
      <c r="T73" s="28">
        <f t="shared" si="11"/>
        <v>92.620000000002619</v>
      </c>
      <c r="U73" s="28">
        <f t="shared" si="12"/>
        <v>-6032.2200000000012</v>
      </c>
      <c r="V73" s="28">
        <f t="shared" si="13"/>
        <v>-603.22000000000071</v>
      </c>
      <c r="W73" s="29">
        <f t="shared" si="14"/>
        <v>-5429</v>
      </c>
    </row>
    <row r="74" spans="1:23" x14ac:dyDescent="0.25">
      <c r="A74" s="4" t="s">
        <v>279</v>
      </c>
      <c r="B74" s="17" t="s">
        <v>198</v>
      </c>
      <c r="C74" s="19" t="s">
        <v>199</v>
      </c>
      <c r="D74" s="19" t="s">
        <v>72</v>
      </c>
      <c r="E74" s="20" t="s">
        <v>89</v>
      </c>
      <c r="F74" s="18">
        <v>0.9</v>
      </c>
      <c r="G74" s="30" t="s">
        <v>90</v>
      </c>
      <c r="H74" s="31">
        <v>42810</v>
      </c>
      <c r="I74" s="23">
        <v>25000</v>
      </c>
      <c r="J74" s="23">
        <v>0</v>
      </c>
      <c r="K74" s="23">
        <v>25000</v>
      </c>
      <c r="L74" s="23">
        <v>2499.9999999999995</v>
      </c>
      <c r="M74" s="24">
        <v>22500</v>
      </c>
      <c r="N74" s="25">
        <v>18075.5</v>
      </c>
      <c r="O74" s="26">
        <v>57.720000000001164</v>
      </c>
      <c r="P74" s="26">
        <v>18017.78</v>
      </c>
      <c r="Q74" s="26">
        <v>1801.7799999999988</v>
      </c>
      <c r="R74" s="27">
        <v>16216</v>
      </c>
      <c r="S74" s="28">
        <f t="shared" si="10"/>
        <v>-6924.5</v>
      </c>
      <c r="T74" s="28">
        <f t="shared" si="11"/>
        <v>57.720000000001164</v>
      </c>
      <c r="U74" s="28">
        <f t="shared" si="12"/>
        <v>-6982.2200000000012</v>
      </c>
      <c r="V74" s="28">
        <f t="shared" si="13"/>
        <v>-698.22000000000071</v>
      </c>
      <c r="W74" s="29">
        <f t="shared" si="14"/>
        <v>-6284</v>
      </c>
    </row>
    <row r="75" spans="1:23" x14ac:dyDescent="0.25">
      <c r="A75" s="4" t="s">
        <v>279</v>
      </c>
      <c r="B75" s="17" t="s">
        <v>201</v>
      </c>
      <c r="C75" s="19" t="s">
        <v>202</v>
      </c>
      <c r="D75" s="19" t="s">
        <v>93</v>
      </c>
      <c r="E75" s="20" t="s">
        <v>67</v>
      </c>
      <c r="F75" s="18">
        <v>0.9</v>
      </c>
      <c r="G75" s="30" t="s">
        <v>264</v>
      </c>
      <c r="H75" s="31">
        <v>42901</v>
      </c>
      <c r="I75" s="23">
        <v>5500</v>
      </c>
      <c r="J75" s="23">
        <v>0</v>
      </c>
      <c r="K75" s="23">
        <v>5500</v>
      </c>
      <c r="L75" s="23">
        <v>549.99999999999989</v>
      </c>
      <c r="M75" s="24">
        <v>4950</v>
      </c>
      <c r="N75" s="25">
        <v>1187</v>
      </c>
      <c r="O75" s="26">
        <v>1.4400000000000546</v>
      </c>
      <c r="P75" s="26">
        <v>1185.56</v>
      </c>
      <c r="Q75" s="26">
        <v>118.55999999999995</v>
      </c>
      <c r="R75" s="27">
        <v>1067</v>
      </c>
      <c r="S75" s="28">
        <f t="shared" si="10"/>
        <v>-4313</v>
      </c>
      <c r="T75" s="28">
        <f t="shared" si="11"/>
        <v>1.4400000000000546</v>
      </c>
      <c r="U75" s="28">
        <f t="shared" si="12"/>
        <v>-4314.4400000000005</v>
      </c>
      <c r="V75" s="28">
        <f t="shared" si="13"/>
        <v>-431.43999999999994</v>
      </c>
      <c r="W75" s="29">
        <f t="shared" si="14"/>
        <v>-3883</v>
      </c>
    </row>
    <row r="76" spans="1:23" ht="21" x14ac:dyDescent="0.25">
      <c r="A76" s="4" t="s">
        <v>279</v>
      </c>
      <c r="B76" s="17" t="s">
        <v>91</v>
      </c>
      <c r="C76" s="19" t="s">
        <v>92</v>
      </c>
      <c r="D76" s="19" t="s">
        <v>93</v>
      </c>
      <c r="E76" s="20" t="s">
        <v>67</v>
      </c>
      <c r="F76" s="18">
        <v>0.9</v>
      </c>
      <c r="G76" s="30" t="s">
        <v>94</v>
      </c>
      <c r="H76" s="31">
        <v>42528</v>
      </c>
      <c r="I76" s="23">
        <v>20000</v>
      </c>
      <c r="J76" s="23">
        <v>0</v>
      </c>
      <c r="K76" s="23">
        <v>20000</v>
      </c>
      <c r="L76" s="23">
        <v>1999.9999999999995</v>
      </c>
      <c r="M76" s="24">
        <v>18000</v>
      </c>
      <c r="N76" s="25">
        <v>19100.05</v>
      </c>
      <c r="O76" s="26">
        <v>2.0000000000436557E-2</v>
      </c>
      <c r="P76" s="26">
        <v>19100.03</v>
      </c>
      <c r="Q76" s="26">
        <v>1910</v>
      </c>
      <c r="R76" s="27">
        <v>17190.03</v>
      </c>
      <c r="S76" s="28">
        <f t="shared" si="10"/>
        <v>-899.95000000000073</v>
      </c>
      <c r="T76" s="28">
        <f t="shared" si="11"/>
        <v>2.0000000000436557E-2</v>
      </c>
      <c r="U76" s="28">
        <f t="shared" si="12"/>
        <v>-899.97000000000116</v>
      </c>
      <c r="V76" s="28">
        <f t="shared" si="13"/>
        <v>-89.999999999999545</v>
      </c>
      <c r="W76" s="29">
        <f t="shared" si="14"/>
        <v>-809.97000000000116</v>
      </c>
    </row>
    <row r="77" spans="1:23" ht="21" x14ac:dyDescent="0.25">
      <c r="A77" s="4" t="s">
        <v>279</v>
      </c>
      <c r="B77" s="17" t="s">
        <v>95</v>
      </c>
      <c r="C77" s="19">
        <v>3240</v>
      </c>
      <c r="D77" s="19" t="s">
        <v>93</v>
      </c>
      <c r="E77" s="20" t="s">
        <v>67</v>
      </c>
      <c r="F77" s="18">
        <v>0.9</v>
      </c>
      <c r="G77" s="30" t="s">
        <v>96</v>
      </c>
      <c r="H77" s="31">
        <v>42726</v>
      </c>
      <c r="I77" s="23">
        <v>100000</v>
      </c>
      <c r="J77" s="23">
        <v>0</v>
      </c>
      <c r="K77" s="23">
        <v>100000</v>
      </c>
      <c r="L77" s="23">
        <v>9999.9999999999982</v>
      </c>
      <c r="M77" s="24">
        <v>90000</v>
      </c>
      <c r="N77" s="25">
        <v>94491.95</v>
      </c>
      <c r="O77" s="26">
        <v>6018.6199999999953</v>
      </c>
      <c r="P77" s="26">
        <v>88473.33</v>
      </c>
      <c r="Q77" s="26">
        <v>8847.3300000000017</v>
      </c>
      <c r="R77" s="27">
        <v>79626</v>
      </c>
      <c r="S77" s="28">
        <f t="shared" si="10"/>
        <v>-5508.0500000000029</v>
      </c>
      <c r="T77" s="28">
        <f t="shared" si="11"/>
        <v>6018.6199999999953</v>
      </c>
      <c r="U77" s="28">
        <f t="shared" si="12"/>
        <v>-11526.669999999998</v>
      </c>
      <c r="V77" s="28">
        <f t="shared" si="13"/>
        <v>-1152.6699999999964</v>
      </c>
      <c r="W77" s="29">
        <f t="shared" si="14"/>
        <v>-10374</v>
      </c>
    </row>
    <row r="78" spans="1:23" x14ac:dyDescent="0.25">
      <c r="A78" s="4" t="s">
        <v>279</v>
      </c>
      <c r="B78" s="17" t="s">
        <v>97</v>
      </c>
      <c r="C78" s="19" t="s">
        <v>98</v>
      </c>
      <c r="D78" s="19" t="s">
        <v>99</v>
      </c>
      <c r="E78" s="20" t="s">
        <v>100</v>
      </c>
      <c r="F78" s="18">
        <v>0.85</v>
      </c>
      <c r="G78" s="30" t="s">
        <v>101</v>
      </c>
      <c r="H78" s="31">
        <v>42272</v>
      </c>
      <c r="I78" s="23">
        <v>2000</v>
      </c>
      <c r="J78" s="23">
        <v>0</v>
      </c>
      <c r="K78" s="23">
        <v>2000</v>
      </c>
      <c r="L78" s="23">
        <v>300.00000000000006</v>
      </c>
      <c r="M78" s="24">
        <v>1700</v>
      </c>
      <c r="N78" s="25">
        <v>1236.55</v>
      </c>
      <c r="O78" s="26">
        <v>0</v>
      </c>
      <c r="P78" s="26">
        <v>1236.55</v>
      </c>
      <c r="Q78" s="26">
        <v>185.47999999999979</v>
      </c>
      <c r="R78" s="27">
        <v>1051.0700000000002</v>
      </c>
      <c r="S78" s="28">
        <f t="shared" si="10"/>
        <v>-763.45</v>
      </c>
      <c r="T78" s="28">
        <f t="shared" si="11"/>
        <v>0</v>
      </c>
      <c r="U78" s="28">
        <f t="shared" si="12"/>
        <v>-763.45</v>
      </c>
      <c r="V78" s="28">
        <f t="shared" si="13"/>
        <v>-114.52000000000027</v>
      </c>
      <c r="W78" s="29">
        <f t="shared" si="14"/>
        <v>-648.92999999999984</v>
      </c>
    </row>
    <row r="79" spans="1:23" x14ac:dyDescent="0.25">
      <c r="A79" s="4" t="s">
        <v>279</v>
      </c>
      <c r="B79" s="17" t="s">
        <v>204</v>
      </c>
      <c r="C79" s="19" t="s">
        <v>205</v>
      </c>
      <c r="D79" s="19" t="s">
        <v>99</v>
      </c>
      <c r="E79" s="20" t="s">
        <v>206</v>
      </c>
      <c r="F79" s="18">
        <v>0.6</v>
      </c>
      <c r="G79" s="30" t="s">
        <v>265</v>
      </c>
      <c r="H79" s="31">
        <v>43173</v>
      </c>
      <c r="I79" s="23">
        <v>32000</v>
      </c>
      <c r="J79" s="23">
        <v>0</v>
      </c>
      <c r="K79" s="23">
        <v>32000</v>
      </c>
      <c r="L79" s="23">
        <v>12800</v>
      </c>
      <c r="M79" s="24">
        <v>19200</v>
      </c>
      <c r="N79" s="25">
        <v>12500</v>
      </c>
      <c r="O79" s="26">
        <v>0</v>
      </c>
      <c r="P79" s="26">
        <v>12500</v>
      </c>
      <c r="Q79" s="26">
        <v>5000</v>
      </c>
      <c r="R79" s="27">
        <v>7500</v>
      </c>
      <c r="S79" s="28">
        <f t="shared" si="10"/>
        <v>-19500</v>
      </c>
      <c r="T79" s="28">
        <f t="shared" si="11"/>
        <v>0</v>
      </c>
      <c r="U79" s="28">
        <f t="shared" si="12"/>
        <v>-19500</v>
      </c>
      <c r="V79" s="28">
        <f t="shared" si="13"/>
        <v>-7800</v>
      </c>
      <c r="W79" s="29">
        <f t="shared" si="14"/>
        <v>-11700</v>
      </c>
    </row>
    <row r="80" spans="1:23" x14ac:dyDescent="0.25">
      <c r="A80" s="4" t="s">
        <v>279</v>
      </c>
      <c r="B80" s="17" t="s">
        <v>207</v>
      </c>
      <c r="C80" s="19" t="s">
        <v>208</v>
      </c>
      <c r="D80" s="19" t="s">
        <v>99</v>
      </c>
      <c r="E80" s="20" t="s">
        <v>209</v>
      </c>
      <c r="F80" s="18">
        <v>0</v>
      </c>
      <c r="G80" s="30" t="s">
        <v>266</v>
      </c>
      <c r="H80" s="31">
        <v>43173</v>
      </c>
      <c r="I80" s="68">
        <v>13200</v>
      </c>
      <c r="J80" s="69">
        <v>0</v>
      </c>
      <c r="K80" s="69">
        <v>13200</v>
      </c>
      <c r="L80" s="69">
        <v>13200</v>
      </c>
      <c r="M80" s="70">
        <v>0</v>
      </c>
      <c r="N80" s="23">
        <v>6742</v>
      </c>
      <c r="O80" s="23">
        <v>0</v>
      </c>
      <c r="P80" s="23">
        <v>6742</v>
      </c>
      <c r="Q80" s="23">
        <v>6742</v>
      </c>
      <c r="R80" s="24">
        <v>0</v>
      </c>
      <c r="S80" s="28">
        <f t="shared" si="10"/>
        <v>-6458</v>
      </c>
      <c r="T80" s="28">
        <f t="shared" si="11"/>
        <v>0</v>
      </c>
      <c r="U80" s="28">
        <f t="shared" si="12"/>
        <v>-6458</v>
      </c>
      <c r="V80" s="28">
        <f t="shared" si="13"/>
        <v>-6458</v>
      </c>
      <c r="W80" s="29">
        <f t="shared" si="14"/>
        <v>0</v>
      </c>
    </row>
    <row r="81" spans="1:23" x14ac:dyDescent="0.25">
      <c r="A81" s="4" t="s">
        <v>279</v>
      </c>
      <c r="B81" s="17" t="s">
        <v>210</v>
      </c>
      <c r="C81" s="19" t="s">
        <v>211</v>
      </c>
      <c r="D81" s="19" t="s">
        <v>99</v>
      </c>
      <c r="E81" s="20" t="s">
        <v>212</v>
      </c>
      <c r="F81" s="18">
        <v>0.9</v>
      </c>
      <c r="G81" s="30" t="s">
        <v>267</v>
      </c>
      <c r="H81" s="31">
        <v>42425</v>
      </c>
      <c r="I81" s="23">
        <v>1550</v>
      </c>
      <c r="J81" s="23">
        <v>50</v>
      </c>
      <c r="K81" s="23">
        <v>1500</v>
      </c>
      <c r="L81" s="23">
        <v>149.99999999999997</v>
      </c>
      <c r="M81" s="24">
        <v>1350</v>
      </c>
      <c r="N81" s="25">
        <v>1550</v>
      </c>
      <c r="O81" s="26">
        <v>50</v>
      </c>
      <c r="P81" s="26">
        <v>1500</v>
      </c>
      <c r="Q81" s="26">
        <v>150</v>
      </c>
      <c r="R81" s="27">
        <v>1350</v>
      </c>
      <c r="S81" s="28">
        <f t="shared" si="10"/>
        <v>0</v>
      </c>
      <c r="T81" s="28">
        <f t="shared" si="11"/>
        <v>0</v>
      </c>
      <c r="U81" s="28">
        <f t="shared" si="12"/>
        <v>0</v>
      </c>
      <c r="V81" s="28">
        <f t="shared" si="13"/>
        <v>0</v>
      </c>
      <c r="W81" s="29">
        <f t="shared" si="14"/>
        <v>0</v>
      </c>
    </row>
    <row r="82" spans="1:23" ht="21" x14ac:dyDescent="0.25">
      <c r="A82" s="4" t="s">
        <v>279</v>
      </c>
      <c r="B82" s="17" t="s">
        <v>213</v>
      </c>
      <c r="C82" s="19" t="s">
        <v>214</v>
      </c>
      <c r="D82" s="19" t="s">
        <v>99</v>
      </c>
      <c r="E82" s="20" t="s">
        <v>100</v>
      </c>
      <c r="F82" s="18">
        <v>0.85</v>
      </c>
      <c r="G82" s="30"/>
      <c r="H82" s="21" t="s">
        <v>439</v>
      </c>
      <c r="I82" s="25">
        <v>5300</v>
      </c>
      <c r="J82" s="26">
        <v>0</v>
      </c>
      <c r="K82" s="26">
        <v>5300</v>
      </c>
      <c r="L82" s="26">
        <v>795</v>
      </c>
      <c r="M82" s="27">
        <v>4505</v>
      </c>
      <c r="N82" s="25">
        <v>5300</v>
      </c>
      <c r="O82" s="26">
        <v>0</v>
      </c>
      <c r="P82" s="26">
        <v>5300</v>
      </c>
      <c r="Q82" s="26">
        <v>795</v>
      </c>
      <c r="R82" s="27">
        <v>4505</v>
      </c>
      <c r="S82" s="28">
        <f t="shared" si="10"/>
        <v>0</v>
      </c>
      <c r="T82" s="28">
        <f t="shared" si="11"/>
        <v>0</v>
      </c>
      <c r="U82" s="28">
        <f t="shared" si="12"/>
        <v>0</v>
      </c>
      <c r="V82" s="28">
        <f t="shared" si="13"/>
        <v>0</v>
      </c>
      <c r="W82" s="29">
        <f t="shared" si="14"/>
        <v>0</v>
      </c>
    </row>
    <row r="83" spans="1:23" x14ac:dyDescent="0.25">
      <c r="A83" s="4" t="s">
        <v>279</v>
      </c>
      <c r="B83" s="17" t="s">
        <v>215</v>
      </c>
      <c r="C83" s="19" t="s">
        <v>216</v>
      </c>
      <c r="D83" s="19" t="s">
        <v>99</v>
      </c>
      <c r="E83" s="20" t="s">
        <v>100</v>
      </c>
      <c r="F83" s="18">
        <v>1</v>
      </c>
      <c r="G83" s="30" t="s">
        <v>268</v>
      </c>
      <c r="H83" s="31">
        <v>43356</v>
      </c>
      <c r="I83" s="23">
        <v>47500</v>
      </c>
      <c r="J83" s="23">
        <v>6300</v>
      </c>
      <c r="K83" s="23">
        <v>41200</v>
      </c>
      <c r="L83" s="23">
        <v>0</v>
      </c>
      <c r="M83" s="24">
        <v>41200</v>
      </c>
      <c r="N83" s="25">
        <v>47500</v>
      </c>
      <c r="O83" s="26">
        <v>6300</v>
      </c>
      <c r="P83" s="26">
        <v>41200</v>
      </c>
      <c r="Q83" s="26">
        <v>0</v>
      </c>
      <c r="R83" s="27">
        <v>41200</v>
      </c>
      <c r="S83" s="28">
        <f t="shared" si="10"/>
        <v>0</v>
      </c>
      <c r="T83" s="28">
        <f t="shared" si="11"/>
        <v>0</v>
      </c>
      <c r="U83" s="28">
        <f t="shared" si="12"/>
        <v>0</v>
      </c>
      <c r="V83" s="28">
        <f t="shared" si="13"/>
        <v>0</v>
      </c>
      <c r="W83" s="29">
        <f t="shared" si="14"/>
        <v>0</v>
      </c>
    </row>
    <row r="84" spans="1:23" x14ac:dyDescent="0.25">
      <c r="A84" s="4" t="s">
        <v>279</v>
      </c>
      <c r="B84" s="17" t="s">
        <v>217</v>
      </c>
      <c r="C84" s="19" t="s">
        <v>218</v>
      </c>
      <c r="D84" s="19" t="s">
        <v>99</v>
      </c>
      <c r="E84" s="20" t="s">
        <v>100</v>
      </c>
      <c r="F84" s="18">
        <v>0.85</v>
      </c>
      <c r="G84" s="30" t="s">
        <v>278</v>
      </c>
      <c r="H84" s="31">
        <v>43265</v>
      </c>
      <c r="I84" s="23">
        <v>4000</v>
      </c>
      <c r="J84" s="23">
        <v>300</v>
      </c>
      <c r="K84" s="23">
        <v>3700</v>
      </c>
      <c r="L84" s="23">
        <v>555.00000000000011</v>
      </c>
      <c r="M84" s="24">
        <v>3145</v>
      </c>
      <c r="N84" s="25">
        <v>4000</v>
      </c>
      <c r="O84" s="26">
        <v>300</v>
      </c>
      <c r="P84" s="26">
        <v>3700</v>
      </c>
      <c r="Q84" s="26">
        <v>555</v>
      </c>
      <c r="R84" s="27">
        <v>3145</v>
      </c>
      <c r="S84" s="28">
        <f t="shared" si="10"/>
        <v>0</v>
      </c>
      <c r="T84" s="28">
        <f t="shared" si="11"/>
        <v>0</v>
      </c>
      <c r="U84" s="28">
        <f t="shared" si="12"/>
        <v>0</v>
      </c>
      <c r="V84" s="28">
        <f t="shared" si="13"/>
        <v>0</v>
      </c>
      <c r="W84" s="29">
        <f t="shared" si="14"/>
        <v>0</v>
      </c>
    </row>
    <row r="85" spans="1:23" x14ac:dyDescent="0.25">
      <c r="A85" s="4" t="s">
        <v>279</v>
      </c>
      <c r="B85" s="17" t="s">
        <v>219</v>
      </c>
      <c r="C85" s="19" t="s">
        <v>220</v>
      </c>
      <c r="D85" s="19" t="s">
        <v>99</v>
      </c>
      <c r="E85" s="20" t="s">
        <v>100</v>
      </c>
      <c r="F85" s="18">
        <v>1</v>
      </c>
      <c r="G85" s="30" t="s">
        <v>269</v>
      </c>
      <c r="H85" s="31">
        <v>42635</v>
      </c>
      <c r="I85" s="23">
        <v>1650</v>
      </c>
      <c r="J85" s="23">
        <v>100</v>
      </c>
      <c r="K85" s="23">
        <v>1550</v>
      </c>
      <c r="L85" s="23">
        <v>0</v>
      </c>
      <c r="M85" s="24">
        <v>1550</v>
      </c>
      <c r="N85" s="25">
        <v>1650</v>
      </c>
      <c r="O85" s="26">
        <v>100</v>
      </c>
      <c r="P85" s="26">
        <v>1550</v>
      </c>
      <c r="Q85" s="26">
        <v>0</v>
      </c>
      <c r="R85" s="27">
        <v>1550</v>
      </c>
      <c r="S85" s="28">
        <f t="shared" si="10"/>
        <v>0</v>
      </c>
      <c r="T85" s="28">
        <f t="shared" si="11"/>
        <v>0</v>
      </c>
      <c r="U85" s="28">
        <f t="shared" si="12"/>
        <v>0</v>
      </c>
      <c r="V85" s="28">
        <f t="shared" si="13"/>
        <v>0</v>
      </c>
      <c r="W85" s="29">
        <f t="shared" si="14"/>
        <v>0</v>
      </c>
    </row>
    <row r="86" spans="1:23" x14ac:dyDescent="0.25">
      <c r="A86" s="4" t="s">
        <v>279</v>
      </c>
      <c r="B86" s="17" t="s">
        <v>221</v>
      </c>
      <c r="C86" s="19" t="s">
        <v>222</v>
      </c>
      <c r="D86" s="19" t="s">
        <v>99</v>
      </c>
      <c r="E86" s="20" t="s">
        <v>100</v>
      </c>
      <c r="F86" s="18">
        <v>1</v>
      </c>
      <c r="G86" s="30" t="s">
        <v>269</v>
      </c>
      <c r="H86" s="31">
        <v>42635</v>
      </c>
      <c r="I86" s="23">
        <v>12700</v>
      </c>
      <c r="J86" s="23">
        <v>300</v>
      </c>
      <c r="K86" s="23">
        <v>12400</v>
      </c>
      <c r="L86" s="23">
        <v>0</v>
      </c>
      <c r="M86" s="24">
        <v>12400</v>
      </c>
      <c r="N86" s="25">
        <v>9999.85</v>
      </c>
      <c r="O86" s="26">
        <v>300</v>
      </c>
      <c r="P86" s="26">
        <v>9699.85</v>
      </c>
      <c r="Q86" s="26">
        <v>0</v>
      </c>
      <c r="R86" s="27">
        <v>9699.85</v>
      </c>
      <c r="S86" s="28">
        <f t="shared" si="10"/>
        <v>-2700.1499999999996</v>
      </c>
      <c r="T86" s="28">
        <f t="shared" si="11"/>
        <v>0</v>
      </c>
      <c r="U86" s="28">
        <f t="shared" si="12"/>
        <v>-2700.1499999999996</v>
      </c>
      <c r="V86" s="28">
        <f t="shared" si="13"/>
        <v>0</v>
      </c>
      <c r="W86" s="29">
        <f t="shared" si="14"/>
        <v>-2700.1499999999996</v>
      </c>
    </row>
    <row r="87" spans="1:23" x14ac:dyDescent="0.25">
      <c r="A87" s="4" t="s">
        <v>279</v>
      </c>
      <c r="B87" s="17" t="s">
        <v>223</v>
      </c>
      <c r="C87" s="19" t="s">
        <v>224</v>
      </c>
      <c r="D87" s="19" t="s">
        <v>99</v>
      </c>
      <c r="E87" s="20" t="s">
        <v>100</v>
      </c>
      <c r="F87" s="18">
        <v>1</v>
      </c>
      <c r="G87" s="30" t="s">
        <v>269</v>
      </c>
      <c r="H87" s="31">
        <v>42635</v>
      </c>
      <c r="I87" s="23">
        <v>2300</v>
      </c>
      <c r="J87" s="23">
        <v>200</v>
      </c>
      <c r="K87" s="23">
        <v>2100</v>
      </c>
      <c r="L87" s="23">
        <v>0</v>
      </c>
      <c r="M87" s="24">
        <v>2100</v>
      </c>
      <c r="N87" s="25">
        <v>1045.26</v>
      </c>
      <c r="O87" s="26">
        <v>208</v>
      </c>
      <c r="P87" s="26">
        <v>837.26</v>
      </c>
      <c r="Q87" s="26">
        <v>0</v>
      </c>
      <c r="R87" s="27">
        <v>837.26</v>
      </c>
      <c r="S87" s="28">
        <f t="shared" si="10"/>
        <v>-1254.74</v>
      </c>
      <c r="T87" s="28">
        <f t="shared" si="11"/>
        <v>8</v>
      </c>
      <c r="U87" s="28">
        <f t="shared" si="12"/>
        <v>-1262.74</v>
      </c>
      <c r="V87" s="28">
        <f t="shared" si="13"/>
        <v>0</v>
      </c>
      <c r="W87" s="29">
        <f t="shared" si="14"/>
        <v>-1262.74</v>
      </c>
    </row>
    <row r="88" spans="1:23" x14ac:dyDescent="0.25">
      <c r="A88" s="4" t="s">
        <v>279</v>
      </c>
      <c r="B88" s="17" t="s">
        <v>225</v>
      </c>
      <c r="C88" s="19" t="s">
        <v>226</v>
      </c>
      <c r="D88" s="19" t="s">
        <v>99</v>
      </c>
      <c r="E88" s="20" t="s">
        <v>100</v>
      </c>
      <c r="F88" s="18">
        <v>1</v>
      </c>
      <c r="G88" s="30" t="s">
        <v>269</v>
      </c>
      <c r="H88" s="31">
        <v>42635</v>
      </c>
      <c r="I88" s="23">
        <v>2300</v>
      </c>
      <c r="J88" s="23">
        <v>200</v>
      </c>
      <c r="K88" s="23">
        <v>2100</v>
      </c>
      <c r="L88" s="23">
        <v>0</v>
      </c>
      <c r="M88" s="24">
        <v>2100</v>
      </c>
      <c r="N88" s="25">
        <v>2300</v>
      </c>
      <c r="O88" s="26">
        <v>200</v>
      </c>
      <c r="P88" s="26">
        <v>2100</v>
      </c>
      <c r="Q88" s="26">
        <v>0</v>
      </c>
      <c r="R88" s="27">
        <v>2100</v>
      </c>
      <c r="S88" s="28">
        <f t="shared" si="10"/>
        <v>0</v>
      </c>
      <c r="T88" s="28">
        <f t="shared" si="11"/>
        <v>0</v>
      </c>
      <c r="U88" s="28">
        <f t="shared" si="12"/>
        <v>0</v>
      </c>
      <c r="V88" s="28">
        <f t="shared" si="13"/>
        <v>0</v>
      </c>
      <c r="W88" s="29">
        <f t="shared" si="14"/>
        <v>0</v>
      </c>
    </row>
    <row r="89" spans="1:23" x14ac:dyDescent="0.25">
      <c r="A89" s="4" t="s">
        <v>279</v>
      </c>
      <c r="B89" s="17" t="s">
        <v>228</v>
      </c>
      <c r="C89" s="19" t="s">
        <v>229</v>
      </c>
      <c r="D89" s="19" t="s">
        <v>232</v>
      </c>
      <c r="E89" s="20" t="s">
        <v>67</v>
      </c>
      <c r="F89" s="18">
        <v>0.9</v>
      </c>
      <c r="G89" s="30" t="s">
        <v>270</v>
      </c>
      <c r="H89" s="31">
        <v>42992</v>
      </c>
      <c r="I89" s="23">
        <v>84080</v>
      </c>
      <c r="J89" s="23">
        <v>0</v>
      </c>
      <c r="K89" s="23">
        <v>84080</v>
      </c>
      <c r="L89" s="23">
        <v>8407.9999999999982</v>
      </c>
      <c r="M89" s="24">
        <v>75672</v>
      </c>
      <c r="N89" s="25">
        <v>84080</v>
      </c>
      <c r="O89" s="26">
        <v>0</v>
      </c>
      <c r="P89" s="26">
        <v>84080</v>
      </c>
      <c r="Q89" s="26">
        <v>8408</v>
      </c>
      <c r="R89" s="27">
        <v>75672</v>
      </c>
      <c r="S89" s="28">
        <f t="shared" si="10"/>
        <v>0</v>
      </c>
      <c r="T89" s="28">
        <f t="shared" si="11"/>
        <v>0</v>
      </c>
      <c r="U89" s="28">
        <f t="shared" si="12"/>
        <v>0</v>
      </c>
      <c r="V89" s="28">
        <f t="shared" si="13"/>
        <v>0</v>
      </c>
      <c r="W89" s="29">
        <f t="shared" si="14"/>
        <v>0</v>
      </c>
    </row>
    <row r="90" spans="1:23" x14ac:dyDescent="0.25">
      <c r="A90" s="4" t="s">
        <v>279</v>
      </c>
      <c r="B90" s="17" t="s">
        <v>230</v>
      </c>
      <c r="C90" s="19" t="s">
        <v>434</v>
      </c>
      <c r="D90" s="19" t="s">
        <v>232</v>
      </c>
      <c r="E90" s="20" t="s">
        <v>67</v>
      </c>
      <c r="F90" s="18">
        <v>0.9</v>
      </c>
      <c r="G90" s="30" t="s">
        <v>271</v>
      </c>
      <c r="H90" s="21" t="s">
        <v>272</v>
      </c>
      <c r="I90" s="23">
        <v>89000</v>
      </c>
      <c r="J90" s="23">
        <v>13000</v>
      </c>
      <c r="K90" s="23">
        <v>76000</v>
      </c>
      <c r="L90" s="23">
        <v>7599.9999999999982</v>
      </c>
      <c r="M90" s="24">
        <v>68400</v>
      </c>
      <c r="N90" s="23">
        <v>89000</v>
      </c>
      <c r="O90" s="23">
        <v>13000</v>
      </c>
      <c r="P90" s="23">
        <v>76000</v>
      </c>
      <c r="Q90" s="23">
        <v>7599.9999999999982</v>
      </c>
      <c r="R90" s="24">
        <v>68400</v>
      </c>
      <c r="S90" s="28">
        <f t="shared" si="10"/>
        <v>0</v>
      </c>
      <c r="T90" s="28">
        <f t="shared" si="11"/>
        <v>0</v>
      </c>
      <c r="U90" s="28">
        <f t="shared" si="12"/>
        <v>0</v>
      </c>
      <c r="V90" s="28">
        <f t="shared" si="13"/>
        <v>0</v>
      </c>
      <c r="W90" s="29">
        <f t="shared" si="14"/>
        <v>0</v>
      </c>
    </row>
    <row r="91" spans="1:23" x14ac:dyDescent="0.25">
      <c r="A91" s="4" t="s">
        <v>435</v>
      </c>
      <c r="B91" s="17" t="s">
        <v>280</v>
      </c>
      <c r="C91" s="19">
        <v>3204</v>
      </c>
      <c r="D91" s="19" t="s">
        <v>19</v>
      </c>
      <c r="E91" s="20" t="s">
        <v>67</v>
      </c>
      <c r="F91" s="18">
        <v>0.9</v>
      </c>
      <c r="G91" s="30" t="s">
        <v>399</v>
      </c>
      <c r="H91" s="21" t="s">
        <v>53</v>
      </c>
      <c r="I91" s="23">
        <v>107000</v>
      </c>
      <c r="J91" s="23">
        <v>0</v>
      </c>
      <c r="K91" s="23">
        <v>107000</v>
      </c>
      <c r="L91" s="23">
        <v>10699.999999999998</v>
      </c>
      <c r="M91" s="24">
        <v>96300</v>
      </c>
      <c r="N91" s="28">
        <v>56230.720000000001</v>
      </c>
      <c r="O91" s="23">
        <v>753.30999999999767</v>
      </c>
      <c r="P91" s="23">
        <v>55477.41</v>
      </c>
      <c r="Q91" s="23">
        <v>5547.7400000000052</v>
      </c>
      <c r="R91" s="24">
        <v>49929.67</v>
      </c>
      <c r="S91" s="28">
        <f t="shared" ref="S91:S154" si="15">N91-I91</f>
        <v>-50769.279999999999</v>
      </c>
      <c r="T91" s="28">
        <f t="shared" ref="T91:T154" si="16">O91-J91</f>
        <v>753.30999999999767</v>
      </c>
      <c r="U91" s="28">
        <f t="shared" ref="U91:U154" si="17">P91-K91</f>
        <v>-51522.59</v>
      </c>
      <c r="V91" s="28">
        <f t="shared" ref="V91:V154" si="18">Q91-L91</f>
        <v>-5152.2599999999929</v>
      </c>
      <c r="W91" s="29">
        <f t="shared" ref="W91:W154" si="19">R91-M91</f>
        <v>-46370.33</v>
      </c>
    </row>
    <row r="92" spans="1:23" x14ac:dyDescent="0.25">
      <c r="A92" s="4" t="s">
        <v>435</v>
      </c>
      <c r="B92" s="17" t="s">
        <v>281</v>
      </c>
      <c r="C92" s="19">
        <v>3205</v>
      </c>
      <c r="D92" s="19" t="s">
        <v>19</v>
      </c>
      <c r="E92" s="20" t="s">
        <v>67</v>
      </c>
      <c r="F92" s="18">
        <v>0.9</v>
      </c>
      <c r="G92" s="30" t="s">
        <v>399</v>
      </c>
      <c r="H92" s="21" t="s">
        <v>53</v>
      </c>
      <c r="I92" s="23">
        <v>78000</v>
      </c>
      <c r="J92" s="23">
        <v>0</v>
      </c>
      <c r="K92" s="23">
        <v>78000</v>
      </c>
      <c r="L92" s="23">
        <v>7799.9999999999982</v>
      </c>
      <c r="M92" s="24">
        <v>70200</v>
      </c>
      <c r="N92" s="28">
        <v>35036.560000000005</v>
      </c>
      <c r="O92" s="23">
        <v>932.79000000000815</v>
      </c>
      <c r="P92" s="23">
        <v>34103.769999999997</v>
      </c>
      <c r="Q92" s="23">
        <v>3410.3799999999974</v>
      </c>
      <c r="R92" s="24">
        <v>30693.39</v>
      </c>
      <c r="S92" s="28">
        <f t="shared" si="15"/>
        <v>-42963.439999999995</v>
      </c>
      <c r="T92" s="28">
        <f t="shared" si="16"/>
        <v>932.79000000000815</v>
      </c>
      <c r="U92" s="28">
        <f t="shared" si="17"/>
        <v>-43896.23</v>
      </c>
      <c r="V92" s="28">
        <f t="shared" si="18"/>
        <v>-4389.6200000000008</v>
      </c>
      <c r="W92" s="29">
        <f t="shared" si="19"/>
        <v>-39506.61</v>
      </c>
    </row>
    <row r="93" spans="1:23" x14ac:dyDescent="0.25">
      <c r="A93" s="4" t="s">
        <v>435</v>
      </c>
      <c r="B93" s="17" t="s">
        <v>282</v>
      </c>
      <c r="C93" s="19">
        <v>3206</v>
      </c>
      <c r="D93" s="19" t="s">
        <v>19</v>
      </c>
      <c r="E93" s="20" t="s">
        <v>67</v>
      </c>
      <c r="F93" s="18">
        <v>0.9</v>
      </c>
      <c r="G93" s="30" t="s">
        <v>399</v>
      </c>
      <c r="H93" s="21" t="s">
        <v>53</v>
      </c>
      <c r="I93" s="23">
        <v>33000</v>
      </c>
      <c r="J93" s="23">
        <v>0</v>
      </c>
      <c r="K93" s="23">
        <v>33000</v>
      </c>
      <c r="L93" s="23">
        <v>3299.9999999999991</v>
      </c>
      <c r="M93" s="24">
        <v>29700</v>
      </c>
      <c r="N93" s="28">
        <v>31999.1</v>
      </c>
      <c r="O93" s="23">
        <v>1500</v>
      </c>
      <c r="P93" s="23">
        <v>30499.1</v>
      </c>
      <c r="Q93" s="23">
        <v>3049.91</v>
      </c>
      <c r="R93" s="24">
        <v>27449.19</v>
      </c>
      <c r="S93" s="28">
        <f t="shared" si="15"/>
        <v>-1000.9000000000015</v>
      </c>
      <c r="T93" s="28">
        <f t="shared" si="16"/>
        <v>1500</v>
      </c>
      <c r="U93" s="28">
        <f t="shared" si="17"/>
        <v>-2500.9000000000015</v>
      </c>
      <c r="V93" s="28">
        <f t="shared" si="18"/>
        <v>-250.08999999999924</v>
      </c>
      <c r="W93" s="29">
        <f t="shared" si="19"/>
        <v>-2250.8100000000013</v>
      </c>
    </row>
    <row r="94" spans="1:23" x14ac:dyDescent="0.25">
      <c r="A94" s="4" t="s">
        <v>435</v>
      </c>
      <c r="B94" s="17" t="s">
        <v>283</v>
      </c>
      <c r="C94" s="19" t="s">
        <v>284</v>
      </c>
      <c r="D94" s="19" t="s">
        <v>19</v>
      </c>
      <c r="E94" s="20" t="s">
        <v>67</v>
      </c>
      <c r="F94" s="18">
        <v>0.9</v>
      </c>
      <c r="G94" s="30" t="s">
        <v>400</v>
      </c>
      <c r="H94" s="21" t="s">
        <v>454</v>
      </c>
      <c r="I94" s="23">
        <v>73100</v>
      </c>
      <c r="J94" s="23">
        <v>1550</v>
      </c>
      <c r="K94" s="23">
        <v>71550</v>
      </c>
      <c r="L94" s="23">
        <v>7154.9999999999982</v>
      </c>
      <c r="M94" s="24">
        <v>64395</v>
      </c>
      <c r="N94" s="28">
        <v>32469.609999999997</v>
      </c>
      <c r="O94" s="23">
        <v>4031.1499999999978</v>
      </c>
      <c r="P94" s="23">
        <v>28438.46</v>
      </c>
      <c r="Q94" s="23">
        <v>2843.8499999999985</v>
      </c>
      <c r="R94" s="24">
        <v>25594.61</v>
      </c>
      <c r="S94" s="28">
        <f t="shared" si="15"/>
        <v>-40630.39</v>
      </c>
      <c r="T94" s="28">
        <f t="shared" si="16"/>
        <v>2481.1499999999978</v>
      </c>
      <c r="U94" s="28">
        <f t="shared" si="17"/>
        <v>-43111.54</v>
      </c>
      <c r="V94" s="28">
        <f t="shared" si="18"/>
        <v>-4311.1499999999996</v>
      </c>
      <c r="W94" s="29">
        <f t="shared" si="19"/>
        <v>-38800.39</v>
      </c>
    </row>
    <row r="95" spans="1:23" x14ac:dyDescent="0.25">
      <c r="A95" s="4" t="s">
        <v>435</v>
      </c>
      <c r="B95" s="17" t="s">
        <v>285</v>
      </c>
      <c r="C95" s="19" t="s">
        <v>286</v>
      </c>
      <c r="D95" s="19" t="s">
        <v>19</v>
      </c>
      <c r="E95" s="20" t="s">
        <v>67</v>
      </c>
      <c r="F95" s="18">
        <v>0.9</v>
      </c>
      <c r="G95" s="30" t="s">
        <v>401</v>
      </c>
      <c r="H95" s="21" t="s">
        <v>455</v>
      </c>
      <c r="I95" s="23">
        <v>418000</v>
      </c>
      <c r="J95" s="23">
        <v>6000</v>
      </c>
      <c r="K95" s="23">
        <v>412000</v>
      </c>
      <c r="L95" s="23">
        <v>41199.999999999993</v>
      </c>
      <c r="M95" s="24">
        <v>370800</v>
      </c>
      <c r="N95" s="28">
        <v>190999.58000000002</v>
      </c>
      <c r="O95" s="23">
        <v>3046.6000000000058</v>
      </c>
      <c r="P95" s="23">
        <v>187952.98</v>
      </c>
      <c r="Q95" s="23">
        <v>18795.300000000017</v>
      </c>
      <c r="R95" s="24">
        <v>169157.68</v>
      </c>
      <c r="S95" s="28">
        <f t="shared" si="15"/>
        <v>-227000.41999999998</v>
      </c>
      <c r="T95" s="28">
        <f t="shared" si="16"/>
        <v>-2953.3999999999942</v>
      </c>
      <c r="U95" s="28">
        <f t="shared" si="17"/>
        <v>-224047.02</v>
      </c>
      <c r="V95" s="28">
        <f t="shared" si="18"/>
        <v>-22404.699999999975</v>
      </c>
      <c r="W95" s="29">
        <f t="shared" si="19"/>
        <v>-201642.32</v>
      </c>
    </row>
    <row r="96" spans="1:23" ht="21" x14ac:dyDescent="0.25">
      <c r="A96" s="4" t="s">
        <v>435</v>
      </c>
      <c r="B96" s="17" t="s">
        <v>287</v>
      </c>
      <c r="C96" s="19" t="s">
        <v>288</v>
      </c>
      <c r="D96" s="19" t="s">
        <v>19</v>
      </c>
      <c r="E96" s="20" t="s">
        <v>67</v>
      </c>
      <c r="F96" s="18">
        <v>0.9</v>
      </c>
      <c r="G96" s="30" t="s">
        <v>102</v>
      </c>
      <c r="H96" s="21" t="s">
        <v>103</v>
      </c>
      <c r="I96" s="23">
        <v>196500</v>
      </c>
      <c r="J96" s="23">
        <v>1000</v>
      </c>
      <c r="K96" s="23">
        <v>195500</v>
      </c>
      <c r="L96" s="23">
        <v>19549.999999999996</v>
      </c>
      <c r="M96" s="24">
        <v>175950</v>
      </c>
      <c r="N96" s="28">
        <v>161100.91999999998</v>
      </c>
      <c r="O96" s="23">
        <v>15327.089999999997</v>
      </c>
      <c r="P96" s="23">
        <v>145773.82999999999</v>
      </c>
      <c r="Q96" s="23">
        <v>14577.379999999976</v>
      </c>
      <c r="R96" s="24">
        <v>131196.45000000001</v>
      </c>
      <c r="S96" s="28">
        <f t="shared" si="15"/>
        <v>-35399.080000000016</v>
      </c>
      <c r="T96" s="28">
        <f t="shared" si="16"/>
        <v>14327.089999999997</v>
      </c>
      <c r="U96" s="28">
        <f t="shared" si="17"/>
        <v>-49726.170000000013</v>
      </c>
      <c r="V96" s="28">
        <f t="shared" si="18"/>
        <v>-4972.6200000000208</v>
      </c>
      <c r="W96" s="29">
        <f t="shared" si="19"/>
        <v>-44753.549999999988</v>
      </c>
    </row>
    <row r="97" spans="1:23" ht="21" x14ac:dyDescent="0.25">
      <c r="A97" s="4" t="s">
        <v>435</v>
      </c>
      <c r="B97" s="17" t="s">
        <v>289</v>
      </c>
      <c r="C97" s="19" t="s">
        <v>290</v>
      </c>
      <c r="D97" s="19" t="s">
        <v>19</v>
      </c>
      <c r="E97" s="20" t="s">
        <v>67</v>
      </c>
      <c r="F97" s="18">
        <v>0.9</v>
      </c>
      <c r="G97" s="30" t="s">
        <v>102</v>
      </c>
      <c r="H97" s="21" t="s">
        <v>103</v>
      </c>
      <c r="I97" s="23">
        <v>462000</v>
      </c>
      <c r="J97" s="23">
        <v>171000</v>
      </c>
      <c r="K97" s="23">
        <v>291000</v>
      </c>
      <c r="L97" s="23">
        <v>29099.999999999993</v>
      </c>
      <c r="M97" s="24">
        <v>261900</v>
      </c>
      <c r="N97" s="28">
        <v>313000.12</v>
      </c>
      <c r="O97" s="23">
        <v>39609.450000000012</v>
      </c>
      <c r="P97" s="23">
        <v>273390.67</v>
      </c>
      <c r="Q97" s="23">
        <v>27339.069999999978</v>
      </c>
      <c r="R97" s="24">
        <v>246051.6</v>
      </c>
      <c r="S97" s="28">
        <f t="shared" si="15"/>
        <v>-148999.88</v>
      </c>
      <c r="T97" s="28">
        <f t="shared" si="16"/>
        <v>-131390.54999999999</v>
      </c>
      <c r="U97" s="28">
        <f t="shared" si="17"/>
        <v>-17609.330000000016</v>
      </c>
      <c r="V97" s="28">
        <f t="shared" si="18"/>
        <v>-1760.9300000000148</v>
      </c>
      <c r="W97" s="29">
        <f t="shared" si="19"/>
        <v>-15848.399999999994</v>
      </c>
    </row>
    <row r="98" spans="1:23" x14ac:dyDescent="0.25">
      <c r="A98" s="4" t="s">
        <v>435</v>
      </c>
      <c r="B98" s="17" t="s">
        <v>291</v>
      </c>
      <c r="C98" s="19" t="s">
        <v>292</v>
      </c>
      <c r="D98" s="19" t="s">
        <v>19</v>
      </c>
      <c r="E98" s="20" t="s">
        <v>67</v>
      </c>
      <c r="F98" s="18">
        <v>0.9</v>
      </c>
      <c r="G98" s="30" t="s">
        <v>102</v>
      </c>
      <c r="H98" s="21" t="s">
        <v>103</v>
      </c>
      <c r="I98" s="23">
        <v>62740</v>
      </c>
      <c r="J98" s="23">
        <v>18140</v>
      </c>
      <c r="K98" s="23">
        <v>44600</v>
      </c>
      <c r="L98" s="23">
        <v>4459.9999999999991</v>
      </c>
      <c r="M98" s="24">
        <v>40140</v>
      </c>
      <c r="N98" s="28">
        <v>27573</v>
      </c>
      <c r="O98" s="23">
        <v>1745.7799999999988</v>
      </c>
      <c r="P98" s="23">
        <v>25827.22</v>
      </c>
      <c r="Q98" s="23">
        <v>2582.7200000000012</v>
      </c>
      <c r="R98" s="24">
        <v>23244.5</v>
      </c>
      <c r="S98" s="28">
        <f t="shared" si="15"/>
        <v>-35167</v>
      </c>
      <c r="T98" s="28">
        <f t="shared" si="16"/>
        <v>-16394.22</v>
      </c>
      <c r="U98" s="28">
        <f t="shared" si="17"/>
        <v>-18772.78</v>
      </c>
      <c r="V98" s="28">
        <f t="shared" si="18"/>
        <v>-1877.2799999999979</v>
      </c>
      <c r="W98" s="29">
        <f t="shared" si="19"/>
        <v>-16895.5</v>
      </c>
    </row>
    <row r="99" spans="1:23" x14ac:dyDescent="0.25">
      <c r="A99" s="4" t="s">
        <v>435</v>
      </c>
      <c r="B99" s="17" t="s">
        <v>293</v>
      </c>
      <c r="C99" s="19" t="s">
        <v>294</v>
      </c>
      <c r="D99" s="19" t="s">
        <v>19</v>
      </c>
      <c r="E99" s="20" t="s">
        <v>67</v>
      </c>
      <c r="F99" s="18">
        <v>0.9</v>
      </c>
      <c r="G99" s="30" t="s">
        <v>102</v>
      </c>
      <c r="H99" s="21" t="s">
        <v>103</v>
      </c>
      <c r="I99" s="23">
        <v>101000</v>
      </c>
      <c r="J99" s="23">
        <v>1000</v>
      </c>
      <c r="K99" s="23">
        <v>100000</v>
      </c>
      <c r="L99" s="23">
        <v>9999.9999999999982</v>
      </c>
      <c r="M99" s="24">
        <v>90000</v>
      </c>
      <c r="N99" s="28">
        <v>51500</v>
      </c>
      <c r="O99" s="23">
        <v>3000</v>
      </c>
      <c r="P99" s="23">
        <v>48500</v>
      </c>
      <c r="Q99" s="23">
        <v>4850</v>
      </c>
      <c r="R99" s="24">
        <v>43650</v>
      </c>
      <c r="S99" s="28">
        <f t="shared" si="15"/>
        <v>-49500</v>
      </c>
      <c r="T99" s="28">
        <f t="shared" si="16"/>
        <v>2000</v>
      </c>
      <c r="U99" s="28">
        <f t="shared" si="17"/>
        <v>-51500</v>
      </c>
      <c r="V99" s="28">
        <f t="shared" si="18"/>
        <v>-5149.9999999999982</v>
      </c>
      <c r="W99" s="29">
        <f t="shared" si="19"/>
        <v>-46350</v>
      </c>
    </row>
    <row r="100" spans="1:23" x14ac:dyDescent="0.25">
      <c r="A100" s="4" t="s">
        <v>435</v>
      </c>
      <c r="B100" s="17" t="s">
        <v>295</v>
      </c>
      <c r="C100" s="19" t="s">
        <v>296</v>
      </c>
      <c r="D100" s="19" t="s">
        <v>19</v>
      </c>
      <c r="E100" s="20" t="s">
        <v>67</v>
      </c>
      <c r="F100" s="18">
        <v>0.9</v>
      </c>
      <c r="G100" s="30" t="s">
        <v>401</v>
      </c>
      <c r="H100" s="21" t="s">
        <v>455</v>
      </c>
      <c r="I100" s="23">
        <v>56000</v>
      </c>
      <c r="J100" s="23">
        <v>600</v>
      </c>
      <c r="K100" s="23">
        <v>55400</v>
      </c>
      <c r="L100" s="23">
        <v>5539.9999999999991</v>
      </c>
      <c r="M100" s="24">
        <v>49860</v>
      </c>
      <c r="N100" s="28">
        <v>52000</v>
      </c>
      <c r="O100" s="23">
        <v>2000</v>
      </c>
      <c r="P100" s="23">
        <v>50000</v>
      </c>
      <c r="Q100" s="23">
        <v>5000</v>
      </c>
      <c r="R100" s="24">
        <v>45000</v>
      </c>
      <c r="S100" s="28">
        <f t="shared" si="15"/>
        <v>-4000</v>
      </c>
      <c r="T100" s="28">
        <f t="shared" si="16"/>
        <v>1400</v>
      </c>
      <c r="U100" s="28">
        <f t="shared" si="17"/>
        <v>-5400</v>
      </c>
      <c r="V100" s="28">
        <f t="shared" si="18"/>
        <v>-539.99999999999909</v>
      </c>
      <c r="W100" s="29">
        <f t="shared" si="19"/>
        <v>-4860</v>
      </c>
    </row>
    <row r="101" spans="1:23" x14ac:dyDescent="0.25">
      <c r="A101" s="4" t="s">
        <v>435</v>
      </c>
      <c r="B101" s="17" t="s">
        <v>297</v>
      </c>
      <c r="C101" s="19" t="s">
        <v>298</v>
      </c>
      <c r="D101" s="19" t="s">
        <v>19</v>
      </c>
      <c r="E101" s="20" t="s">
        <v>67</v>
      </c>
      <c r="F101" s="18">
        <v>0.9</v>
      </c>
      <c r="G101" s="30" t="s">
        <v>106</v>
      </c>
      <c r="H101" s="21" t="s">
        <v>456</v>
      </c>
      <c r="I101" s="23">
        <v>96000</v>
      </c>
      <c r="J101" s="23">
        <v>1000</v>
      </c>
      <c r="K101" s="23">
        <v>95000</v>
      </c>
      <c r="L101" s="23">
        <v>9499.9999999999982</v>
      </c>
      <c r="M101" s="24">
        <v>85500</v>
      </c>
      <c r="N101" s="28">
        <v>51239.99</v>
      </c>
      <c r="O101" s="23">
        <v>6939.989999999998</v>
      </c>
      <c r="P101" s="23">
        <v>44300</v>
      </c>
      <c r="Q101" s="23">
        <v>4430</v>
      </c>
      <c r="R101" s="24">
        <v>39870</v>
      </c>
      <c r="S101" s="28">
        <f t="shared" si="15"/>
        <v>-44760.01</v>
      </c>
      <c r="T101" s="28">
        <f t="shared" si="16"/>
        <v>5939.989999999998</v>
      </c>
      <c r="U101" s="28">
        <f t="shared" si="17"/>
        <v>-50700</v>
      </c>
      <c r="V101" s="28">
        <f t="shared" si="18"/>
        <v>-5069.9999999999982</v>
      </c>
      <c r="W101" s="29">
        <f t="shared" si="19"/>
        <v>-45630</v>
      </c>
    </row>
    <row r="102" spans="1:23" ht="21" x14ac:dyDescent="0.25">
      <c r="A102" s="4" t="s">
        <v>435</v>
      </c>
      <c r="B102" s="17" t="s">
        <v>299</v>
      </c>
      <c r="C102" s="19">
        <v>3362</v>
      </c>
      <c r="D102" s="19" t="s">
        <v>19</v>
      </c>
      <c r="E102" s="20" t="s">
        <v>67</v>
      </c>
      <c r="F102" s="18">
        <v>0.9</v>
      </c>
      <c r="G102" s="30" t="s">
        <v>106</v>
      </c>
      <c r="H102" s="21" t="s">
        <v>457</v>
      </c>
      <c r="I102" s="23">
        <v>90000</v>
      </c>
      <c r="J102" s="23">
        <v>2000</v>
      </c>
      <c r="K102" s="23">
        <v>88000</v>
      </c>
      <c r="L102" s="23">
        <v>8799.9999999999982</v>
      </c>
      <c r="M102" s="24">
        <v>79200</v>
      </c>
      <c r="N102" s="28">
        <v>83799.990000000005</v>
      </c>
      <c r="O102" s="23">
        <v>3814</v>
      </c>
      <c r="P102" s="23">
        <v>79985.990000000005</v>
      </c>
      <c r="Q102" s="23">
        <v>7998.6000000000058</v>
      </c>
      <c r="R102" s="24">
        <v>71987.39</v>
      </c>
      <c r="S102" s="28">
        <f t="shared" si="15"/>
        <v>-6200.0099999999948</v>
      </c>
      <c r="T102" s="28">
        <f t="shared" si="16"/>
        <v>1814</v>
      </c>
      <c r="U102" s="28">
        <f t="shared" si="17"/>
        <v>-8014.0099999999948</v>
      </c>
      <c r="V102" s="28">
        <f t="shared" si="18"/>
        <v>-801.39999999999236</v>
      </c>
      <c r="W102" s="29">
        <f t="shared" si="19"/>
        <v>-7212.6100000000006</v>
      </c>
    </row>
    <row r="103" spans="1:23" ht="21" x14ac:dyDescent="0.25">
      <c r="A103" s="4" t="s">
        <v>435</v>
      </c>
      <c r="B103" s="17" t="s">
        <v>300</v>
      </c>
      <c r="C103" s="19">
        <v>3363</v>
      </c>
      <c r="D103" s="19" t="s">
        <v>19</v>
      </c>
      <c r="E103" s="20" t="s">
        <v>67</v>
      </c>
      <c r="F103" s="18">
        <v>0.9</v>
      </c>
      <c r="G103" s="30" t="s">
        <v>401</v>
      </c>
      <c r="H103" s="21" t="s">
        <v>455</v>
      </c>
      <c r="I103" s="23">
        <v>54000</v>
      </c>
      <c r="J103" s="23">
        <v>2000</v>
      </c>
      <c r="K103" s="23">
        <v>52000</v>
      </c>
      <c r="L103" s="23">
        <v>5199.9999999999991</v>
      </c>
      <c r="M103" s="24">
        <v>46800</v>
      </c>
      <c r="N103" s="28">
        <v>29270</v>
      </c>
      <c r="O103" s="23">
        <v>770</v>
      </c>
      <c r="P103" s="23">
        <v>28500</v>
      </c>
      <c r="Q103" s="23">
        <v>2850</v>
      </c>
      <c r="R103" s="24">
        <v>25650</v>
      </c>
      <c r="S103" s="28">
        <f t="shared" si="15"/>
        <v>-24730</v>
      </c>
      <c r="T103" s="28">
        <f t="shared" si="16"/>
        <v>-1230</v>
      </c>
      <c r="U103" s="28">
        <f t="shared" si="17"/>
        <v>-23500</v>
      </c>
      <c r="V103" s="28">
        <f t="shared" si="18"/>
        <v>-2349.9999999999991</v>
      </c>
      <c r="W103" s="29">
        <f t="shared" si="19"/>
        <v>-21150</v>
      </c>
    </row>
    <row r="104" spans="1:23" x14ac:dyDescent="0.25">
      <c r="A104" s="4" t="s">
        <v>435</v>
      </c>
      <c r="B104" s="17" t="s">
        <v>301</v>
      </c>
      <c r="C104" s="19">
        <v>3365</v>
      </c>
      <c r="D104" s="19" t="s">
        <v>19</v>
      </c>
      <c r="E104" s="20" t="s">
        <v>67</v>
      </c>
      <c r="F104" s="18">
        <v>0.9</v>
      </c>
      <c r="G104" s="30" t="s">
        <v>402</v>
      </c>
      <c r="H104" s="21" t="s">
        <v>458</v>
      </c>
      <c r="I104" s="23">
        <v>125000</v>
      </c>
      <c r="J104" s="23">
        <v>4500</v>
      </c>
      <c r="K104" s="23">
        <v>120500</v>
      </c>
      <c r="L104" s="23">
        <v>12049.999999999998</v>
      </c>
      <c r="M104" s="24">
        <v>108450</v>
      </c>
      <c r="N104" s="28">
        <v>124000</v>
      </c>
      <c r="O104" s="23">
        <v>4500.5599999999977</v>
      </c>
      <c r="P104" s="23">
        <v>119499.44</v>
      </c>
      <c r="Q104" s="23">
        <v>11949.940000000002</v>
      </c>
      <c r="R104" s="24">
        <v>107549.5</v>
      </c>
      <c r="S104" s="28">
        <f t="shared" si="15"/>
        <v>-1000</v>
      </c>
      <c r="T104" s="28">
        <f t="shared" si="16"/>
        <v>0.55999999999767169</v>
      </c>
      <c r="U104" s="28">
        <f t="shared" si="17"/>
        <v>-1000.5599999999977</v>
      </c>
      <c r="V104" s="28">
        <f t="shared" si="18"/>
        <v>-100.05999999999585</v>
      </c>
      <c r="W104" s="29">
        <f t="shared" si="19"/>
        <v>-900.5</v>
      </c>
    </row>
    <row r="105" spans="1:23" x14ac:dyDescent="0.25">
      <c r="A105" s="4" t="s">
        <v>435</v>
      </c>
      <c r="B105" s="17" t="s">
        <v>302</v>
      </c>
      <c r="C105" s="19">
        <v>3367</v>
      </c>
      <c r="D105" s="19" t="s">
        <v>19</v>
      </c>
      <c r="E105" s="20" t="s">
        <v>67</v>
      </c>
      <c r="F105" s="18">
        <v>0.9</v>
      </c>
      <c r="G105" s="30" t="s">
        <v>403</v>
      </c>
      <c r="H105" s="21" t="s">
        <v>459</v>
      </c>
      <c r="I105" s="23">
        <v>55000</v>
      </c>
      <c r="J105" s="23">
        <v>900</v>
      </c>
      <c r="K105" s="23">
        <v>54100</v>
      </c>
      <c r="L105" s="23">
        <v>5409.9999999999991</v>
      </c>
      <c r="M105" s="24">
        <v>48690</v>
      </c>
      <c r="N105" s="28">
        <v>40600</v>
      </c>
      <c r="O105" s="23">
        <v>200</v>
      </c>
      <c r="P105" s="23">
        <v>40400</v>
      </c>
      <c r="Q105" s="23">
        <v>4040</v>
      </c>
      <c r="R105" s="24">
        <v>36360</v>
      </c>
      <c r="S105" s="28">
        <f t="shared" si="15"/>
        <v>-14400</v>
      </c>
      <c r="T105" s="28">
        <f t="shared" si="16"/>
        <v>-700</v>
      </c>
      <c r="U105" s="28">
        <f t="shared" si="17"/>
        <v>-13700</v>
      </c>
      <c r="V105" s="28">
        <f t="shared" si="18"/>
        <v>-1369.9999999999991</v>
      </c>
      <c r="W105" s="29">
        <f t="shared" si="19"/>
        <v>-12330</v>
      </c>
    </row>
    <row r="106" spans="1:23" x14ac:dyDescent="0.25">
      <c r="A106" s="4" t="s">
        <v>435</v>
      </c>
      <c r="B106" s="17" t="s">
        <v>303</v>
      </c>
      <c r="C106" s="19">
        <v>3368</v>
      </c>
      <c r="D106" s="19" t="s">
        <v>19</v>
      </c>
      <c r="E106" s="20" t="s">
        <v>67</v>
      </c>
      <c r="F106" s="18">
        <v>0.9</v>
      </c>
      <c r="G106" s="30" t="s">
        <v>401</v>
      </c>
      <c r="H106" s="21" t="s">
        <v>455</v>
      </c>
      <c r="I106" s="23">
        <v>82000</v>
      </c>
      <c r="J106" s="23">
        <v>3000</v>
      </c>
      <c r="K106" s="23">
        <v>79000</v>
      </c>
      <c r="L106" s="23">
        <v>7899.9999999999982</v>
      </c>
      <c r="M106" s="24">
        <v>71100</v>
      </c>
      <c r="N106" s="28">
        <v>56500</v>
      </c>
      <c r="O106" s="23">
        <v>3000</v>
      </c>
      <c r="P106" s="23">
        <v>53500</v>
      </c>
      <c r="Q106" s="23">
        <v>5350</v>
      </c>
      <c r="R106" s="24">
        <v>48150</v>
      </c>
      <c r="S106" s="28">
        <f t="shared" si="15"/>
        <v>-25500</v>
      </c>
      <c r="T106" s="28">
        <f t="shared" si="16"/>
        <v>0</v>
      </c>
      <c r="U106" s="28">
        <f t="shared" si="17"/>
        <v>-25500</v>
      </c>
      <c r="V106" s="28">
        <f t="shared" si="18"/>
        <v>-2549.9999999999982</v>
      </c>
      <c r="W106" s="29">
        <f t="shared" si="19"/>
        <v>-22950</v>
      </c>
    </row>
    <row r="107" spans="1:23" x14ac:dyDescent="0.25">
      <c r="A107" s="4" t="s">
        <v>435</v>
      </c>
      <c r="B107" s="17" t="s">
        <v>304</v>
      </c>
      <c r="C107" s="19">
        <v>3369</v>
      </c>
      <c r="D107" s="19" t="s">
        <v>19</v>
      </c>
      <c r="E107" s="20" t="s">
        <v>67</v>
      </c>
      <c r="F107" s="18">
        <v>0.9</v>
      </c>
      <c r="G107" s="30" t="s">
        <v>106</v>
      </c>
      <c r="H107" s="21" t="s">
        <v>457</v>
      </c>
      <c r="I107" s="23">
        <v>118500</v>
      </c>
      <c r="J107" s="23">
        <v>2500</v>
      </c>
      <c r="K107" s="23">
        <v>116000</v>
      </c>
      <c r="L107" s="23">
        <v>11599.999999999998</v>
      </c>
      <c r="M107" s="24">
        <v>104400</v>
      </c>
      <c r="N107" s="28">
        <v>60646.43</v>
      </c>
      <c r="O107" s="23">
        <v>60646.43</v>
      </c>
      <c r="P107" s="23">
        <v>0</v>
      </c>
      <c r="Q107" s="23">
        <v>0</v>
      </c>
      <c r="R107" s="24">
        <v>0</v>
      </c>
      <c r="S107" s="28">
        <f t="shared" si="15"/>
        <v>-57853.57</v>
      </c>
      <c r="T107" s="28">
        <f t="shared" si="16"/>
        <v>58146.43</v>
      </c>
      <c r="U107" s="28">
        <f t="shared" si="17"/>
        <v>-116000</v>
      </c>
      <c r="V107" s="28">
        <f t="shared" si="18"/>
        <v>-11599.999999999998</v>
      </c>
      <c r="W107" s="29">
        <f t="shared" si="19"/>
        <v>-104400</v>
      </c>
    </row>
    <row r="108" spans="1:23" x14ac:dyDescent="0.25">
      <c r="A108" s="4" t="s">
        <v>435</v>
      </c>
      <c r="B108" s="17" t="s">
        <v>305</v>
      </c>
      <c r="C108" s="19">
        <v>3370</v>
      </c>
      <c r="D108" s="19" t="s">
        <v>19</v>
      </c>
      <c r="E108" s="20" t="s">
        <v>67</v>
      </c>
      <c r="F108" s="18">
        <v>0.9</v>
      </c>
      <c r="G108" s="30" t="s">
        <v>106</v>
      </c>
      <c r="H108" s="21" t="s">
        <v>457</v>
      </c>
      <c r="I108" s="23">
        <v>98500</v>
      </c>
      <c r="J108" s="23">
        <v>1000</v>
      </c>
      <c r="K108" s="23">
        <v>97500</v>
      </c>
      <c r="L108" s="23">
        <v>9749.9999999999982</v>
      </c>
      <c r="M108" s="24">
        <v>87750</v>
      </c>
      <c r="N108" s="28">
        <v>48899.999999999993</v>
      </c>
      <c r="O108" s="23">
        <v>48899.999999999993</v>
      </c>
      <c r="P108" s="23">
        <v>0</v>
      </c>
      <c r="Q108" s="23">
        <v>0</v>
      </c>
      <c r="R108" s="24">
        <v>0</v>
      </c>
      <c r="S108" s="28">
        <f t="shared" si="15"/>
        <v>-49600.000000000007</v>
      </c>
      <c r="T108" s="28">
        <f t="shared" si="16"/>
        <v>47899.999999999993</v>
      </c>
      <c r="U108" s="28">
        <f t="shared" si="17"/>
        <v>-97500</v>
      </c>
      <c r="V108" s="28">
        <f t="shared" si="18"/>
        <v>-9749.9999999999982</v>
      </c>
      <c r="W108" s="29">
        <f t="shared" si="19"/>
        <v>-87750</v>
      </c>
    </row>
    <row r="109" spans="1:23" x14ac:dyDescent="0.25">
      <c r="A109" s="4" t="s">
        <v>435</v>
      </c>
      <c r="B109" s="17" t="s">
        <v>306</v>
      </c>
      <c r="C109" s="19" t="s">
        <v>307</v>
      </c>
      <c r="D109" s="19" t="s">
        <v>19</v>
      </c>
      <c r="E109" s="20" t="s">
        <v>67</v>
      </c>
      <c r="F109" s="18">
        <v>0.9</v>
      </c>
      <c r="G109" s="30" t="s">
        <v>404</v>
      </c>
      <c r="H109" s="21" t="s">
        <v>235</v>
      </c>
      <c r="I109" s="23">
        <v>72000</v>
      </c>
      <c r="J109" s="23">
        <v>7200</v>
      </c>
      <c r="K109" s="23">
        <v>64800</v>
      </c>
      <c r="L109" s="23">
        <v>6479.9999999999982</v>
      </c>
      <c r="M109" s="24">
        <v>58320</v>
      </c>
      <c r="N109" s="28">
        <v>70000.100000000006</v>
      </c>
      <c r="O109" s="23">
        <v>7200.330000000009</v>
      </c>
      <c r="P109" s="23">
        <v>62799.77</v>
      </c>
      <c r="Q109" s="23">
        <v>6279.9799999999959</v>
      </c>
      <c r="R109" s="24">
        <v>56519.79</v>
      </c>
      <c r="S109" s="28">
        <f t="shared" si="15"/>
        <v>-1999.8999999999942</v>
      </c>
      <c r="T109" s="28">
        <f t="shared" si="16"/>
        <v>0.33000000000902219</v>
      </c>
      <c r="U109" s="28">
        <f t="shared" si="17"/>
        <v>-2000.2300000000032</v>
      </c>
      <c r="V109" s="28">
        <f t="shared" si="18"/>
        <v>-200.02000000000226</v>
      </c>
      <c r="W109" s="29">
        <f t="shared" si="19"/>
        <v>-1800.2099999999991</v>
      </c>
    </row>
    <row r="110" spans="1:23" ht="21" x14ac:dyDescent="0.25">
      <c r="A110" s="4" t="s">
        <v>435</v>
      </c>
      <c r="B110" s="17" t="s">
        <v>308</v>
      </c>
      <c r="C110" s="19" t="s">
        <v>309</v>
      </c>
      <c r="D110" s="19" t="s">
        <v>19</v>
      </c>
      <c r="E110" s="20" t="s">
        <v>67</v>
      </c>
      <c r="F110" s="18">
        <v>0.9</v>
      </c>
      <c r="G110" s="30" t="s">
        <v>404</v>
      </c>
      <c r="H110" s="21" t="s">
        <v>235</v>
      </c>
      <c r="I110" s="23">
        <v>32000</v>
      </c>
      <c r="J110" s="23">
        <v>3200</v>
      </c>
      <c r="K110" s="23">
        <v>28800</v>
      </c>
      <c r="L110" s="23">
        <v>2879.9999999999995</v>
      </c>
      <c r="M110" s="24">
        <v>25920</v>
      </c>
      <c r="N110" s="28">
        <v>28000</v>
      </c>
      <c r="O110" s="23">
        <v>3200.4399999999987</v>
      </c>
      <c r="P110" s="23">
        <v>24799.56</v>
      </c>
      <c r="Q110" s="23">
        <v>2479.9600000000028</v>
      </c>
      <c r="R110" s="24">
        <v>22319.599999999999</v>
      </c>
      <c r="S110" s="28">
        <f t="shared" si="15"/>
        <v>-4000</v>
      </c>
      <c r="T110" s="28">
        <f t="shared" si="16"/>
        <v>0.43999999999869033</v>
      </c>
      <c r="U110" s="28">
        <f t="shared" si="17"/>
        <v>-4000.4399999999987</v>
      </c>
      <c r="V110" s="28">
        <f t="shared" si="18"/>
        <v>-400.03999999999678</v>
      </c>
      <c r="W110" s="29">
        <f t="shared" si="19"/>
        <v>-3600.4000000000015</v>
      </c>
    </row>
    <row r="111" spans="1:23" x14ac:dyDescent="0.25">
      <c r="A111" s="4" t="s">
        <v>435</v>
      </c>
      <c r="B111" s="17" t="s">
        <v>310</v>
      </c>
      <c r="C111" s="19" t="s">
        <v>311</v>
      </c>
      <c r="D111" s="19" t="s">
        <v>19</v>
      </c>
      <c r="E111" s="20" t="s">
        <v>67</v>
      </c>
      <c r="F111" s="18">
        <v>0.9</v>
      </c>
      <c r="G111" s="30" t="s">
        <v>404</v>
      </c>
      <c r="H111" s="21" t="s">
        <v>460</v>
      </c>
      <c r="I111" s="23">
        <v>80000</v>
      </c>
      <c r="J111" s="23">
        <v>8000</v>
      </c>
      <c r="K111" s="23">
        <v>72000</v>
      </c>
      <c r="L111" s="23">
        <v>7199.9999999999982</v>
      </c>
      <c r="M111" s="24">
        <v>64800</v>
      </c>
      <c r="N111" s="28">
        <v>75000</v>
      </c>
      <c r="O111" s="23">
        <v>8000</v>
      </c>
      <c r="P111" s="23">
        <v>67000</v>
      </c>
      <c r="Q111" s="23">
        <v>6700</v>
      </c>
      <c r="R111" s="24">
        <v>60300</v>
      </c>
      <c r="S111" s="28">
        <f t="shared" si="15"/>
        <v>-5000</v>
      </c>
      <c r="T111" s="28">
        <f t="shared" si="16"/>
        <v>0</v>
      </c>
      <c r="U111" s="28">
        <f t="shared" si="17"/>
        <v>-5000</v>
      </c>
      <c r="V111" s="28">
        <f t="shared" si="18"/>
        <v>-499.99999999999818</v>
      </c>
      <c r="W111" s="29">
        <f t="shared" si="19"/>
        <v>-4500</v>
      </c>
    </row>
    <row r="112" spans="1:23" x14ac:dyDescent="0.25">
      <c r="A112" s="4" t="s">
        <v>435</v>
      </c>
      <c r="B112" s="17" t="s">
        <v>312</v>
      </c>
      <c r="C112" s="19" t="s">
        <v>313</v>
      </c>
      <c r="D112" s="19" t="s">
        <v>19</v>
      </c>
      <c r="E112" s="20" t="s">
        <v>67</v>
      </c>
      <c r="F112" s="18">
        <v>0.9</v>
      </c>
      <c r="G112" s="30" t="s">
        <v>404</v>
      </c>
      <c r="H112" s="21" t="s">
        <v>460</v>
      </c>
      <c r="I112" s="23">
        <v>72000</v>
      </c>
      <c r="J112" s="23">
        <v>7200</v>
      </c>
      <c r="K112" s="23">
        <v>64800</v>
      </c>
      <c r="L112" s="23">
        <v>6479.9999999999982</v>
      </c>
      <c r="M112" s="24">
        <v>58320</v>
      </c>
      <c r="N112" s="28">
        <v>69000</v>
      </c>
      <c r="O112" s="23">
        <v>7200</v>
      </c>
      <c r="P112" s="23">
        <v>61800</v>
      </c>
      <c r="Q112" s="23">
        <v>6180</v>
      </c>
      <c r="R112" s="24">
        <v>55620</v>
      </c>
      <c r="S112" s="28">
        <f t="shared" si="15"/>
        <v>-3000</v>
      </c>
      <c r="T112" s="28">
        <f t="shared" si="16"/>
        <v>0</v>
      </c>
      <c r="U112" s="28">
        <f t="shared" si="17"/>
        <v>-3000</v>
      </c>
      <c r="V112" s="28">
        <f t="shared" si="18"/>
        <v>-299.99999999999818</v>
      </c>
      <c r="W112" s="29">
        <f t="shared" si="19"/>
        <v>-2700</v>
      </c>
    </row>
    <row r="113" spans="1:23" ht="21" x14ac:dyDescent="0.25">
      <c r="A113" s="4" t="s">
        <v>435</v>
      </c>
      <c r="B113" s="17" t="s">
        <v>314</v>
      </c>
      <c r="C113" s="19" t="s">
        <v>315</v>
      </c>
      <c r="D113" s="19" t="s">
        <v>19</v>
      </c>
      <c r="E113" s="20" t="s">
        <v>67</v>
      </c>
      <c r="F113" s="18">
        <v>0.9</v>
      </c>
      <c r="G113" s="30" t="s">
        <v>404</v>
      </c>
      <c r="H113" s="21" t="s">
        <v>235</v>
      </c>
      <c r="I113" s="23">
        <v>110000</v>
      </c>
      <c r="J113" s="23">
        <v>11000</v>
      </c>
      <c r="K113" s="23">
        <v>99000</v>
      </c>
      <c r="L113" s="23">
        <v>9899.9999999999982</v>
      </c>
      <c r="M113" s="24">
        <v>89100</v>
      </c>
      <c r="N113" s="28">
        <v>106500</v>
      </c>
      <c r="O113" s="23">
        <v>11000</v>
      </c>
      <c r="P113" s="23">
        <v>95500</v>
      </c>
      <c r="Q113" s="23">
        <v>9550</v>
      </c>
      <c r="R113" s="24">
        <v>85950</v>
      </c>
      <c r="S113" s="28">
        <f t="shared" si="15"/>
        <v>-3500</v>
      </c>
      <c r="T113" s="28">
        <f t="shared" si="16"/>
        <v>0</v>
      </c>
      <c r="U113" s="28">
        <f t="shared" si="17"/>
        <v>-3500</v>
      </c>
      <c r="V113" s="28">
        <f t="shared" si="18"/>
        <v>-349.99999999999818</v>
      </c>
      <c r="W113" s="29">
        <f t="shared" si="19"/>
        <v>-3150</v>
      </c>
    </row>
    <row r="114" spans="1:23" x14ac:dyDescent="0.25">
      <c r="A114" s="4" t="s">
        <v>435</v>
      </c>
      <c r="B114" s="17" t="s">
        <v>419</v>
      </c>
      <c r="C114" s="19"/>
      <c r="D114" s="19" t="s">
        <v>19</v>
      </c>
      <c r="E114" s="20" t="s">
        <v>67</v>
      </c>
      <c r="F114" s="18">
        <v>0.9</v>
      </c>
      <c r="G114" s="30"/>
      <c r="H114" s="21" t="s">
        <v>439</v>
      </c>
      <c r="I114" s="23">
        <v>41000</v>
      </c>
      <c r="J114" s="23">
        <v>500</v>
      </c>
      <c r="K114" s="23">
        <v>40500</v>
      </c>
      <c r="L114" s="23">
        <v>4050</v>
      </c>
      <c r="M114" s="24">
        <v>36450</v>
      </c>
      <c r="N114" s="28">
        <v>41000</v>
      </c>
      <c r="O114" s="23">
        <v>500</v>
      </c>
      <c r="P114" s="23">
        <v>40500</v>
      </c>
      <c r="Q114" s="23">
        <v>4050</v>
      </c>
      <c r="R114" s="24">
        <v>36450</v>
      </c>
      <c r="S114" s="28">
        <f t="shared" si="15"/>
        <v>0</v>
      </c>
      <c r="T114" s="28">
        <f t="shared" si="16"/>
        <v>0</v>
      </c>
      <c r="U114" s="28">
        <f t="shared" si="17"/>
        <v>0</v>
      </c>
      <c r="V114" s="28">
        <f t="shared" si="18"/>
        <v>0</v>
      </c>
      <c r="W114" s="29">
        <f t="shared" si="19"/>
        <v>0</v>
      </c>
    </row>
    <row r="115" spans="1:23" x14ac:dyDescent="0.25">
      <c r="A115" s="4" t="s">
        <v>435</v>
      </c>
      <c r="B115" s="17" t="s">
        <v>420</v>
      </c>
      <c r="C115" s="19"/>
      <c r="D115" s="19" t="s">
        <v>19</v>
      </c>
      <c r="E115" s="20" t="s">
        <v>67</v>
      </c>
      <c r="F115" s="18">
        <v>0.9</v>
      </c>
      <c r="G115" s="30"/>
      <c r="H115" s="21" t="s">
        <v>439</v>
      </c>
      <c r="I115" s="23">
        <v>101000</v>
      </c>
      <c r="J115" s="23">
        <v>2500</v>
      </c>
      <c r="K115" s="23">
        <v>98500</v>
      </c>
      <c r="L115" s="23">
        <v>9850</v>
      </c>
      <c r="M115" s="24">
        <v>88650</v>
      </c>
      <c r="N115" s="28">
        <v>101000</v>
      </c>
      <c r="O115" s="23">
        <v>2500</v>
      </c>
      <c r="P115" s="23">
        <v>98500</v>
      </c>
      <c r="Q115" s="23">
        <v>9850</v>
      </c>
      <c r="R115" s="24">
        <v>88650</v>
      </c>
      <c r="S115" s="28">
        <f t="shared" si="15"/>
        <v>0</v>
      </c>
      <c r="T115" s="28">
        <f t="shared" si="16"/>
        <v>0</v>
      </c>
      <c r="U115" s="28">
        <f t="shared" si="17"/>
        <v>0</v>
      </c>
      <c r="V115" s="28">
        <f t="shared" si="18"/>
        <v>0</v>
      </c>
      <c r="W115" s="29">
        <f t="shared" si="19"/>
        <v>0</v>
      </c>
    </row>
    <row r="116" spans="1:23" x14ac:dyDescent="0.25">
      <c r="A116" s="4" t="s">
        <v>435</v>
      </c>
      <c r="B116" s="17" t="s">
        <v>421</v>
      </c>
      <c r="C116" s="19"/>
      <c r="D116" s="19" t="s">
        <v>19</v>
      </c>
      <c r="E116" s="20" t="s">
        <v>67</v>
      </c>
      <c r="F116" s="18">
        <v>0.9</v>
      </c>
      <c r="G116" s="30"/>
      <c r="H116" s="21" t="s">
        <v>439</v>
      </c>
      <c r="I116" s="23">
        <v>88000</v>
      </c>
      <c r="J116" s="23">
        <v>8800</v>
      </c>
      <c r="K116" s="23">
        <v>79200</v>
      </c>
      <c r="L116" s="23">
        <v>7920</v>
      </c>
      <c r="M116" s="24">
        <v>71280</v>
      </c>
      <c r="N116" s="28">
        <v>88000</v>
      </c>
      <c r="O116" s="23">
        <v>8800</v>
      </c>
      <c r="P116" s="23">
        <v>79200</v>
      </c>
      <c r="Q116" s="23">
        <v>7920</v>
      </c>
      <c r="R116" s="24">
        <v>71280</v>
      </c>
      <c r="S116" s="28">
        <f t="shared" si="15"/>
        <v>0</v>
      </c>
      <c r="T116" s="28">
        <f t="shared" si="16"/>
        <v>0</v>
      </c>
      <c r="U116" s="28">
        <f t="shared" si="17"/>
        <v>0</v>
      </c>
      <c r="V116" s="28">
        <f t="shared" si="18"/>
        <v>0</v>
      </c>
      <c r="W116" s="29">
        <f t="shared" si="19"/>
        <v>0</v>
      </c>
    </row>
    <row r="117" spans="1:23" x14ac:dyDescent="0.25">
      <c r="A117" s="4" t="s">
        <v>435</v>
      </c>
      <c r="B117" s="17" t="s">
        <v>422</v>
      </c>
      <c r="C117" s="19"/>
      <c r="D117" s="19" t="s">
        <v>19</v>
      </c>
      <c r="E117" s="20" t="s">
        <v>67</v>
      </c>
      <c r="F117" s="18">
        <v>0.9</v>
      </c>
      <c r="G117" s="30"/>
      <c r="H117" s="21" t="s">
        <v>439</v>
      </c>
      <c r="I117" s="23">
        <v>102000</v>
      </c>
      <c r="J117" s="23">
        <v>2000</v>
      </c>
      <c r="K117" s="23">
        <v>100000</v>
      </c>
      <c r="L117" s="23">
        <v>10000</v>
      </c>
      <c r="M117" s="24">
        <v>90000</v>
      </c>
      <c r="N117" s="28">
        <v>102000</v>
      </c>
      <c r="O117" s="23">
        <v>2000</v>
      </c>
      <c r="P117" s="23">
        <v>100000</v>
      </c>
      <c r="Q117" s="23">
        <v>10000</v>
      </c>
      <c r="R117" s="24">
        <v>90000</v>
      </c>
      <c r="S117" s="28">
        <f t="shared" si="15"/>
        <v>0</v>
      </c>
      <c r="T117" s="28">
        <f t="shared" si="16"/>
        <v>0</v>
      </c>
      <c r="U117" s="28">
        <f t="shared" si="17"/>
        <v>0</v>
      </c>
      <c r="V117" s="28">
        <f t="shared" si="18"/>
        <v>0</v>
      </c>
      <c r="W117" s="29">
        <f t="shared" si="19"/>
        <v>0</v>
      </c>
    </row>
    <row r="118" spans="1:23" x14ac:dyDescent="0.25">
      <c r="A118" s="4" t="s">
        <v>435</v>
      </c>
      <c r="B118" s="17" t="s">
        <v>316</v>
      </c>
      <c r="C118" s="19">
        <v>3250</v>
      </c>
      <c r="D118" s="19" t="s">
        <v>111</v>
      </c>
      <c r="E118" s="20" t="s">
        <v>67</v>
      </c>
      <c r="F118" s="18">
        <v>0.9</v>
      </c>
      <c r="G118" s="30" t="s">
        <v>405</v>
      </c>
      <c r="H118" s="21" t="s">
        <v>411</v>
      </c>
      <c r="I118" s="23">
        <v>37500</v>
      </c>
      <c r="J118" s="23">
        <v>3251.55</v>
      </c>
      <c r="K118" s="23">
        <v>34248.449999999997</v>
      </c>
      <c r="L118" s="23">
        <v>3424.8449999999989</v>
      </c>
      <c r="M118" s="24">
        <v>30823.605</v>
      </c>
      <c r="N118" s="28">
        <v>37499.78</v>
      </c>
      <c r="O118" s="23">
        <v>9250.27</v>
      </c>
      <c r="P118" s="23">
        <v>28249.51</v>
      </c>
      <c r="Q118" s="23">
        <v>2824.9499999999971</v>
      </c>
      <c r="R118" s="24">
        <v>25424.560000000001</v>
      </c>
      <c r="S118" s="28">
        <f t="shared" si="15"/>
        <v>-0.22000000000116415</v>
      </c>
      <c r="T118" s="28">
        <f t="shared" si="16"/>
        <v>5998.72</v>
      </c>
      <c r="U118" s="28">
        <f t="shared" si="17"/>
        <v>-5998.9399999999987</v>
      </c>
      <c r="V118" s="28">
        <f t="shared" si="18"/>
        <v>-599.8950000000018</v>
      </c>
      <c r="W118" s="29">
        <f t="shared" si="19"/>
        <v>-5399.0449999999983</v>
      </c>
    </row>
    <row r="119" spans="1:23" x14ac:dyDescent="0.25">
      <c r="A119" s="4" t="s">
        <v>435</v>
      </c>
      <c r="B119" s="17" t="s">
        <v>461</v>
      </c>
      <c r="C119" s="19">
        <v>3253</v>
      </c>
      <c r="D119" s="19" t="s">
        <v>111</v>
      </c>
      <c r="E119" s="20" t="s">
        <v>67</v>
      </c>
      <c r="F119" s="18">
        <v>0.9</v>
      </c>
      <c r="G119" s="30" t="s">
        <v>406</v>
      </c>
      <c r="H119" s="21" t="s">
        <v>462</v>
      </c>
      <c r="I119" s="23">
        <v>38800</v>
      </c>
      <c r="J119" s="23">
        <v>7439.95</v>
      </c>
      <c r="K119" s="23">
        <v>31360.05</v>
      </c>
      <c r="L119" s="23">
        <v>3136</v>
      </c>
      <c r="M119" s="24">
        <v>28224.05</v>
      </c>
      <c r="N119" s="28">
        <v>38800</v>
      </c>
      <c r="O119" s="23">
        <v>7439.95</v>
      </c>
      <c r="P119" s="23">
        <v>31360.05</v>
      </c>
      <c r="Q119" s="23">
        <v>3136</v>
      </c>
      <c r="R119" s="24">
        <v>28224.05</v>
      </c>
      <c r="S119" s="28">
        <f t="shared" si="15"/>
        <v>0</v>
      </c>
      <c r="T119" s="28">
        <f t="shared" si="16"/>
        <v>0</v>
      </c>
      <c r="U119" s="28">
        <f t="shared" si="17"/>
        <v>0</v>
      </c>
      <c r="V119" s="28">
        <f t="shared" si="18"/>
        <v>0</v>
      </c>
      <c r="W119" s="29">
        <f t="shared" si="19"/>
        <v>0</v>
      </c>
    </row>
    <row r="120" spans="1:23" x14ac:dyDescent="0.25">
      <c r="A120" s="4" t="s">
        <v>435</v>
      </c>
      <c r="B120" s="17" t="s">
        <v>318</v>
      </c>
      <c r="C120" s="19" t="s">
        <v>319</v>
      </c>
      <c r="D120" s="19" t="s">
        <v>111</v>
      </c>
      <c r="E120" s="20" t="s">
        <v>67</v>
      </c>
      <c r="F120" s="18">
        <v>0.9</v>
      </c>
      <c r="G120" s="30" t="s">
        <v>407</v>
      </c>
      <c r="H120" s="21" t="s">
        <v>463</v>
      </c>
      <c r="I120" s="23">
        <v>69000</v>
      </c>
      <c r="J120" s="23">
        <v>3500</v>
      </c>
      <c r="K120" s="23">
        <v>65500</v>
      </c>
      <c r="L120" s="23">
        <v>6549.9999999999982</v>
      </c>
      <c r="M120" s="24">
        <v>58950</v>
      </c>
      <c r="N120" s="28">
        <v>57079.810000000005</v>
      </c>
      <c r="O120" s="23">
        <v>1627.9000000000015</v>
      </c>
      <c r="P120" s="23">
        <v>55451.91</v>
      </c>
      <c r="Q120" s="23">
        <v>5545.1900000000023</v>
      </c>
      <c r="R120" s="24">
        <v>49906.720000000001</v>
      </c>
      <c r="S120" s="28">
        <f t="shared" si="15"/>
        <v>-11920.189999999995</v>
      </c>
      <c r="T120" s="28">
        <f t="shared" si="16"/>
        <v>-1872.0999999999985</v>
      </c>
      <c r="U120" s="28">
        <f t="shared" si="17"/>
        <v>-10048.089999999997</v>
      </c>
      <c r="V120" s="28">
        <f t="shared" si="18"/>
        <v>-1004.8099999999959</v>
      </c>
      <c r="W120" s="29">
        <f t="shared" si="19"/>
        <v>-9043.2799999999988</v>
      </c>
    </row>
    <row r="121" spans="1:23" x14ac:dyDescent="0.25">
      <c r="A121" s="4" t="s">
        <v>435</v>
      </c>
      <c r="B121" s="17" t="s">
        <v>320</v>
      </c>
      <c r="C121" s="19" t="s">
        <v>321</v>
      </c>
      <c r="D121" s="19" t="s">
        <v>111</v>
      </c>
      <c r="E121" s="20" t="s">
        <v>67</v>
      </c>
      <c r="F121" s="18">
        <v>0.9</v>
      </c>
      <c r="G121" s="30" t="s">
        <v>407</v>
      </c>
      <c r="H121" s="21" t="s">
        <v>463</v>
      </c>
      <c r="I121" s="23">
        <v>123000</v>
      </c>
      <c r="J121" s="23">
        <v>8500</v>
      </c>
      <c r="K121" s="23">
        <v>114500</v>
      </c>
      <c r="L121" s="23">
        <v>11449.999999999998</v>
      </c>
      <c r="M121" s="24">
        <v>103050</v>
      </c>
      <c r="N121" s="28">
        <v>106185.95</v>
      </c>
      <c r="O121" s="23">
        <v>3089.0399999999936</v>
      </c>
      <c r="P121" s="23">
        <v>103096.91</v>
      </c>
      <c r="Q121" s="23">
        <v>10309.690000000002</v>
      </c>
      <c r="R121" s="24">
        <v>92787.22</v>
      </c>
      <c r="S121" s="28">
        <f t="shared" si="15"/>
        <v>-16814.050000000003</v>
      </c>
      <c r="T121" s="28">
        <f t="shared" si="16"/>
        <v>-5410.9600000000064</v>
      </c>
      <c r="U121" s="28">
        <f t="shared" si="17"/>
        <v>-11403.089999999997</v>
      </c>
      <c r="V121" s="28">
        <f t="shared" si="18"/>
        <v>-1140.3099999999959</v>
      </c>
      <c r="W121" s="29">
        <f t="shared" si="19"/>
        <v>-10262.779999999999</v>
      </c>
    </row>
    <row r="122" spans="1:23" x14ac:dyDescent="0.25">
      <c r="A122" s="4" t="s">
        <v>435</v>
      </c>
      <c r="B122" s="17" t="s">
        <v>322</v>
      </c>
      <c r="C122" s="19" t="s">
        <v>323</v>
      </c>
      <c r="D122" s="19" t="s">
        <v>111</v>
      </c>
      <c r="E122" s="20" t="s">
        <v>67</v>
      </c>
      <c r="F122" s="18">
        <v>0.9</v>
      </c>
      <c r="G122" s="30" t="s">
        <v>408</v>
      </c>
      <c r="H122" s="21" t="s">
        <v>463</v>
      </c>
      <c r="I122" s="23">
        <v>172000</v>
      </c>
      <c r="J122" s="23">
        <v>12300</v>
      </c>
      <c r="K122" s="23">
        <v>159700</v>
      </c>
      <c r="L122" s="23">
        <v>15969.999999999996</v>
      </c>
      <c r="M122" s="24">
        <v>143730</v>
      </c>
      <c r="N122" s="28">
        <v>172000.28</v>
      </c>
      <c r="O122" s="23">
        <v>48754.22</v>
      </c>
      <c r="P122" s="23">
        <v>123246.06</v>
      </c>
      <c r="Q122" s="23">
        <v>12324.61</v>
      </c>
      <c r="R122" s="24">
        <v>110921.45</v>
      </c>
      <c r="S122" s="28">
        <f t="shared" si="15"/>
        <v>0.27999999999883585</v>
      </c>
      <c r="T122" s="28">
        <f t="shared" si="16"/>
        <v>36454.22</v>
      </c>
      <c r="U122" s="28">
        <f t="shared" si="17"/>
        <v>-36453.94</v>
      </c>
      <c r="V122" s="28">
        <f t="shared" si="18"/>
        <v>-3645.3899999999958</v>
      </c>
      <c r="W122" s="29">
        <f t="shared" si="19"/>
        <v>-32808.550000000003</v>
      </c>
    </row>
    <row r="123" spans="1:23" x14ac:dyDescent="0.25">
      <c r="A123" s="4" t="s">
        <v>435</v>
      </c>
      <c r="B123" s="17" t="s">
        <v>324</v>
      </c>
      <c r="C123" s="19" t="s">
        <v>325</v>
      </c>
      <c r="D123" s="19" t="s">
        <v>111</v>
      </c>
      <c r="E123" s="20" t="s">
        <v>67</v>
      </c>
      <c r="F123" s="18">
        <v>0.9</v>
      </c>
      <c r="G123" s="30" t="s">
        <v>409</v>
      </c>
      <c r="H123" s="21" t="s">
        <v>411</v>
      </c>
      <c r="I123" s="23">
        <v>32000</v>
      </c>
      <c r="J123" s="23">
        <v>0</v>
      </c>
      <c r="K123" s="23">
        <v>32000</v>
      </c>
      <c r="L123" s="23">
        <v>3199.9999999999991</v>
      </c>
      <c r="M123" s="24">
        <v>28800</v>
      </c>
      <c r="N123" s="28">
        <v>30835.29</v>
      </c>
      <c r="O123" s="23">
        <v>6007.1100000000006</v>
      </c>
      <c r="P123" s="23">
        <v>24828.18</v>
      </c>
      <c r="Q123" s="23">
        <v>2482.8199999999997</v>
      </c>
      <c r="R123" s="24">
        <v>22345.360000000001</v>
      </c>
      <c r="S123" s="28">
        <f t="shared" si="15"/>
        <v>-1164.7099999999991</v>
      </c>
      <c r="T123" s="28">
        <f t="shared" si="16"/>
        <v>6007.1100000000006</v>
      </c>
      <c r="U123" s="28">
        <f t="shared" si="17"/>
        <v>-7171.82</v>
      </c>
      <c r="V123" s="28">
        <f t="shared" si="18"/>
        <v>-717.17999999999938</v>
      </c>
      <c r="W123" s="29">
        <f t="shared" si="19"/>
        <v>-6454.6399999999994</v>
      </c>
    </row>
    <row r="124" spans="1:23" x14ac:dyDescent="0.25">
      <c r="A124" s="4" t="s">
        <v>435</v>
      </c>
      <c r="B124" s="17" t="s">
        <v>326</v>
      </c>
      <c r="C124" s="19" t="s">
        <v>327</v>
      </c>
      <c r="D124" s="19" t="s">
        <v>111</v>
      </c>
      <c r="E124" s="20" t="s">
        <v>67</v>
      </c>
      <c r="F124" s="18">
        <v>0.9</v>
      </c>
      <c r="G124" s="30" t="s">
        <v>410</v>
      </c>
      <c r="H124" s="21" t="s">
        <v>456</v>
      </c>
      <c r="I124" s="23">
        <v>25000</v>
      </c>
      <c r="J124" s="23">
        <v>0</v>
      </c>
      <c r="K124" s="23">
        <v>25000</v>
      </c>
      <c r="L124" s="23">
        <v>2499.9999999999995</v>
      </c>
      <c r="M124" s="24">
        <v>22500</v>
      </c>
      <c r="N124" s="28">
        <v>25000</v>
      </c>
      <c r="O124" s="23">
        <v>0</v>
      </c>
      <c r="P124" s="23">
        <v>25000</v>
      </c>
      <c r="Q124" s="23">
        <v>2499.9999999999995</v>
      </c>
      <c r="R124" s="24">
        <v>22500</v>
      </c>
      <c r="S124" s="28">
        <f t="shared" si="15"/>
        <v>0</v>
      </c>
      <c r="T124" s="28">
        <f t="shared" si="16"/>
        <v>0</v>
      </c>
      <c r="U124" s="28">
        <f t="shared" si="17"/>
        <v>0</v>
      </c>
      <c r="V124" s="28">
        <f t="shared" si="18"/>
        <v>0</v>
      </c>
      <c r="W124" s="29">
        <f t="shared" si="19"/>
        <v>0</v>
      </c>
    </row>
    <row r="125" spans="1:23" x14ac:dyDescent="0.25">
      <c r="A125" s="4" t="s">
        <v>435</v>
      </c>
      <c r="B125" s="17" t="s">
        <v>328</v>
      </c>
      <c r="C125" s="19" t="s">
        <v>329</v>
      </c>
      <c r="D125" s="19" t="s">
        <v>111</v>
      </c>
      <c r="E125" s="20" t="s">
        <v>67</v>
      </c>
      <c r="F125" s="18">
        <v>0.9</v>
      </c>
      <c r="G125" s="30" t="s">
        <v>405</v>
      </c>
      <c r="H125" s="21" t="s">
        <v>411</v>
      </c>
      <c r="I125" s="23">
        <v>40000</v>
      </c>
      <c r="J125" s="23">
        <v>2000</v>
      </c>
      <c r="K125" s="23">
        <v>38000</v>
      </c>
      <c r="L125" s="23">
        <v>3799.9999999999991</v>
      </c>
      <c r="M125" s="24">
        <v>34200</v>
      </c>
      <c r="N125" s="28">
        <v>40000.28</v>
      </c>
      <c r="O125" s="23">
        <v>2000.4499999999971</v>
      </c>
      <c r="P125" s="23">
        <v>37999.83</v>
      </c>
      <c r="Q125" s="23">
        <v>3799.9800000000032</v>
      </c>
      <c r="R125" s="24">
        <v>34199.85</v>
      </c>
      <c r="S125" s="28">
        <f t="shared" si="15"/>
        <v>0.27999999999883585</v>
      </c>
      <c r="T125" s="28">
        <f t="shared" si="16"/>
        <v>0.44999999999708962</v>
      </c>
      <c r="U125" s="28">
        <f t="shared" si="17"/>
        <v>-0.16999999999825377</v>
      </c>
      <c r="V125" s="28">
        <f t="shared" si="18"/>
        <v>-1.9999999995889084E-2</v>
      </c>
      <c r="W125" s="29">
        <f t="shared" si="19"/>
        <v>-0.15000000000145519</v>
      </c>
    </row>
    <row r="126" spans="1:23" x14ac:dyDescent="0.25">
      <c r="A126" s="4" t="s">
        <v>435</v>
      </c>
      <c r="B126" s="17" t="s">
        <v>330</v>
      </c>
      <c r="C126" s="19" t="s">
        <v>331</v>
      </c>
      <c r="D126" s="19" t="s">
        <v>111</v>
      </c>
      <c r="E126" s="20" t="s">
        <v>67</v>
      </c>
      <c r="F126" s="18">
        <v>0.9</v>
      </c>
      <c r="G126" s="30" t="s">
        <v>405</v>
      </c>
      <c r="H126" s="21" t="s">
        <v>411</v>
      </c>
      <c r="I126" s="23">
        <v>51000</v>
      </c>
      <c r="J126" s="23">
        <v>4000</v>
      </c>
      <c r="K126" s="23">
        <v>47000</v>
      </c>
      <c r="L126" s="23">
        <v>4700</v>
      </c>
      <c r="M126" s="24">
        <v>42300</v>
      </c>
      <c r="N126" s="28">
        <v>50999.56</v>
      </c>
      <c r="O126" s="23">
        <v>4678.0899999999965</v>
      </c>
      <c r="P126" s="23">
        <v>46321.47</v>
      </c>
      <c r="Q126" s="23">
        <v>4632.1500000000015</v>
      </c>
      <c r="R126" s="24">
        <v>41689.32</v>
      </c>
      <c r="S126" s="28">
        <f t="shared" si="15"/>
        <v>-0.44000000000232831</v>
      </c>
      <c r="T126" s="28">
        <f t="shared" si="16"/>
        <v>678.08999999999651</v>
      </c>
      <c r="U126" s="28">
        <f t="shared" si="17"/>
        <v>-678.52999999999884</v>
      </c>
      <c r="V126" s="28">
        <f t="shared" si="18"/>
        <v>-67.849999999998545</v>
      </c>
      <c r="W126" s="29">
        <f t="shared" si="19"/>
        <v>-610.68000000000029</v>
      </c>
    </row>
    <row r="127" spans="1:23" x14ac:dyDescent="0.25">
      <c r="A127" s="4" t="s">
        <v>435</v>
      </c>
      <c r="B127" s="17" t="s">
        <v>334</v>
      </c>
      <c r="C127" s="19">
        <v>3210</v>
      </c>
      <c r="D127" s="19" t="s">
        <v>49</v>
      </c>
      <c r="E127" s="20" t="s">
        <v>67</v>
      </c>
      <c r="F127" s="18">
        <v>0.9</v>
      </c>
      <c r="G127" s="30" t="s">
        <v>412</v>
      </c>
      <c r="H127" s="21" t="s">
        <v>246</v>
      </c>
      <c r="I127" s="23">
        <v>58000</v>
      </c>
      <c r="J127" s="23">
        <v>0</v>
      </c>
      <c r="K127" s="23">
        <v>58000</v>
      </c>
      <c r="L127" s="23">
        <v>5799.9999999999991</v>
      </c>
      <c r="M127" s="24">
        <v>52200</v>
      </c>
      <c r="N127" s="28">
        <v>57999.520000000004</v>
      </c>
      <c r="O127" s="23">
        <v>26144.410000000003</v>
      </c>
      <c r="P127" s="23">
        <v>31855.11</v>
      </c>
      <c r="Q127" s="23">
        <v>3185.510000000002</v>
      </c>
      <c r="R127" s="24">
        <v>28669.599999999999</v>
      </c>
      <c r="S127" s="28">
        <f t="shared" si="15"/>
        <v>-0.47999999999592546</v>
      </c>
      <c r="T127" s="28">
        <f t="shared" si="16"/>
        <v>26144.410000000003</v>
      </c>
      <c r="U127" s="28">
        <f t="shared" si="17"/>
        <v>-26144.89</v>
      </c>
      <c r="V127" s="28">
        <f t="shared" si="18"/>
        <v>-2614.4899999999971</v>
      </c>
      <c r="W127" s="29">
        <f t="shared" si="19"/>
        <v>-23530.400000000001</v>
      </c>
    </row>
    <row r="128" spans="1:23" x14ac:dyDescent="0.25">
      <c r="A128" s="4" t="s">
        <v>435</v>
      </c>
      <c r="B128" s="17" t="s">
        <v>335</v>
      </c>
      <c r="C128" s="19">
        <v>3211</v>
      </c>
      <c r="D128" s="19" t="s">
        <v>49</v>
      </c>
      <c r="E128" s="20" t="s">
        <v>67</v>
      </c>
      <c r="F128" s="18">
        <v>0.9</v>
      </c>
      <c r="G128" s="30" t="s">
        <v>412</v>
      </c>
      <c r="H128" s="21" t="s">
        <v>413</v>
      </c>
      <c r="I128" s="23">
        <v>27500</v>
      </c>
      <c r="J128" s="23">
        <v>0</v>
      </c>
      <c r="K128" s="23">
        <v>27500</v>
      </c>
      <c r="L128" s="23">
        <v>2749.9999999999995</v>
      </c>
      <c r="M128" s="24">
        <v>24750</v>
      </c>
      <c r="N128" s="28">
        <v>27307.82</v>
      </c>
      <c r="O128" s="23">
        <v>10677.849999999999</v>
      </c>
      <c r="P128" s="23">
        <v>16629.97</v>
      </c>
      <c r="Q128" s="23">
        <v>1663.0000000000018</v>
      </c>
      <c r="R128" s="24">
        <v>14966.97</v>
      </c>
      <c r="S128" s="28">
        <f t="shared" si="15"/>
        <v>-192.18000000000029</v>
      </c>
      <c r="T128" s="28">
        <f t="shared" si="16"/>
        <v>10677.849999999999</v>
      </c>
      <c r="U128" s="28">
        <f t="shared" si="17"/>
        <v>-10870.029999999999</v>
      </c>
      <c r="V128" s="28">
        <f t="shared" si="18"/>
        <v>-1086.9999999999977</v>
      </c>
      <c r="W128" s="29">
        <f t="shared" si="19"/>
        <v>-9783.0300000000007</v>
      </c>
    </row>
    <row r="129" spans="1:23" ht="21" x14ac:dyDescent="0.25">
      <c r="A129" s="4" t="s">
        <v>435</v>
      </c>
      <c r="B129" s="17" t="s">
        <v>336</v>
      </c>
      <c r="C129" s="19">
        <v>3209</v>
      </c>
      <c r="D129" s="19" t="s">
        <v>49</v>
      </c>
      <c r="E129" s="20" t="s">
        <v>67</v>
      </c>
      <c r="F129" s="18">
        <v>0.9</v>
      </c>
      <c r="G129" s="30" t="s">
        <v>412</v>
      </c>
      <c r="H129" s="21" t="s">
        <v>413</v>
      </c>
      <c r="I129" s="23">
        <v>44000</v>
      </c>
      <c r="J129" s="23">
        <v>0</v>
      </c>
      <c r="K129" s="23">
        <v>44000</v>
      </c>
      <c r="L129" s="23">
        <v>4399.9999999999991</v>
      </c>
      <c r="M129" s="24">
        <v>39600</v>
      </c>
      <c r="N129" s="28">
        <v>43999.11</v>
      </c>
      <c r="O129" s="23">
        <v>16402.18</v>
      </c>
      <c r="P129" s="23">
        <v>27596.93</v>
      </c>
      <c r="Q129" s="23">
        <v>2759.6899999999987</v>
      </c>
      <c r="R129" s="24">
        <v>24837.24</v>
      </c>
      <c r="S129" s="28">
        <f t="shared" si="15"/>
        <v>-0.88999999999941792</v>
      </c>
      <c r="T129" s="28">
        <f t="shared" si="16"/>
        <v>16402.18</v>
      </c>
      <c r="U129" s="28">
        <f t="shared" si="17"/>
        <v>-16403.07</v>
      </c>
      <c r="V129" s="28">
        <f t="shared" si="18"/>
        <v>-1640.3100000000004</v>
      </c>
      <c r="W129" s="29">
        <f t="shared" si="19"/>
        <v>-14762.759999999998</v>
      </c>
    </row>
    <row r="130" spans="1:23" x14ac:dyDescent="0.25">
      <c r="A130" s="4" t="s">
        <v>435</v>
      </c>
      <c r="B130" s="17" t="s">
        <v>337</v>
      </c>
      <c r="C130" s="19" t="s">
        <v>338</v>
      </c>
      <c r="D130" s="19" t="s">
        <v>49</v>
      </c>
      <c r="E130" s="20" t="s">
        <v>67</v>
      </c>
      <c r="F130" s="18">
        <v>0.9</v>
      </c>
      <c r="G130" s="30" t="s">
        <v>412</v>
      </c>
      <c r="H130" s="21" t="s">
        <v>413</v>
      </c>
      <c r="I130" s="23">
        <v>38000</v>
      </c>
      <c r="J130" s="23">
        <v>0</v>
      </c>
      <c r="K130" s="23">
        <v>38000</v>
      </c>
      <c r="L130" s="23">
        <v>3799.9999999999991</v>
      </c>
      <c r="M130" s="24">
        <v>34200</v>
      </c>
      <c r="N130" s="28">
        <v>37999.089999999997</v>
      </c>
      <c r="O130" s="23">
        <v>248.91999999999825</v>
      </c>
      <c r="P130" s="23">
        <v>37750.17</v>
      </c>
      <c r="Q130" s="23">
        <v>3775.0199999999968</v>
      </c>
      <c r="R130" s="24">
        <v>33975.15</v>
      </c>
      <c r="S130" s="28">
        <f t="shared" si="15"/>
        <v>-0.91000000000349246</v>
      </c>
      <c r="T130" s="28">
        <f t="shared" si="16"/>
        <v>248.91999999999825</v>
      </c>
      <c r="U130" s="28">
        <f t="shared" si="17"/>
        <v>-249.83000000000175</v>
      </c>
      <c r="V130" s="28">
        <f t="shared" si="18"/>
        <v>-24.980000000002292</v>
      </c>
      <c r="W130" s="29">
        <f t="shared" si="19"/>
        <v>-224.84999999999854</v>
      </c>
    </row>
    <row r="131" spans="1:23" x14ac:dyDescent="0.25">
      <c r="A131" s="4" t="s">
        <v>435</v>
      </c>
      <c r="B131" s="17" t="s">
        <v>339</v>
      </c>
      <c r="C131" s="19" t="s">
        <v>340</v>
      </c>
      <c r="D131" s="19" t="s">
        <v>49</v>
      </c>
      <c r="E131" s="20" t="s">
        <v>67</v>
      </c>
      <c r="F131" s="18">
        <v>0.9</v>
      </c>
      <c r="G131" s="30" t="s">
        <v>412</v>
      </c>
      <c r="H131" s="21" t="s">
        <v>413</v>
      </c>
      <c r="I131" s="23">
        <v>28000</v>
      </c>
      <c r="J131" s="23">
        <v>0</v>
      </c>
      <c r="K131" s="23">
        <v>28000</v>
      </c>
      <c r="L131" s="23">
        <v>2799.9999999999995</v>
      </c>
      <c r="M131" s="24">
        <v>25200</v>
      </c>
      <c r="N131" s="28">
        <v>28000</v>
      </c>
      <c r="O131" s="23">
        <v>0</v>
      </c>
      <c r="P131" s="23">
        <v>28000</v>
      </c>
      <c r="Q131" s="23">
        <v>2800</v>
      </c>
      <c r="R131" s="24">
        <v>25200</v>
      </c>
      <c r="S131" s="28">
        <f t="shared" si="15"/>
        <v>0</v>
      </c>
      <c r="T131" s="28">
        <f t="shared" si="16"/>
        <v>0</v>
      </c>
      <c r="U131" s="28">
        <f t="shared" si="17"/>
        <v>0</v>
      </c>
      <c r="V131" s="28">
        <f t="shared" si="18"/>
        <v>0</v>
      </c>
      <c r="W131" s="29">
        <f t="shared" si="19"/>
        <v>0</v>
      </c>
    </row>
    <row r="132" spans="1:23" x14ac:dyDescent="0.25">
      <c r="A132" s="4" t="s">
        <v>435</v>
      </c>
      <c r="B132" s="17" t="s">
        <v>425</v>
      </c>
      <c r="C132" s="19" t="s">
        <v>426</v>
      </c>
      <c r="D132" s="19" t="s">
        <v>49</v>
      </c>
      <c r="E132" s="20" t="s">
        <v>67</v>
      </c>
      <c r="F132" s="18">
        <v>0.9</v>
      </c>
      <c r="G132" s="30"/>
      <c r="H132" s="21" t="s">
        <v>439</v>
      </c>
      <c r="I132" s="23">
        <v>16000</v>
      </c>
      <c r="J132" s="23">
        <v>0</v>
      </c>
      <c r="K132" s="23">
        <v>16000</v>
      </c>
      <c r="L132" s="23">
        <v>1600</v>
      </c>
      <c r="M132" s="24">
        <v>14400</v>
      </c>
      <c r="N132" s="28">
        <v>16000</v>
      </c>
      <c r="O132" s="23">
        <v>0</v>
      </c>
      <c r="P132" s="23">
        <v>16000</v>
      </c>
      <c r="Q132" s="23">
        <v>1600</v>
      </c>
      <c r="R132" s="24">
        <v>14400</v>
      </c>
      <c r="S132" s="28">
        <f t="shared" si="15"/>
        <v>0</v>
      </c>
      <c r="T132" s="28">
        <f t="shared" si="16"/>
        <v>0</v>
      </c>
      <c r="U132" s="28">
        <f t="shared" si="17"/>
        <v>0</v>
      </c>
      <c r="V132" s="28">
        <f t="shared" si="18"/>
        <v>0</v>
      </c>
      <c r="W132" s="29">
        <f t="shared" si="19"/>
        <v>0</v>
      </c>
    </row>
    <row r="133" spans="1:23" x14ac:dyDescent="0.25">
      <c r="A133" s="4" t="s">
        <v>435</v>
      </c>
      <c r="B133" s="17" t="s">
        <v>341</v>
      </c>
      <c r="C133" s="19" t="s">
        <v>342</v>
      </c>
      <c r="D133" s="19" t="s">
        <v>49</v>
      </c>
      <c r="E133" s="20" t="s">
        <v>100</v>
      </c>
      <c r="F133" s="18">
        <v>0.4</v>
      </c>
      <c r="G133" s="30" t="s">
        <v>414</v>
      </c>
      <c r="H133" s="21" t="s">
        <v>413</v>
      </c>
      <c r="I133" s="23">
        <v>10000</v>
      </c>
      <c r="J133" s="23">
        <v>2500</v>
      </c>
      <c r="K133" s="23">
        <v>7500</v>
      </c>
      <c r="L133" s="23">
        <v>4500</v>
      </c>
      <c r="M133" s="24">
        <v>3000</v>
      </c>
      <c r="N133" s="28">
        <v>8813.7199999999993</v>
      </c>
      <c r="O133" s="23">
        <v>3759.0399999999991</v>
      </c>
      <c r="P133" s="23">
        <v>5054.68</v>
      </c>
      <c r="Q133" s="23">
        <v>3032.8100000000004</v>
      </c>
      <c r="R133" s="24">
        <v>2021.87</v>
      </c>
      <c r="S133" s="28">
        <f t="shared" si="15"/>
        <v>-1186.2800000000007</v>
      </c>
      <c r="T133" s="28">
        <f t="shared" si="16"/>
        <v>1259.0399999999991</v>
      </c>
      <c r="U133" s="28">
        <f t="shared" si="17"/>
        <v>-2445.3199999999997</v>
      </c>
      <c r="V133" s="28">
        <f t="shared" si="18"/>
        <v>-1467.1899999999996</v>
      </c>
      <c r="W133" s="29">
        <f t="shared" si="19"/>
        <v>-978.13000000000011</v>
      </c>
    </row>
    <row r="134" spans="1:23" ht="21" x14ac:dyDescent="0.25">
      <c r="A134" s="4" t="s">
        <v>435</v>
      </c>
      <c r="B134" s="17" t="s">
        <v>343</v>
      </c>
      <c r="C134" s="19" t="s">
        <v>344</v>
      </c>
      <c r="D134" s="19" t="s">
        <v>49</v>
      </c>
      <c r="E134" s="20" t="s">
        <v>100</v>
      </c>
      <c r="F134" s="18">
        <v>0.4</v>
      </c>
      <c r="G134" s="30" t="s">
        <v>415</v>
      </c>
      <c r="H134" s="21" t="s">
        <v>246</v>
      </c>
      <c r="I134" s="23">
        <v>4200</v>
      </c>
      <c r="J134" s="23">
        <v>2270</v>
      </c>
      <c r="K134" s="23">
        <v>1930</v>
      </c>
      <c r="L134" s="23">
        <v>1158</v>
      </c>
      <c r="M134" s="24">
        <v>772</v>
      </c>
      <c r="N134" s="28">
        <v>2500</v>
      </c>
      <c r="O134" s="23">
        <v>532.81999999999994</v>
      </c>
      <c r="P134" s="23">
        <v>1967.18</v>
      </c>
      <c r="Q134" s="23">
        <v>1180.31</v>
      </c>
      <c r="R134" s="24">
        <v>786.87</v>
      </c>
      <c r="S134" s="28">
        <f t="shared" si="15"/>
        <v>-1700</v>
      </c>
      <c r="T134" s="28">
        <f t="shared" si="16"/>
        <v>-1737.18</v>
      </c>
      <c r="U134" s="28">
        <f t="shared" si="17"/>
        <v>37.180000000000064</v>
      </c>
      <c r="V134" s="28">
        <f t="shared" si="18"/>
        <v>22.309999999999945</v>
      </c>
      <c r="W134" s="29">
        <f t="shared" si="19"/>
        <v>14.870000000000005</v>
      </c>
    </row>
    <row r="135" spans="1:23" x14ac:dyDescent="0.25">
      <c r="A135" s="4" t="s">
        <v>435</v>
      </c>
      <c r="B135" s="17" t="s">
        <v>423</v>
      </c>
      <c r="C135" s="19" t="s">
        <v>427</v>
      </c>
      <c r="D135" s="19" t="s">
        <v>49</v>
      </c>
      <c r="E135" s="20" t="s">
        <v>100</v>
      </c>
      <c r="F135" s="18">
        <v>0.3</v>
      </c>
      <c r="G135" s="30"/>
      <c r="H135" s="21" t="s">
        <v>439</v>
      </c>
      <c r="I135" s="23">
        <v>210000</v>
      </c>
      <c r="J135" s="23">
        <v>43333.41</v>
      </c>
      <c r="K135" s="23">
        <v>166666.67000000001</v>
      </c>
      <c r="L135" s="23">
        <v>116666.67000000001</v>
      </c>
      <c r="M135" s="24">
        <v>50000</v>
      </c>
      <c r="N135" s="28">
        <v>210000.08000000002</v>
      </c>
      <c r="O135" s="23">
        <v>43333.41</v>
      </c>
      <c r="P135" s="23">
        <v>166666.67000000001</v>
      </c>
      <c r="Q135" s="23">
        <v>116666.67000000001</v>
      </c>
      <c r="R135" s="24">
        <v>50000</v>
      </c>
      <c r="S135" s="28">
        <f t="shared" si="15"/>
        <v>8.0000000016298145E-2</v>
      </c>
      <c r="T135" s="28">
        <f t="shared" si="16"/>
        <v>0</v>
      </c>
      <c r="U135" s="28">
        <f t="shared" si="17"/>
        <v>0</v>
      </c>
      <c r="V135" s="28">
        <f t="shared" si="18"/>
        <v>0</v>
      </c>
      <c r="W135" s="29">
        <f t="shared" si="19"/>
        <v>0</v>
      </c>
    </row>
    <row r="136" spans="1:23" x14ac:dyDescent="0.25">
      <c r="A136" s="4" t="s">
        <v>435</v>
      </c>
      <c r="B136" s="17" t="s">
        <v>424</v>
      </c>
      <c r="C136" s="19" t="s">
        <v>428</v>
      </c>
      <c r="D136" s="19" t="s">
        <v>49</v>
      </c>
      <c r="E136" s="20" t="s">
        <v>100</v>
      </c>
      <c r="F136" s="18">
        <v>0.35</v>
      </c>
      <c r="G136" s="30"/>
      <c r="H136" s="21" t="s">
        <v>439</v>
      </c>
      <c r="I136" s="23">
        <v>51480</v>
      </c>
      <c r="J136" s="23">
        <v>35480</v>
      </c>
      <c r="K136" s="23">
        <v>16000</v>
      </c>
      <c r="L136" s="23">
        <v>10400</v>
      </c>
      <c r="M136" s="24">
        <v>5600</v>
      </c>
      <c r="N136" s="28">
        <v>51480</v>
      </c>
      <c r="O136" s="23">
        <v>35480</v>
      </c>
      <c r="P136" s="23">
        <v>16000</v>
      </c>
      <c r="Q136" s="23">
        <v>10400</v>
      </c>
      <c r="R136" s="24">
        <v>5600</v>
      </c>
      <c r="S136" s="28">
        <f t="shared" si="15"/>
        <v>0</v>
      </c>
      <c r="T136" s="28">
        <f t="shared" si="16"/>
        <v>0</v>
      </c>
      <c r="U136" s="28">
        <f t="shared" si="17"/>
        <v>0</v>
      </c>
      <c r="V136" s="28">
        <f t="shared" si="18"/>
        <v>0</v>
      </c>
      <c r="W136" s="29">
        <f t="shared" si="19"/>
        <v>0</v>
      </c>
    </row>
    <row r="137" spans="1:23" ht="21" x14ac:dyDescent="0.25">
      <c r="A137" s="4" t="s">
        <v>435</v>
      </c>
      <c r="B137" s="17" t="s">
        <v>345</v>
      </c>
      <c r="C137" s="19">
        <v>3220</v>
      </c>
      <c r="D137" s="19" t="s">
        <v>72</v>
      </c>
      <c r="E137" s="20" t="s">
        <v>67</v>
      </c>
      <c r="F137" s="18">
        <v>0.9</v>
      </c>
      <c r="G137" s="30" t="s">
        <v>412</v>
      </c>
      <c r="H137" s="21" t="s">
        <v>413</v>
      </c>
      <c r="I137" s="23">
        <v>55000</v>
      </c>
      <c r="J137" s="23">
        <v>0</v>
      </c>
      <c r="K137" s="23">
        <v>55000</v>
      </c>
      <c r="L137" s="23">
        <v>5499.9999999999991</v>
      </c>
      <c r="M137" s="24">
        <v>49500</v>
      </c>
      <c r="N137" s="28">
        <v>51098.38</v>
      </c>
      <c r="O137" s="23">
        <v>2183.9699999999939</v>
      </c>
      <c r="P137" s="23">
        <v>48914.41</v>
      </c>
      <c r="Q137" s="23">
        <v>4891.4400000000023</v>
      </c>
      <c r="R137" s="24">
        <v>44022.97</v>
      </c>
      <c r="S137" s="28">
        <f t="shared" si="15"/>
        <v>-3901.6200000000026</v>
      </c>
      <c r="T137" s="28">
        <f t="shared" si="16"/>
        <v>2183.9699999999939</v>
      </c>
      <c r="U137" s="28">
        <f t="shared" si="17"/>
        <v>-6085.5899999999965</v>
      </c>
      <c r="V137" s="28">
        <f t="shared" si="18"/>
        <v>-608.55999999999676</v>
      </c>
      <c r="W137" s="29">
        <f t="shared" si="19"/>
        <v>-5477.0299999999988</v>
      </c>
    </row>
    <row r="138" spans="1:23" ht="21" x14ac:dyDescent="0.25">
      <c r="A138" s="4" t="s">
        <v>435</v>
      </c>
      <c r="B138" s="17" t="s">
        <v>346</v>
      </c>
      <c r="C138" s="19">
        <v>3219</v>
      </c>
      <c r="D138" s="19" t="s">
        <v>72</v>
      </c>
      <c r="E138" s="20" t="s">
        <v>67</v>
      </c>
      <c r="F138" s="18">
        <v>0.9</v>
      </c>
      <c r="G138" s="30" t="s">
        <v>412</v>
      </c>
      <c r="H138" s="21" t="s">
        <v>413</v>
      </c>
      <c r="I138" s="23">
        <v>72000</v>
      </c>
      <c r="J138" s="23">
        <v>0</v>
      </c>
      <c r="K138" s="23">
        <v>72000</v>
      </c>
      <c r="L138" s="23">
        <v>7199.9999999999982</v>
      </c>
      <c r="M138" s="24">
        <v>64800</v>
      </c>
      <c r="N138" s="28">
        <v>71999.649999999994</v>
      </c>
      <c r="O138" s="23">
        <v>1500.4799999999959</v>
      </c>
      <c r="P138" s="23">
        <v>70499.17</v>
      </c>
      <c r="Q138" s="23">
        <v>7049.9199999999983</v>
      </c>
      <c r="R138" s="24">
        <v>63449.25</v>
      </c>
      <c r="S138" s="28">
        <f t="shared" si="15"/>
        <v>-0.35000000000582077</v>
      </c>
      <c r="T138" s="28">
        <f t="shared" si="16"/>
        <v>1500.4799999999959</v>
      </c>
      <c r="U138" s="28">
        <f t="shared" si="17"/>
        <v>-1500.8300000000017</v>
      </c>
      <c r="V138" s="28">
        <f t="shared" si="18"/>
        <v>-150.07999999999993</v>
      </c>
      <c r="W138" s="29">
        <f t="shared" si="19"/>
        <v>-1350.75</v>
      </c>
    </row>
    <row r="139" spans="1:23" x14ac:dyDescent="0.25">
      <c r="A139" s="4" t="s">
        <v>435</v>
      </c>
      <c r="B139" s="17" t="s">
        <v>352</v>
      </c>
      <c r="C139" s="19" t="s">
        <v>353</v>
      </c>
      <c r="D139" s="19" t="s">
        <v>72</v>
      </c>
      <c r="E139" s="20" t="s">
        <v>100</v>
      </c>
      <c r="F139" s="18" t="s">
        <v>430</v>
      </c>
      <c r="G139" s="30" t="s">
        <v>416</v>
      </c>
      <c r="H139" s="21" t="s">
        <v>457</v>
      </c>
      <c r="I139" s="23">
        <v>41800</v>
      </c>
      <c r="J139" s="23">
        <v>12144</v>
      </c>
      <c r="K139" s="23">
        <v>29656</v>
      </c>
      <c r="L139" s="23">
        <v>17793.599999999999</v>
      </c>
      <c r="M139" s="24">
        <v>11862.400000000001</v>
      </c>
      <c r="N139" s="28">
        <v>40100.17</v>
      </c>
      <c r="O139" s="23">
        <v>2979.47</v>
      </c>
      <c r="P139" s="23">
        <v>37120.699999999997</v>
      </c>
      <c r="Q139" s="23">
        <v>19914.009999999998</v>
      </c>
      <c r="R139" s="24">
        <v>17206.689999999999</v>
      </c>
      <c r="S139" s="28">
        <f t="shared" si="15"/>
        <v>-1699.8300000000017</v>
      </c>
      <c r="T139" s="28">
        <f t="shared" si="16"/>
        <v>-9164.5300000000007</v>
      </c>
      <c r="U139" s="28">
        <f t="shared" si="17"/>
        <v>7464.6999999999971</v>
      </c>
      <c r="V139" s="28">
        <f t="shared" si="18"/>
        <v>2120.41</v>
      </c>
      <c r="W139" s="29">
        <f t="shared" si="19"/>
        <v>5344.2899999999972</v>
      </c>
    </row>
    <row r="140" spans="1:23" x14ac:dyDescent="0.25">
      <c r="A140" s="4" t="s">
        <v>435</v>
      </c>
      <c r="B140" s="17" t="s">
        <v>354</v>
      </c>
      <c r="C140" s="19" t="s">
        <v>355</v>
      </c>
      <c r="D140" s="19" t="s">
        <v>72</v>
      </c>
      <c r="E140" s="20" t="s">
        <v>100</v>
      </c>
      <c r="F140" s="18">
        <v>0.5</v>
      </c>
      <c r="G140" s="30" t="s">
        <v>415</v>
      </c>
      <c r="H140" s="21" t="s">
        <v>246</v>
      </c>
      <c r="I140" s="23">
        <v>10500</v>
      </c>
      <c r="J140" s="23">
        <v>3500</v>
      </c>
      <c r="K140" s="23">
        <v>7000</v>
      </c>
      <c r="L140" s="23">
        <v>4200</v>
      </c>
      <c r="M140" s="24">
        <v>2800</v>
      </c>
      <c r="N140" s="28">
        <v>10500</v>
      </c>
      <c r="O140" s="23">
        <v>3500</v>
      </c>
      <c r="P140" s="23">
        <v>7000</v>
      </c>
      <c r="Q140" s="23">
        <v>3500</v>
      </c>
      <c r="R140" s="24">
        <v>3500</v>
      </c>
      <c r="S140" s="28">
        <f t="shared" si="15"/>
        <v>0</v>
      </c>
      <c r="T140" s="28">
        <f t="shared" si="16"/>
        <v>0</v>
      </c>
      <c r="U140" s="28">
        <f t="shared" si="17"/>
        <v>0</v>
      </c>
      <c r="V140" s="28">
        <f t="shared" si="18"/>
        <v>-700</v>
      </c>
      <c r="W140" s="29">
        <f t="shared" si="19"/>
        <v>700</v>
      </c>
    </row>
    <row r="141" spans="1:23" x14ac:dyDescent="0.25">
      <c r="A141" s="4" t="s">
        <v>435</v>
      </c>
      <c r="B141" s="17" t="s">
        <v>356</v>
      </c>
      <c r="C141" s="19" t="s">
        <v>357</v>
      </c>
      <c r="D141" s="19" t="s">
        <v>72</v>
      </c>
      <c r="E141" s="20" t="s">
        <v>100</v>
      </c>
      <c r="F141" s="18">
        <v>0.35</v>
      </c>
      <c r="G141" s="30" t="s">
        <v>415</v>
      </c>
      <c r="H141" s="21" t="s">
        <v>464</v>
      </c>
      <c r="I141" s="23">
        <v>10000</v>
      </c>
      <c r="J141" s="23">
        <v>4716</v>
      </c>
      <c r="K141" s="23">
        <v>5284</v>
      </c>
      <c r="L141" s="23">
        <v>3170.4</v>
      </c>
      <c r="M141" s="24">
        <v>2113.6</v>
      </c>
      <c r="N141" s="28">
        <v>10000</v>
      </c>
      <c r="O141" s="23">
        <v>4716</v>
      </c>
      <c r="P141" s="23">
        <v>5284</v>
      </c>
      <c r="Q141" s="23">
        <v>3434.6</v>
      </c>
      <c r="R141" s="24">
        <v>1849.3999999999999</v>
      </c>
      <c r="S141" s="28">
        <f t="shared" si="15"/>
        <v>0</v>
      </c>
      <c r="T141" s="28">
        <f t="shared" si="16"/>
        <v>0</v>
      </c>
      <c r="U141" s="28">
        <f t="shared" si="17"/>
        <v>0</v>
      </c>
      <c r="V141" s="28">
        <f t="shared" si="18"/>
        <v>264.19999999999982</v>
      </c>
      <c r="W141" s="29">
        <f t="shared" si="19"/>
        <v>-264.20000000000005</v>
      </c>
    </row>
    <row r="142" spans="1:23" x14ac:dyDescent="0.25">
      <c r="A142" s="4" t="s">
        <v>435</v>
      </c>
      <c r="B142" s="17" t="s">
        <v>358</v>
      </c>
      <c r="C142" s="19" t="s">
        <v>359</v>
      </c>
      <c r="D142" s="19" t="s">
        <v>72</v>
      </c>
      <c r="E142" s="20" t="s">
        <v>100</v>
      </c>
      <c r="F142" s="18" t="s">
        <v>430</v>
      </c>
      <c r="G142" s="30" t="s">
        <v>415</v>
      </c>
      <c r="H142" s="21" t="s">
        <v>246</v>
      </c>
      <c r="I142" s="23">
        <v>27300</v>
      </c>
      <c r="J142" s="23">
        <v>11665</v>
      </c>
      <c r="K142" s="23">
        <v>15635</v>
      </c>
      <c r="L142" s="23">
        <v>9381</v>
      </c>
      <c r="M142" s="24">
        <v>6254</v>
      </c>
      <c r="N142" s="28">
        <v>23300.3</v>
      </c>
      <c r="O142" s="23">
        <v>8772.75</v>
      </c>
      <c r="P142" s="23">
        <v>14527.55</v>
      </c>
      <c r="Q142" s="23">
        <v>7806.83</v>
      </c>
      <c r="R142" s="24">
        <v>6720.72</v>
      </c>
      <c r="S142" s="28">
        <f t="shared" si="15"/>
        <v>-3999.7000000000007</v>
      </c>
      <c r="T142" s="28">
        <f t="shared" si="16"/>
        <v>-2892.25</v>
      </c>
      <c r="U142" s="28">
        <f t="shared" si="17"/>
        <v>-1107.4500000000007</v>
      </c>
      <c r="V142" s="28">
        <f t="shared" si="18"/>
        <v>-1574.17</v>
      </c>
      <c r="W142" s="29">
        <f t="shared" si="19"/>
        <v>466.72000000000025</v>
      </c>
    </row>
    <row r="143" spans="1:23" x14ac:dyDescent="0.25">
      <c r="A143" s="4" t="s">
        <v>435</v>
      </c>
      <c r="B143" s="17" t="s">
        <v>360</v>
      </c>
      <c r="C143" s="19" t="s">
        <v>361</v>
      </c>
      <c r="D143" s="19" t="s">
        <v>72</v>
      </c>
      <c r="E143" s="20" t="s">
        <v>100</v>
      </c>
      <c r="F143" s="18">
        <v>0.4</v>
      </c>
      <c r="G143" s="30" t="s">
        <v>416</v>
      </c>
      <c r="H143" s="21" t="s">
        <v>457</v>
      </c>
      <c r="I143" s="23">
        <v>15100</v>
      </c>
      <c r="J143" s="23">
        <v>6762</v>
      </c>
      <c r="K143" s="23">
        <v>8338</v>
      </c>
      <c r="L143" s="23">
        <v>5002.8</v>
      </c>
      <c r="M143" s="24">
        <v>3335.2000000000003</v>
      </c>
      <c r="N143" s="28">
        <v>15100</v>
      </c>
      <c r="O143" s="23">
        <v>6762</v>
      </c>
      <c r="P143" s="23">
        <v>8338</v>
      </c>
      <c r="Q143" s="23">
        <v>5002.8</v>
      </c>
      <c r="R143" s="24">
        <v>3335.2000000000003</v>
      </c>
      <c r="S143" s="28">
        <f t="shared" si="15"/>
        <v>0</v>
      </c>
      <c r="T143" s="28">
        <f t="shared" si="16"/>
        <v>0</v>
      </c>
      <c r="U143" s="28">
        <f t="shared" si="17"/>
        <v>0</v>
      </c>
      <c r="V143" s="28">
        <f t="shared" si="18"/>
        <v>0</v>
      </c>
      <c r="W143" s="29">
        <f t="shared" si="19"/>
        <v>0</v>
      </c>
    </row>
    <row r="144" spans="1:23" x14ac:dyDescent="0.25">
      <c r="A144" s="4" t="s">
        <v>435</v>
      </c>
      <c r="B144" s="17" t="s">
        <v>362</v>
      </c>
      <c r="C144" s="19" t="s">
        <v>363</v>
      </c>
      <c r="D144" s="19" t="s">
        <v>72</v>
      </c>
      <c r="E144" s="20" t="s">
        <v>100</v>
      </c>
      <c r="F144" s="18">
        <v>0.4</v>
      </c>
      <c r="G144" s="30" t="s">
        <v>415</v>
      </c>
      <c r="H144" s="21" t="s">
        <v>246</v>
      </c>
      <c r="I144" s="23">
        <v>6500</v>
      </c>
      <c r="J144" s="23">
        <v>986</v>
      </c>
      <c r="K144" s="23">
        <v>5514</v>
      </c>
      <c r="L144" s="23">
        <v>3308.4</v>
      </c>
      <c r="M144" s="24">
        <v>2205.6</v>
      </c>
      <c r="N144" s="28">
        <v>6500</v>
      </c>
      <c r="O144" s="23">
        <v>986</v>
      </c>
      <c r="P144" s="23">
        <v>5514</v>
      </c>
      <c r="Q144" s="23">
        <v>3308.4</v>
      </c>
      <c r="R144" s="24">
        <v>2205.6</v>
      </c>
      <c r="S144" s="28">
        <f t="shared" si="15"/>
        <v>0</v>
      </c>
      <c r="T144" s="28">
        <f t="shared" si="16"/>
        <v>0</v>
      </c>
      <c r="U144" s="28">
        <f t="shared" si="17"/>
        <v>0</v>
      </c>
      <c r="V144" s="28">
        <f t="shared" si="18"/>
        <v>0</v>
      </c>
      <c r="W144" s="29">
        <f t="shared" si="19"/>
        <v>0</v>
      </c>
    </row>
    <row r="145" spans="1:23" ht="21" x14ac:dyDescent="0.25">
      <c r="A145" s="4" t="s">
        <v>435</v>
      </c>
      <c r="B145" s="17" t="s">
        <v>364</v>
      </c>
      <c r="C145" s="19" t="s">
        <v>365</v>
      </c>
      <c r="D145" s="19" t="s">
        <v>72</v>
      </c>
      <c r="E145" s="20" t="s">
        <v>100</v>
      </c>
      <c r="F145" s="18" t="s">
        <v>430</v>
      </c>
      <c r="G145" s="30" t="s">
        <v>415</v>
      </c>
      <c r="H145" s="21" t="s">
        <v>246</v>
      </c>
      <c r="I145" s="23">
        <v>21300</v>
      </c>
      <c r="J145" s="23">
        <v>1181</v>
      </c>
      <c r="K145" s="23">
        <v>20119</v>
      </c>
      <c r="L145" s="23">
        <v>12071.4</v>
      </c>
      <c r="M145" s="24">
        <v>8047.6</v>
      </c>
      <c r="N145" s="28">
        <v>21299.65</v>
      </c>
      <c r="O145" s="23">
        <v>4506.1499999999996</v>
      </c>
      <c r="P145" s="23">
        <v>16793.5</v>
      </c>
      <c r="Q145" s="23">
        <v>8797.52</v>
      </c>
      <c r="R145" s="24">
        <v>7995.98</v>
      </c>
      <c r="S145" s="28">
        <f t="shared" si="15"/>
        <v>-0.34999999999854481</v>
      </c>
      <c r="T145" s="28">
        <f t="shared" si="16"/>
        <v>3325.1499999999996</v>
      </c>
      <c r="U145" s="28">
        <f t="shared" si="17"/>
        <v>-3325.5</v>
      </c>
      <c r="V145" s="28">
        <f t="shared" si="18"/>
        <v>-3273.8799999999992</v>
      </c>
      <c r="W145" s="29">
        <f t="shared" si="19"/>
        <v>-51.6200000000008</v>
      </c>
    </row>
    <row r="146" spans="1:23" x14ac:dyDescent="0.25">
      <c r="A146" s="4" t="s">
        <v>435</v>
      </c>
      <c r="B146" s="17" t="s">
        <v>366</v>
      </c>
      <c r="C146" s="19" t="s">
        <v>367</v>
      </c>
      <c r="D146" s="19" t="s">
        <v>72</v>
      </c>
      <c r="E146" s="20" t="s">
        <v>100</v>
      </c>
      <c r="F146" s="18">
        <v>0.4</v>
      </c>
      <c r="G146" s="30" t="s">
        <v>415</v>
      </c>
      <c r="H146" s="21" t="s">
        <v>464</v>
      </c>
      <c r="I146" s="23">
        <v>9000</v>
      </c>
      <c r="J146" s="23">
        <v>2124</v>
      </c>
      <c r="K146" s="23">
        <v>6876</v>
      </c>
      <c r="L146" s="23">
        <v>4125.5999999999995</v>
      </c>
      <c r="M146" s="24">
        <v>2750.4</v>
      </c>
      <c r="N146" s="28">
        <v>9000</v>
      </c>
      <c r="O146" s="23">
        <v>2124</v>
      </c>
      <c r="P146" s="23">
        <v>6876</v>
      </c>
      <c r="Q146" s="23">
        <v>4125.5999999999995</v>
      </c>
      <c r="R146" s="24">
        <v>2750.4</v>
      </c>
      <c r="S146" s="28">
        <f t="shared" si="15"/>
        <v>0</v>
      </c>
      <c r="T146" s="28">
        <f t="shared" si="16"/>
        <v>0</v>
      </c>
      <c r="U146" s="28">
        <f t="shared" si="17"/>
        <v>0</v>
      </c>
      <c r="V146" s="28">
        <f t="shared" si="18"/>
        <v>0</v>
      </c>
      <c r="W146" s="29">
        <f t="shared" si="19"/>
        <v>0</v>
      </c>
    </row>
    <row r="147" spans="1:23" x14ac:dyDescent="0.25">
      <c r="A147" s="4" t="s">
        <v>435</v>
      </c>
      <c r="B147" s="17" t="s">
        <v>368</v>
      </c>
      <c r="C147" s="19" t="s">
        <v>369</v>
      </c>
      <c r="D147" s="19" t="s">
        <v>72</v>
      </c>
      <c r="E147" s="20" t="s">
        <v>100</v>
      </c>
      <c r="F147" s="18" t="s">
        <v>430</v>
      </c>
      <c r="G147" s="30" t="s">
        <v>415</v>
      </c>
      <c r="H147" s="21" t="s">
        <v>246</v>
      </c>
      <c r="I147" s="23">
        <v>28700</v>
      </c>
      <c r="J147" s="23">
        <v>12448</v>
      </c>
      <c r="K147" s="23">
        <v>16252</v>
      </c>
      <c r="L147" s="23">
        <v>9751.1999999999989</v>
      </c>
      <c r="M147" s="24">
        <v>6500.8</v>
      </c>
      <c r="N147" s="28">
        <v>28699.68</v>
      </c>
      <c r="O147" s="23">
        <v>11146.72</v>
      </c>
      <c r="P147" s="23">
        <v>17552.96</v>
      </c>
      <c r="Q147" s="23">
        <v>9938.94</v>
      </c>
      <c r="R147" s="24">
        <v>7614.02</v>
      </c>
      <c r="S147" s="28">
        <f t="shared" si="15"/>
        <v>-0.31999999999970896</v>
      </c>
      <c r="T147" s="28">
        <f t="shared" si="16"/>
        <v>-1301.2800000000007</v>
      </c>
      <c r="U147" s="28">
        <f t="shared" si="17"/>
        <v>1300.9599999999991</v>
      </c>
      <c r="V147" s="28">
        <f t="shared" si="18"/>
        <v>187.7400000000016</v>
      </c>
      <c r="W147" s="29">
        <f t="shared" si="19"/>
        <v>1113.2200000000003</v>
      </c>
    </row>
    <row r="148" spans="1:23" x14ac:dyDescent="0.25">
      <c r="A148" s="4" t="s">
        <v>435</v>
      </c>
      <c r="B148" s="17" t="s">
        <v>370</v>
      </c>
      <c r="C148" s="19" t="s">
        <v>371</v>
      </c>
      <c r="D148" s="19" t="s">
        <v>72</v>
      </c>
      <c r="E148" s="20" t="s">
        <v>100</v>
      </c>
      <c r="F148" s="18">
        <v>0.35</v>
      </c>
      <c r="G148" s="30" t="s">
        <v>415</v>
      </c>
      <c r="H148" s="21" t="s">
        <v>246</v>
      </c>
      <c r="I148" s="23">
        <v>7300</v>
      </c>
      <c r="J148" s="23">
        <v>3320</v>
      </c>
      <c r="K148" s="23">
        <v>3980</v>
      </c>
      <c r="L148" s="23">
        <v>2388</v>
      </c>
      <c r="M148" s="24">
        <v>1592</v>
      </c>
      <c r="N148" s="28">
        <v>7300</v>
      </c>
      <c r="O148" s="23">
        <v>3320</v>
      </c>
      <c r="P148" s="23">
        <v>3980</v>
      </c>
      <c r="Q148" s="23">
        <v>2587</v>
      </c>
      <c r="R148" s="24">
        <v>1393</v>
      </c>
      <c r="S148" s="28">
        <f t="shared" si="15"/>
        <v>0</v>
      </c>
      <c r="T148" s="28">
        <f t="shared" si="16"/>
        <v>0</v>
      </c>
      <c r="U148" s="28">
        <f t="shared" si="17"/>
        <v>0</v>
      </c>
      <c r="V148" s="28">
        <f t="shared" si="18"/>
        <v>199</v>
      </c>
      <c r="W148" s="29">
        <f t="shared" si="19"/>
        <v>-199</v>
      </c>
    </row>
    <row r="149" spans="1:23" x14ac:dyDescent="0.25">
      <c r="A149" s="4" t="s">
        <v>435</v>
      </c>
      <c r="B149" s="17" t="s">
        <v>372</v>
      </c>
      <c r="C149" s="19" t="s">
        <v>373</v>
      </c>
      <c r="D149" s="19" t="s">
        <v>72</v>
      </c>
      <c r="E149" s="20" t="s">
        <v>100</v>
      </c>
      <c r="F149" s="18" t="s">
        <v>430</v>
      </c>
      <c r="G149" s="30" t="s">
        <v>415</v>
      </c>
      <c r="H149" s="21" t="s">
        <v>246</v>
      </c>
      <c r="I149" s="23">
        <v>48700</v>
      </c>
      <c r="J149" s="23">
        <v>18907</v>
      </c>
      <c r="K149" s="23">
        <v>29793</v>
      </c>
      <c r="L149" s="23">
        <v>17875.8</v>
      </c>
      <c r="M149" s="24">
        <v>11917.2</v>
      </c>
      <c r="N149" s="28">
        <v>43999.479999999996</v>
      </c>
      <c r="O149" s="23">
        <v>16963.75</v>
      </c>
      <c r="P149" s="23">
        <v>27035.73</v>
      </c>
      <c r="Q149" s="23">
        <v>14690.6</v>
      </c>
      <c r="R149" s="24">
        <v>12345.13</v>
      </c>
      <c r="S149" s="28">
        <f t="shared" si="15"/>
        <v>-4700.5200000000041</v>
      </c>
      <c r="T149" s="28">
        <f t="shared" si="16"/>
        <v>-1943.25</v>
      </c>
      <c r="U149" s="28">
        <f t="shared" si="17"/>
        <v>-2757.2700000000004</v>
      </c>
      <c r="V149" s="28">
        <f t="shared" si="18"/>
        <v>-3185.1999999999989</v>
      </c>
      <c r="W149" s="29">
        <f t="shared" si="19"/>
        <v>427.92999999999847</v>
      </c>
    </row>
    <row r="150" spans="1:23" x14ac:dyDescent="0.25">
      <c r="A150" s="4" t="s">
        <v>435</v>
      </c>
      <c r="B150" s="17" t="s">
        <v>374</v>
      </c>
      <c r="C150" s="19" t="s">
        <v>375</v>
      </c>
      <c r="D150" s="19" t="s">
        <v>72</v>
      </c>
      <c r="E150" s="20" t="s">
        <v>100</v>
      </c>
      <c r="F150" s="18" t="s">
        <v>430</v>
      </c>
      <c r="G150" s="30" t="s">
        <v>416</v>
      </c>
      <c r="H150" s="21" t="s">
        <v>456</v>
      </c>
      <c r="I150" s="23">
        <v>7500</v>
      </c>
      <c r="J150" s="23">
        <v>3090</v>
      </c>
      <c r="K150" s="23">
        <v>4410</v>
      </c>
      <c r="L150" s="23">
        <v>2646</v>
      </c>
      <c r="M150" s="24">
        <v>1764</v>
      </c>
      <c r="N150" s="28">
        <v>6199.0599999999995</v>
      </c>
      <c r="O150" s="23">
        <v>0.23</v>
      </c>
      <c r="P150" s="23">
        <v>6198.83</v>
      </c>
      <c r="Q150" s="23">
        <v>3637</v>
      </c>
      <c r="R150" s="24">
        <v>2561.83</v>
      </c>
      <c r="S150" s="28">
        <f t="shared" si="15"/>
        <v>-1300.9400000000005</v>
      </c>
      <c r="T150" s="28">
        <f t="shared" si="16"/>
        <v>-3089.77</v>
      </c>
      <c r="U150" s="28">
        <f t="shared" si="17"/>
        <v>1788.83</v>
      </c>
      <c r="V150" s="28">
        <f t="shared" si="18"/>
        <v>991</v>
      </c>
      <c r="W150" s="29">
        <f t="shared" si="19"/>
        <v>797.82999999999993</v>
      </c>
    </row>
    <row r="151" spans="1:23" ht="21" x14ac:dyDescent="0.25">
      <c r="A151" s="4" t="s">
        <v>435</v>
      </c>
      <c r="B151" s="17" t="s">
        <v>376</v>
      </c>
      <c r="C151" s="19" t="s">
        <v>377</v>
      </c>
      <c r="D151" s="19" t="s">
        <v>72</v>
      </c>
      <c r="E151" s="20" t="s">
        <v>100</v>
      </c>
      <c r="F151" s="18" t="s">
        <v>430</v>
      </c>
      <c r="G151" s="30" t="s">
        <v>415</v>
      </c>
      <c r="H151" s="21" t="s">
        <v>246</v>
      </c>
      <c r="I151" s="23">
        <v>32000</v>
      </c>
      <c r="J151" s="23">
        <v>10093</v>
      </c>
      <c r="K151" s="23">
        <v>21907</v>
      </c>
      <c r="L151" s="23">
        <v>13144.199999999999</v>
      </c>
      <c r="M151" s="24">
        <v>8762.8000000000011</v>
      </c>
      <c r="N151" s="28">
        <v>31999.530000000002</v>
      </c>
      <c r="O151" s="23">
        <v>498.23</v>
      </c>
      <c r="P151" s="23">
        <v>31501.300000000003</v>
      </c>
      <c r="Q151" s="23">
        <v>17903.400000000001</v>
      </c>
      <c r="R151" s="24">
        <v>13597.9</v>
      </c>
      <c r="S151" s="28">
        <f t="shared" si="15"/>
        <v>-0.46999999999752617</v>
      </c>
      <c r="T151" s="28">
        <f t="shared" si="16"/>
        <v>-9594.77</v>
      </c>
      <c r="U151" s="28">
        <f t="shared" si="17"/>
        <v>9594.3000000000029</v>
      </c>
      <c r="V151" s="28">
        <f t="shared" si="18"/>
        <v>4759.2000000000025</v>
      </c>
      <c r="W151" s="29">
        <f t="shared" si="19"/>
        <v>4835.0999999999985</v>
      </c>
    </row>
    <row r="152" spans="1:23" x14ac:dyDescent="0.25">
      <c r="A152" s="4" t="s">
        <v>435</v>
      </c>
      <c r="B152" s="17" t="s">
        <v>378</v>
      </c>
      <c r="C152" s="19" t="s">
        <v>379</v>
      </c>
      <c r="D152" s="19" t="s">
        <v>72</v>
      </c>
      <c r="E152" s="20" t="s">
        <v>100</v>
      </c>
      <c r="F152" s="18" t="s">
        <v>430</v>
      </c>
      <c r="G152" s="30" t="s">
        <v>415</v>
      </c>
      <c r="H152" s="21" t="s">
        <v>464</v>
      </c>
      <c r="I152" s="23">
        <v>17300</v>
      </c>
      <c r="J152" s="23">
        <v>4275</v>
      </c>
      <c r="K152" s="23">
        <v>13025</v>
      </c>
      <c r="L152" s="23">
        <v>7815</v>
      </c>
      <c r="M152" s="24">
        <v>5210</v>
      </c>
      <c r="N152" s="28">
        <v>16999.75</v>
      </c>
      <c r="O152" s="23">
        <v>1790.79</v>
      </c>
      <c r="P152" s="23">
        <v>15208.96</v>
      </c>
      <c r="Q152" s="23">
        <v>8150.66</v>
      </c>
      <c r="R152" s="24">
        <v>7058.3</v>
      </c>
      <c r="S152" s="28">
        <f t="shared" si="15"/>
        <v>-300.25</v>
      </c>
      <c r="T152" s="28">
        <f t="shared" si="16"/>
        <v>-2484.21</v>
      </c>
      <c r="U152" s="28">
        <f t="shared" si="17"/>
        <v>2183.9599999999991</v>
      </c>
      <c r="V152" s="28">
        <f t="shared" si="18"/>
        <v>335.65999999999985</v>
      </c>
      <c r="W152" s="29">
        <f t="shared" si="19"/>
        <v>1848.3000000000002</v>
      </c>
    </row>
    <row r="153" spans="1:23" x14ac:dyDescent="0.25">
      <c r="A153" s="4" t="s">
        <v>435</v>
      </c>
      <c r="B153" s="17" t="s">
        <v>380</v>
      </c>
      <c r="C153" s="19" t="s">
        <v>381</v>
      </c>
      <c r="D153" s="19" t="s">
        <v>72</v>
      </c>
      <c r="E153" s="20" t="s">
        <v>100</v>
      </c>
      <c r="F153" s="18" t="s">
        <v>431</v>
      </c>
      <c r="G153" s="30" t="s">
        <v>416</v>
      </c>
      <c r="H153" s="21" t="s">
        <v>456</v>
      </c>
      <c r="I153" s="23">
        <v>7400</v>
      </c>
      <c r="J153" s="23">
        <v>798</v>
      </c>
      <c r="K153" s="23">
        <v>6602</v>
      </c>
      <c r="L153" s="23">
        <v>3961.2</v>
      </c>
      <c r="M153" s="24">
        <v>2640.8</v>
      </c>
      <c r="N153" s="28">
        <v>7299.44</v>
      </c>
      <c r="O153" s="23">
        <v>12.79</v>
      </c>
      <c r="P153" s="23">
        <v>7286.65</v>
      </c>
      <c r="Q153" s="23">
        <v>4371.41</v>
      </c>
      <c r="R153" s="24">
        <v>2915.24</v>
      </c>
      <c r="S153" s="28">
        <f t="shared" si="15"/>
        <v>-100.5600000000004</v>
      </c>
      <c r="T153" s="28">
        <f t="shared" si="16"/>
        <v>-785.21</v>
      </c>
      <c r="U153" s="28">
        <f t="shared" si="17"/>
        <v>684.64999999999964</v>
      </c>
      <c r="V153" s="28">
        <f t="shared" si="18"/>
        <v>410.21000000000004</v>
      </c>
      <c r="W153" s="29">
        <f t="shared" si="19"/>
        <v>274.4399999999996</v>
      </c>
    </row>
    <row r="154" spans="1:23" x14ac:dyDescent="0.25">
      <c r="A154" s="4" t="s">
        <v>435</v>
      </c>
      <c r="B154" s="17" t="s">
        <v>382</v>
      </c>
      <c r="C154" s="19" t="s">
        <v>383</v>
      </c>
      <c r="D154" s="19" t="s">
        <v>72</v>
      </c>
      <c r="E154" s="20" t="s">
        <v>100</v>
      </c>
      <c r="F154" s="18">
        <v>0.4</v>
      </c>
      <c r="G154" s="30" t="s">
        <v>415</v>
      </c>
      <c r="H154" s="21" t="s">
        <v>464</v>
      </c>
      <c r="I154" s="23">
        <v>21000</v>
      </c>
      <c r="J154" s="23">
        <v>5000</v>
      </c>
      <c r="K154" s="23">
        <v>16000</v>
      </c>
      <c r="L154" s="23">
        <v>9600</v>
      </c>
      <c r="M154" s="24">
        <v>6400</v>
      </c>
      <c r="N154" s="28">
        <v>21000</v>
      </c>
      <c r="O154" s="23">
        <v>5000</v>
      </c>
      <c r="P154" s="23">
        <v>16000</v>
      </c>
      <c r="Q154" s="23">
        <v>9600</v>
      </c>
      <c r="R154" s="24">
        <v>6400</v>
      </c>
      <c r="S154" s="28">
        <f t="shared" si="15"/>
        <v>0</v>
      </c>
      <c r="T154" s="28">
        <f t="shared" si="16"/>
        <v>0</v>
      </c>
      <c r="U154" s="28">
        <f t="shared" si="17"/>
        <v>0</v>
      </c>
      <c r="V154" s="28">
        <f t="shared" si="18"/>
        <v>0</v>
      </c>
      <c r="W154" s="29">
        <f t="shared" si="19"/>
        <v>0</v>
      </c>
    </row>
    <row r="155" spans="1:23" x14ac:dyDescent="0.25">
      <c r="A155" s="4" t="s">
        <v>435</v>
      </c>
      <c r="B155" s="17" t="s">
        <v>429</v>
      </c>
      <c r="C155" s="19"/>
      <c r="D155" s="19" t="s">
        <v>72</v>
      </c>
      <c r="E155" s="20" t="s">
        <v>100</v>
      </c>
      <c r="F155" s="18">
        <v>0.5</v>
      </c>
      <c r="G155" s="30"/>
      <c r="H155" s="21" t="s">
        <v>439</v>
      </c>
      <c r="I155" s="23">
        <v>59000</v>
      </c>
      <c r="J155" s="23">
        <v>39002</v>
      </c>
      <c r="K155" s="23">
        <v>19998</v>
      </c>
      <c r="L155" s="23">
        <v>9999</v>
      </c>
      <c r="M155" s="24">
        <v>9999</v>
      </c>
      <c r="N155" s="28">
        <v>59000</v>
      </c>
      <c r="O155" s="23">
        <v>39002</v>
      </c>
      <c r="P155" s="23">
        <v>19998</v>
      </c>
      <c r="Q155" s="23">
        <v>9999</v>
      </c>
      <c r="R155" s="24">
        <v>9999</v>
      </c>
      <c r="S155" s="28">
        <f t="shared" ref="S155:S168" si="20">N155-I155</f>
        <v>0</v>
      </c>
      <c r="T155" s="28">
        <f t="shared" ref="T155:T168" si="21">O155-J155</f>
        <v>0</v>
      </c>
      <c r="U155" s="28">
        <f t="shared" ref="U155:U168" si="22">P155-K155</f>
        <v>0</v>
      </c>
      <c r="V155" s="28">
        <f t="shared" ref="V155:V168" si="23">Q155-L155</f>
        <v>0</v>
      </c>
      <c r="W155" s="29">
        <f t="shared" ref="W155:W168" si="24">R155-M155</f>
        <v>0</v>
      </c>
    </row>
    <row r="156" spans="1:23" x14ac:dyDescent="0.25">
      <c r="A156" s="4" t="s">
        <v>435</v>
      </c>
      <c r="B156" s="17" t="s">
        <v>384</v>
      </c>
      <c r="C156" s="19">
        <v>3218</v>
      </c>
      <c r="D156" s="19" t="s">
        <v>72</v>
      </c>
      <c r="E156" s="20" t="s">
        <v>67</v>
      </c>
      <c r="F156" s="18">
        <v>0.9</v>
      </c>
      <c r="G156" s="30" t="s">
        <v>412</v>
      </c>
      <c r="H156" s="21" t="s">
        <v>413</v>
      </c>
      <c r="I156" s="23">
        <v>107000</v>
      </c>
      <c r="J156" s="23">
        <v>0</v>
      </c>
      <c r="K156" s="23">
        <v>107000</v>
      </c>
      <c r="L156" s="23">
        <v>10699.999999999998</v>
      </c>
      <c r="M156" s="24">
        <v>96300</v>
      </c>
      <c r="N156" s="28">
        <v>107000.08</v>
      </c>
      <c r="O156" s="23">
        <v>9195.64</v>
      </c>
      <c r="P156" s="23">
        <v>97804.44</v>
      </c>
      <c r="Q156" s="23">
        <v>9780.4400000000023</v>
      </c>
      <c r="R156" s="24">
        <v>88024</v>
      </c>
      <c r="S156" s="28">
        <f t="shared" si="20"/>
        <v>8.000000000174623E-2</v>
      </c>
      <c r="T156" s="28">
        <f t="shared" si="21"/>
        <v>9195.64</v>
      </c>
      <c r="U156" s="28">
        <f t="shared" si="22"/>
        <v>-9195.5599999999977</v>
      </c>
      <c r="V156" s="28">
        <f t="shared" si="23"/>
        <v>-919.55999999999585</v>
      </c>
      <c r="W156" s="29">
        <f t="shared" si="24"/>
        <v>-8276</v>
      </c>
    </row>
    <row r="157" spans="1:23" ht="21" x14ac:dyDescent="0.25">
      <c r="A157" s="4" t="s">
        <v>435</v>
      </c>
      <c r="B157" s="17" t="s">
        <v>385</v>
      </c>
      <c r="C157" s="19">
        <v>3217</v>
      </c>
      <c r="D157" s="19" t="s">
        <v>72</v>
      </c>
      <c r="E157" s="20" t="s">
        <v>67</v>
      </c>
      <c r="F157" s="18">
        <v>0.9</v>
      </c>
      <c r="G157" s="30" t="s">
        <v>412</v>
      </c>
      <c r="H157" s="21" t="s">
        <v>413</v>
      </c>
      <c r="I157" s="23">
        <v>207000</v>
      </c>
      <c r="J157" s="23">
        <v>0</v>
      </c>
      <c r="K157" s="23">
        <v>207000</v>
      </c>
      <c r="L157" s="23">
        <v>20699.999999999996</v>
      </c>
      <c r="M157" s="24">
        <v>186300</v>
      </c>
      <c r="N157" s="28">
        <v>206999.4</v>
      </c>
      <c r="O157" s="23">
        <v>10196.070000000007</v>
      </c>
      <c r="P157" s="23">
        <v>196803.33</v>
      </c>
      <c r="Q157" s="23">
        <v>19680.329999999987</v>
      </c>
      <c r="R157" s="24">
        <v>177123</v>
      </c>
      <c r="S157" s="28">
        <f t="shared" si="20"/>
        <v>-0.60000000000582077</v>
      </c>
      <c r="T157" s="28">
        <f t="shared" si="21"/>
        <v>10196.070000000007</v>
      </c>
      <c r="U157" s="28">
        <f t="shared" si="22"/>
        <v>-10196.670000000013</v>
      </c>
      <c r="V157" s="28">
        <f t="shared" si="23"/>
        <v>-1019.6700000000092</v>
      </c>
      <c r="W157" s="29">
        <f t="shared" si="24"/>
        <v>-9177</v>
      </c>
    </row>
    <row r="158" spans="1:23" x14ac:dyDescent="0.25">
      <c r="A158" s="4" t="s">
        <v>435</v>
      </c>
      <c r="B158" s="17" t="s">
        <v>386</v>
      </c>
      <c r="C158" s="19" t="s">
        <v>387</v>
      </c>
      <c r="D158" s="19" t="s">
        <v>93</v>
      </c>
      <c r="E158" s="20" t="s">
        <v>100</v>
      </c>
      <c r="F158" s="18">
        <v>0.35</v>
      </c>
      <c r="G158" s="30" t="s">
        <v>414</v>
      </c>
      <c r="H158" s="21" t="s">
        <v>413</v>
      </c>
      <c r="I158" s="23">
        <v>10000</v>
      </c>
      <c r="J158" s="23">
        <v>2500</v>
      </c>
      <c r="K158" s="23">
        <v>7500</v>
      </c>
      <c r="L158" s="23">
        <v>4875</v>
      </c>
      <c r="M158" s="24">
        <v>2625</v>
      </c>
      <c r="N158" s="28">
        <v>9300.61</v>
      </c>
      <c r="O158" s="23">
        <v>3539.8100000000004</v>
      </c>
      <c r="P158" s="23">
        <v>5760.8</v>
      </c>
      <c r="Q158" s="23">
        <v>3744.5200000000004</v>
      </c>
      <c r="R158" s="24">
        <v>2016.28</v>
      </c>
      <c r="S158" s="28">
        <f t="shared" si="20"/>
        <v>-699.38999999999942</v>
      </c>
      <c r="T158" s="28">
        <f t="shared" si="21"/>
        <v>1039.8100000000004</v>
      </c>
      <c r="U158" s="28">
        <f t="shared" si="22"/>
        <v>-1739.1999999999998</v>
      </c>
      <c r="V158" s="28">
        <f t="shared" si="23"/>
        <v>-1130.4799999999996</v>
      </c>
      <c r="W158" s="29">
        <f t="shared" si="24"/>
        <v>-608.72</v>
      </c>
    </row>
    <row r="159" spans="1:23" x14ac:dyDescent="0.25">
      <c r="A159" s="4" t="s">
        <v>435</v>
      </c>
      <c r="B159" s="17" t="s">
        <v>388</v>
      </c>
      <c r="C159" s="19" t="s">
        <v>389</v>
      </c>
      <c r="D159" s="19" t="s">
        <v>93</v>
      </c>
      <c r="E159" s="20" t="s">
        <v>100</v>
      </c>
      <c r="F159" s="18">
        <v>0.4</v>
      </c>
      <c r="G159" s="30" t="s">
        <v>414</v>
      </c>
      <c r="H159" s="21" t="s">
        <v>413</v>
      </c>
      <c r="I159" s="23">
        <v>15000</v>
      </c>
      <c r="J159" s="23">
        <v>3750</v>
      </c>
      <c r="K159" s="23">
        <v>11250</v>
      </c>
      <c r="L159" s="23">
        <v>6750</v>
      </c>
      <c r="M159" s="24">
        <v>4500</v>
      </c>
      <c r="N159" s="28">
        <v>13699.24</v>
      </c>
      <c r="O159" s="23">
        <v>2261.09</v>
      </c>
      <c r="P159" s="23">
        <v>11438.15</v>
      </c>
      <c r="Q159" s="23">
        <v>6862.8899999999994</v>
      </c>
      <c r="R159" s="24">
        <v>4575.26</v>
      </c>
      <c r="S159" s="28">
        <f t="shared" si="20"/>
        <v>-1300.7600000000002</v>
      </c>
      <c r="T159" s="28">
        <f t="shared" si="21"/>
        <v>-1488.9099999999999</v>
      </c>
      <c r="U159" s="28">
        <f t="shared" si="22"/>
        <v>188.14999999999964</v>
      </c>
      <c r="V159" s="28">
        <f t="shared" si="23"/>
        <v>112.88999999999942</v>
      </c>
      <c r="W159" s="29">
        <f t="shared" si="24"/>
        <v>75.260000000000218</v>
      </c>
    </row>
    <row r="160" spans="1:23" x14ac:dyDescent="0.25">
      <c r="A160" s="4" t="s">
        <v>435</v>
      </c>
      <c r="B160" s="17" t="s">
        <v>390</v>
      </c>
      <c r="C160" s="19">
        <v>3248</v>
      </c>
      <c r="D160" s="19" t="s">
        <v>93</v>
      </c>
      <c r="E160" s="20" t="s">
        <v>100</v>
      </c>
      <c r="F160" s="18">
        <v>0.4</v>
      </c>
      <c r="G160" s="30" t="s">
        <v>414</v>
      </c>
      <c r="H160" s="21" t="s">
        <v>413</v>
      </c>
      <c r="I160" s="23">
        <v>30000</v>
      </c>
      <c r="J160" s="23">
        <v>7500</v>
      </c>
      <c r="K160" s="23">
        <v>22500</v>
      </c>
      <c r="L160" s="23">
        <v>13500</v>
      </c>
      <c r="M160" s="24">
        <v>9000</v>
      </c>
      <c r="N160" s="28">
        <v>22332.600000000002</v>
      </c>
      <c r="O160" s="23">
        <v>9859.0000000000018</v>
      </c>
      <c r="P160" s="23">
        <v>12473.6</v>
      </c>
      <c r="Q160" s="23">
        <v>7484.16</v>
      </c>
      <c r="R160" s="24">
        <v>4989.4400000000005</v>
      </c>
      <c r="S160" s="28">
        <f t="shared" si="20"/>
        <v>-7667.3999999999978</v>
      </c>
      <c r="T160" s="28">
        <f t="shared" si="21"/>
        <v>2359.0000000000018</v>
      </c>
      <c r="U160" s="28">
        <f t="shared" si="22"/>
        <v>-10026.4</v>
      </c>
      <c r="V160" s="28">
        <f t="shared" si="23"/>
        <v>-6015.84</v>
      </c>
      <c r="W160" s="29">
        <f t="shared" si="24"/>
        <v>-4010.5599999999995</v>
      </c>
    </row>
    <row r="161" spans="1:23" ht="21" x14ac:dyDescent="0.25">
      <c r="A161" s="4" t="s">
        <v>435</v>
      </c>
      <c r="B161" s="17" t="s">
        <v>391</v>
      </c>
      <c r="C161" s="19">
        <v>3249</v>
      </c>
      <c r="D161" s="19" t="s">
        <v>93</v>
      </c>
      <c r="E161" s="20" t="s">
        <v>100</v>
      </c>
      <c r="F161" s="18">
        <v>0.5</v>
      </c>
      <c r="G161" s="30" t="s">
        <v>417</v>
      </c>
      <c r="H161" s="21" t="s">
        <v>464</v>
      </c>
      <c r="I161" s="23">
        <v>65000</v>
      </c>
      <c r="J161" s="23">
        <v>16000</v>
      </c>
      <c r="K161" s="23">
        <v>49000</v>
      </c>
      <c r="L161" s="23">
        <v>24500</v>
      </c>
      <c r="M161" s="24">
        <v>24500</v>
      </c>
      <c r="N161" s="28">
        <v>64999.97</v>
      </c>
      <c r="O161" s="23">
        <v>20500.450000000004</v>
      </c>
      <c r="P161" s="23">
        <v>44499.519999999997</v>
      </c>
      <c r="Q161" s="23">
        <v>22249.759999999998</v>
      </c>
      <c r="R161" s="24">
        <v>22249.759999999998</v>
      </c>
      <c r="S161" s="28">
        <f t="shared" si="20"/>
        <v>-2.9999999998835847E-2</v>
      </c>
      <c r="T161" s="28">
        <f t="shared" si="21"/>
        <v>4500.4500000000044</v>
      </c>
      <c r="U161" s="28">
        <f t="shared" si="22"/>
        <v>-4500.4800000000032</v>
      </c>
      <c r="V161" s="28">
        <f t="shared" si="23"/>
        <v>-2250.2400000000016</v>
      </c>
      <c r="W161" s="29">
        <f t="shared" si="24"/>
        <v>-2250.2400000000016</v>
      </c>
    </row>
    <row r="162" spans="1:23" ht="21" x14ac:dyDescent="0.25">
      <c r="A162" s="4" t="s">
        <v>435</v>
      </c>
      <c r="B162" s="17" t="s">
        <v>392</v>
      </c>
      <c r="C162" s="19" t="s">
        <v>393</v>
      </c>
      <c r="D162" s="19" t="s">
        <v>93</v>
      </c>
      <c r="E162" s="20" t="s">
        <v>100</v>
      </c>
      <c r="F162" s="18">
        <v>0.5</v>
      </c>
      <c r="G162" s="30" t="s">
        <v>417</v>
      </c>
      <c r="H162" s="21" t="s">
        <v>464</v>
      </c>
      <c r="I162" s="23">
        <v>15000</v>
      </c>
      <c r="J162" s="23">
        <v>4000</v>
      </c>
      <c r="K162" s="23">
        <v>11000</v>
      </c>
      <c r="L162" s="23">
        <v>5500</v>
      </c>
      <c r="M162" s="24">
        <v>5500</v>
      </c>
      <c r="N162" s="28">
        <v>2885.2299999999996</v>
      </c>
      <c r="O162" s="23">
        <v>1199.9899999999996</v>
      </c>
      <c r="P162" s="23">
        <v>1685.24</v>
      </c>
      <c r="Q162" s="23">
        <v>842.62</v>
      </c>
      <c r="R162" s="24">
        <v>842.62</v>
      </c>
      <c r="S162" s="28">
        <f t="shared" si="20"/>
        <v>-12114.77</v>
      </c>
      <c r="T162" s="28">
        <f t="shared" si="21"/>
        <v>-2800.01</v>
      </c>
      <c r="U162" s="28">
        <f t="shared" si="22"/>
        <v>-9314.76</v>
      </c>
      <c r="V162" s="28">
        <f t="shared" si="23"/>
        <v>-4657.38</v>
      </c>
      <c r="W162" s="29">
        <f t="shared" si="24"/>
        <v>-4657.38</v>
      </c>
    </row>
    <row r="163" spans="1:23" x14ac:dyDescent="0.25">
      <c r="A163" s="4" t="s">
        <v>435</v>
      </c>
      <c r="B163" s="17" t="s">
        <v>394</v>
      </c>
      <c r="C163" s="19" t="s">
        <v>395</v>
      </c>
      <c r="D163" s="19" t="s">
        <v>93</v>
      </c>
      <c r="E163" s="20" t="s">
        <v>67</v>
      </c>
      <c r="F163" s="18">
        <v>0.9</v>
      </c>
      <c r="G163" s="30" t="s">
        <v>412</v>
      </c>
      <c r="H163" s="21" t="s">
        <v>413</v>
      </c>
      <c r="I163" s="23">
        <v>75000</v>
      </c>
      <c r="J163" s="23">
        <v>0</v>
      </c>
      <c r="K163" s="23">
        <v>75000</v>
      </c>
      <c r="L163" s="23">
        <v>7500</v>
      </c>
      <c r="M163" s="24">
        <v>67500</v>
      </c>
      <c r="N163" s="28">
        <v>75000</v>
      </c>
      <c r="O163" s="23">
        <v>2600</v>
      </c>
      <c r="P163" s="23">
        <v>72400</v>
      </c>
      <c r="Q163" s="23">
        <v>7240</v>
      </c>
      <c r="R163" s="24">
        <v>65160</v>
      </c>
      <c r="S163" s="28">
        <f t="shared" si="20"/>
        <v>0</v>
      </c>
      <c r="T163" s="28">
        <f t="shared" si="21"/>
        <v>2600</v>
      </c>
      <c r="U163" s="28">
        <f t="shared" si="22"/>
        <v>-2600</v>
      </c>
      <c r="V163" s="28">
        <f t="shared" si="23"/>
        <v>-260</v>
      </c>
      <c r="W163" s="29">
        <f t="shared" si="24"/>
        <v>-2340</v>
      </c>
    </row>
    <row r="164" spans="1:23" x14ac:dyDescent="0.25">
      <c r="A164" s="4" t="s">
        <v>435</v>
      </c>
      <c r="B164" s="17" t="s">
        <v>397</v>
      </c>
      <c r="C164" s="19" t="s">
        <v>398</v>
      </c>
      <c r="D164" s="19" t="s">
        <v>36</v>
      </c>
      <c r="E164" s="20" t="s">
        <v>67</v>
      </c>
      <c r="F164" s="18">
        <v>0.9</v>
      </c>
      <c r="G164" s="30" t="s">
        <v>418</v>
      </c>
      <c r="H164" s="21" t="s">
        <v>411</v>
      </c>
      <c r="I164" s="23">
        <v>200000</v>
      </c>
      <c r="J164" s="23">
        <v>42000</v>
      </c>
      <c r="K164" s="23">
        <v>158000</v>
      </c>
      <c r="L164" s="23">
        <v>15799.999999999996</v>
      </c>
      <c r="M164" s="24">
        <v>142200</v>
      </c>
      <c r="N164" s="28">
        <v>200000</v>
      </c>
      <c r="O164" s="23">
        <v>42000</v>
      </c>
      <c r="P164" s="23">
        <v>158000</v>
      </c>
      <c r="Q164" s="23">
        <v>15800</v>
      </c>
      <c r="R164" s="24">
        <v>142200</v>
      </c>
      <c r="S164" s="28">
        <f t="shared" si="20"/>
        <v>0</v>
      </c>
      <c r="T164" s="28">
        <f t="shared" si="21"/>
        <v>0</v>
      </c>
      <c r="U164" s="28">
        <f t="shared" si="22"/>
        <v>0</v>
      </c>
      <c r="V164" s="28">
        <f t="shared" si="23"/>
        <v>0</v>
      </c>
      <c r="W164" s="29">
        <f t="shared" si="24"/>
        <v>0</v>
      </c>
    </row>
    <row r="165" spans="1:23" x14ac:dyDescent="0.25">
      <c r="A165" s="4" t="s">
        <v>438</v>
      </c>
      <c r="B165" s="17" t="s">
        <v>437</v>
      </c>
      <c r="C165" s="19" t="s">
        <v>441</v>
      </c>
      <c r="D165" s="19" t="s">
        <v>45</v>
      </c>
      <c r="E165" s="20" t="s">
        <v>212</v>
      </c>
      <c r="F165" s="18">
        <v>0.9</v>
      </c>
      <c r="G165" s="30" t="s">
        <v>442</v>
      </c>
      <c r="H165" s="21" t="s">
        <v>411</v>
      </c>
      <c r="I165" s="23">
        <v>1920</v>
      </c>
      <c r="J165" s="23">
        <v>0</v>
      </c>
      <c r="K165" s="23">
        <v>1920</v>
      </c>
      <c r="L165" s="23">
        <v>192</v>
      </c>
      <c r="M165" s="24">
        <v>1728</v>
      </c>
      <c r="N165" s="28">
        <v>1719.72</v>
      </c>
      <c r="O165" s="23">
        <v>0</v>
      </c>
      <c r="P165" s="23">
        <f>N165</f>
        <v>1719.72</v>
      </c>
      <c r="Q165" s="23">
        <v>171.97</v>
      </c>
      <c r="R165" s="24">
        <v>1547.75</v>
      </c>
      <c r="S165" s="28">
        <f t="shared" si="20"/>
        <v>-200.27999999999997</v>
      </c>
      <c r="T165" s="28">
        <f t="shared" si="21"/>
        <v>0</v>
      </c>
      <c r="U165" s="28">
        <f t="shared" si="22"/>
        <v>-200.27999999999997</v>
      </c>
      <c r="V165" s="28">
        <f t="shared" si="23"/>
        <v>-20.03</v>
      </c>
      <c r="W165" s="29">
        <f t="shared" si="24"/>
        <v>-180.25</v>
      </c>
    </row>
    <row r="166" spans="1:23" x14ac:dyDescent="0.25">
      <c r="A166" s="4" t="s">
        <v>438</v>
      </c>
      <c r="B166" s="17" t="s">
        <v>443</v>
      </c>
      <c r="C166" s="19" t="s">
        <v>444</v>
      </c>
      <c r="D166" s="19" t="s">
        <v>45</v>
      </c>
      <c r="E166" s="20" t="s">
        <v>212</v>
      </c>
      <c r="F166" s="18">
        <v>0.9</v>
      </c>
      <c r="G166" s="30" t="s">
        <v>445</v>
      </c>
      <c r="H166" s="21" t="s">
        <v>22</v>
      </c>
      <c r="I166" s="23">
        <v>1768</v>
      </c>
      <c r="J166" s="23">
        <v>0</v>
      </c>
      <c r="K166" s="23">
        <v>1768</v>
      </c>
      <c r="L166" s="23">
        <v>177</v>
      </c>
      <c r="M166" s="24">
        <v>1591</v>
      </c>
      <c r="N166" s="28">
        <v>1241</v>
      </c>
      <c r="O166" s="23">
        <v>0</v>
      </c>
      <c r="P166" s="23">
        <v>1241</v>
      </c>
      <c r="Q166" s="23">
        <v>124</v>
      </c>
      <c r="R166" s="24">
        <v>1098</v>
      </c>
      <c r="S166" s="28">
        <f t="shared" si="20"/>
        <v>-527</v>
      </c>
      <c r="T166" s="28">
        <f t="shared" si="21"/>
        <v>0</v>
      </c>
      <c r="U166" s="28">
        <f t="shared" si="22"/>
        <v>-527</v>
      </c>
      <c r="V166" s="28">
        <f t="shared" si="23"/>
        <v>-53</v>
      </c>
      <c r="W166" s="29">
        <f t="shared" si="24"/>
        <v>-493</v>
      </c>
    </row>
    <row r="167" spans="1:23" x14ac:dyDescent="0.25">
      <c r="A167" s="4" t="s">
        <v>438</v>
      </c>
      <c r="B167" s="17" t="s">
        <v>446</v>
      </c>
      <c r="C167" s="19" t="s">
        <v>447</v>
      </c>
      <c r="D167" s="19" t="s">
        <v>45</v>
      </c>
      <c r="E167" s="20" t="s">
        <v>448</v>
      </c>
      <c r="F167" s="18">
        <v>1</v>
      </c>
      <c r="G167" s="30" t="s">
        <v>449</v>
      </c>
      <c r="H167" s="21" t="s">
        <v>450</v>
      </c>
      <c r="I167" s="23">
        <v>4824</v>
      </c>
      <c r="J167" s="23">
        <v>0</v>
      </c>
      <c r="K167" s="23">
        <v>4824</v>
      </c>
      <c r="L167" s="23">
        <v>0</v>
      </c>
      <c r="M167" s="24">
        <v>4824</v>
      </c>
      <c r="N167" s="28">
        <v>4168</v>
      </c>
      <c r="O167" s="23">
        <v>0</v>
      </c>
      <c r="P167" s="23">
        <v>4168</v>
      </c>
      <c r="Q167" s="23">
        <v>0</v>
      </c>
      <c r="R167" s="24">
        <v>4168</v>
      </c>
      <c r="S167" s="28">
        <f t="shared" si="20"/>
        <v>-656</v>
      </c>
      <c r="T167" s="28">
        <f t="shared" si="21"/>
        <v>0</v>
      </c>
      <c r="U167" s="28">
        <f t="shared" si="22"/>
        <v>-656</v>
      </c>
      <c r="V167" s="28">
        <f t="shared" si="23"/>
        <v>0</v>
      </c>
      <c r="W167" s="29">
        <f t="shared" si="24"/>
        <v>-656</v>
      </c>
    </row>
    <row r="168" spans="1:23" ht="15.75" thickBot="1" x14ac:dyDescent="0.3">
      <c r="A168" s="4" t="s">
        <v>438</v>
      </c>
      <c r="B168" s="17" t="s">
        <v>451</v>
      </c>
      <c r="C168" s="19" t="s">
        <v>452</v>
      </c>
      <c r="D168" s="19" t="s">
        <v>45</v>
      </c>
      <c r="E168" s="20" t="s">
        <v>448</v>
      </c>
      <c r="F168" s="18">
        <v>1</v>
      </c>
      <c r="G168" s="30" t="s">
        <v>453</v>
      </c>
      <c r="H168" s="21" t="s">
        <v>411</v>
      </c>
      <c r="I168" s="23">
        <v>4824</v>
      </c>
      <c r="J168" s="23">
        <v>0</v>
      </c>
      <c r="K168" s="23">
        <v>4824</v>
      </c>
      <c r="L168" s="23">
        <v>0</v>
      </c>
      <c r="M168" s="24">
        <v>4824</v>
      </c>
      <c r="N168" s="28">
        <v>4824</v>
      </c>
      <c r="O168" s="23">
        <v>0</v>
      </c>
      <c r="P168" s="23">
        <v>4824</v>
      </c>
      <c r="Q168" s="23">
        <v>0</v>
      </c>
      <c r="R168" s="24">
        <v>4824</v>
      </c>
      <c r="S168" s="28">
        <f t="shared" si="20"/>
        <v>0</v>
      </c>
      <c r="T168" s="28">
        <f t="shared" si="21"/>
        <v>0</v>
      </c>
      <c r="U168" s="28">
        <f t="shared" si="22"/>
        <v>0</v>
      </c>
      <c r="V168" s="28">
        <f t="shared" si="23"/>
        <v>0</v>
      </c>
      <c r="W168" s="29">
        <f t="shared" si="24"/>
        <v>0</v>
      </c>
    </row>
    <row r="169" spans="1:23" x14ac:dyDescent="0.25">
      <c r="A169" s="32"/>
      <c r="B169" s="33"/>
      <c r="C169" s="35"/>
      <c r="D169" s="35"/>
      <c r="E169" s="36"/>
      <c r="F169" s="34"/>
      <c r="G169" s="37"/>
      <c r="H169" s="38"/>
      <c r="I169" s="39"/>
      <c r="J169" s="39"/>
      <c r="K169" s="39"/>
      <c r="L169" s="39"/>
      <c r="M169" s="39"/>
      <c r="N169" s="40"/>
      <c r="O169" s="40"/>
      <c r="P169" s="40"/>
      <c r="Q169" s="40"/>
      <c r="R169" s="40"/>
      <c r="S169" s="39"/>
      <c r="T169" s="39"/>
      <c r="U169" s="39"/>
      <c r="V169" s="39"/>
      <c r="W169" s="39"/>
    </row>
    <row r="170" spans="1:23" x14ac:dyDescent="0.25">
      <c r="A170" s="41" t="s">
        <v>112</v>
      </c>
      <c r="B170" s="42" t="s">
        <v>436</v>
      </c>
    </row>
  </sheetData>
  <autoFilter ref="A2:W168"/>
  <mergeCells count="10">
    <mergeCell ref="G1:H1"/>
    <mergeCell ref="I1:M1"/>
    <mergeCell ref="N1:R1"/>
    <mergeCell ref="S1:W1"/>
    <mergeCell ref="A1:A2"/>
    <mergeCell ref="B1:B2"/>
    <mergeCell ref="F1:F2"/>
    <mergeCell ref="C1:C2"/>
    <mergeCell ref="E1:E2"/>
    <mergeCell ref="D1:D2"/>
  </mergeCells>
  <conditionalFormatting sqref="I3">
    <cfRule type="cellIs" dxfId="6" priority="3" operator="notEqual">
      <formula>#REF!</formula>
    </cfRule>
  </conditionalFormatting>
  <conditionalFormatting sqref="S3:W169">
    <cfRule type="cellIs" dxfId="5" priority="1" operator="lessThan">
      <formula>0</formula>
    </cfRule>
    <cfRule type="cellIs" dxfId="4" priority="2" operator="greaterThan">
      <formula>0.01</formula>
    </cfRule>
  </conditionalFormatting>
  <pageMargins left="0.23622047244094491" right="0.23622047244094491" top="0.35433070866141736" bottom="0.35433070866141736" header="0.31496062992125984" footer="0.31496062992125984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91"/>
  <sheetViews>
    <sheetView topLeftCell="A67" workbookViewId="0">
      <selection activeCell="H80" sqref="H80:L80"/>
    </sheetView>
  </sheetViews>
  <sheetFormatPr defaultRowHeight="15" x14ac:dyDescent="0.25"/>
  <cols>
    <col min="1" max="1" width="81.28515625" customWidth="1"/>
    <col min="2" max="2" width="12.5703125" customWidth="1"/>
    <col min="7" max="7" width="11.140625" customWidth="1"/>
    <col min="13" max="13" width="10" bestFit="1" customWidth="1"/>
    <col min="14" max="16" width="9.85546875" bestFit="1" customWidth="1"/>
    <col min="17" max="17" width="10" bestFit="1" customWidth="1"/>
  </cols>
  <sheetData>
    <row r="1" spans="1:17" ht="32.25" thickBot="1" x14ac:dyDescent="0.3">
      <c r="H1" s="90" t="s">
        <v>12</v>
      </c>
      <c r="I1" s="91" t="s">
        <v>13</v>
      </c>
      <c r="J1" s="91" t="s">
        <v>14</v>
      </c>
      <c r="K1" s="91" t="s">
        <v>15</v>
      </c>
      <c r="L1" s="92" t="s">
        <v>16</v>
      </c>
      <c r="M1" s="93" t="s">
        <v>12</v>
      </c>
      <c r="N1" s="94" t="s">
        <v>13</v>
      </c>
      <c r="O1" s="94" t="s">
        <v>14</v>
      </c>
      <c r="P1" s="94" t="s">
        <v>15</v>
      </c>
      <c r="Q1" s="95" t="s">
        <v>16</v>
      </c>
    </row>
    <row r="2" spans="1:17" x14ac:dyDescent="0.25">
      <c r="A2" s="45" t="s">
        <v>113</v>
      </c>
      <c r="B2" s="98">
        <v>0.9</v>
      </c>
      <c r="C2" s="46" t="s">
        <v>114</v>
      </c>
      <c r="D2" s="47" t="s">
        <v>67</v>
      </c>
      <c r="E2" s="58" t="s">
        <v>231</v>
      </c>
      <c r="F2" s="61" t="s">
        <v>233</v>
      </c>
      <c r="G2" s="62" t="s">
        <v>234</v>
      </c>
      <c r="H2" s="63">
        <v>103000</v>
      </c>
      <c r="I2" s="64">
        <v>17000</v>
      </c>
      <c r="J2" s="64">
        <v>86000</v>
      </c>
      <c r="K2" s="64">
        <v>8599.9999999999982</v>
      </c>
      <c r="L2" s="65">
        <v>77400</v>
      </c>
      <c r="M2" s="96">
        <v>103000</v>
      </c>
      <c r="N2" s="26">
        <f>M2-O2</f>
        <v>19300</v>
      </c>
      <c r="O2" s="26">
        <f>ROUND(Q2/B2,2)</f>
        <v>83700</v>
      </c>
      <c r="P2" s="26">
        <f>O2-Q2</f>
        <v>8370</v>
      </c>
      <c r="Q2" s="96">
        <v>75330</v>
      </c>
    </row>
    <row r="3" spans="1:17" x14ac:dyDescent="0.25">
      <c r="A3" s="45" t="s">
        <v>115</v>
      </c>
      <c r="B3" s="98">
        <v>0.85</v>
      </c>
      <c r="C3" s="46" t="s">
        <v>116</v>
      </c>
      <c r="D3" s="47" t="s">
        <v>20</v>
      </c>
      <c r="E3" s="58" t="s">
        <v>231</v>
      </c>
      <c r="F3" s="46" t="s">
        <v>236</v>
      </c>
      <c r="G3" s="71" t="s">
        <v>235</v>
      </c>
      <c r="H3" s="68">
        <v>4243</v>
      </c>
      <c r="I3" s="69">
        <v>0</v>
      </c>
      <c r="J3" s="69">
        <v>4243</v>
      </c>
      <c r="K3" s="69">
        <v>636.45000000000005</v>
      </c>
      <c r="L3" s="70">
        <v>3606.5499999999997</v>
      </c>
      <c r="M3" s="96">
        <v>4243</v>
      </c>
      <c r="N3" s="26">
        <f t="shared" ref="N3:N59" si="0">M3-O3</f>
        <v>50.0600000000004</v>
      </c>
      <c r="O3" s="26">
        <f t="shared" ref="O3:O59" si="1">ROUND(Q3/B3,2)</f>
        <v>4192.9399999999996</v>
      </c>
      <c r="P3" s="26">
        <f t="shared" ref="P3:P59" si="2">O3-Q3</f>
        <v>628.9399999999996</v>
      </c>
      <c r="Q3" s="96">
        <v>3564</v>
      </c>
    </row>
    <row r="4" spans="1:17" x14ac:dyDescent="0.25">
      <c r="A4" s="45" t="s">
        <v>104</v>
      </c>
      <c r="B4" s="98">
        <v>0.9</v>
      </c>
      <c r="C4" s="46" t="s">
        <v>105</v>
      </c>
      <c r="D4" s="47" t="s">
        <v>67</v>
      </c>
      <c r="E4" s="58" t="s">
        <v>231</v>
      </c>
      <c r="F4" s="72" t="s">
        <v>106</v>
      </c>
      <c r="G4" s="73">
        <v>42810</v>
      </c>
      <c r="H4" s="68">
        <v>214000</v>
      </c>
      <c r="I4" s="69">
        <v>15000</v>
      </c>
      <c r="J4" s="69">
        <v>199000</v>
      </c>
      <c r="K4" s="69">
        <v>19899.999999999996</v>
      </c>
      <c r="L4" s="70">
        <v>179100</v>
      </c>
      <c r="M4" s="96">
        <v>134000</v>
      </c>
      <c r="N4" s="26">
        <f t="shared" si="0"/>
        <v>3993.3300000000017</v>
      </c>
      <c r="O4" s="26">
        <f t="shared" si="1"/>
        <v>130006.67</v>
      </c>
      <c r="P4" s="26">
        <f t="shared" si="2"/>
        <v>13000.669999999998</v>
      </c>
      <c r="Q4" s="96">
        <v>117006</v>
      </c>
    </row>
    <row r="5" spans="1:17" x14ac:dyDescent="0.25">
      <c r="A5" s="45" t="s">
        <v>107</v>
      </c>
      <c r="B5" s="98">
        <v>0.9</v>
      </c>
      <c r="C5" s="46" t="s">
        <v>108</v>
      </c>
      <c r="D5" s="47" t="s">
        <v>67</v>
      </c>
      <c r="E5" s="58" t="s">
        <v>231</v>
      </c>
      <c r="F5" s="46" t="s">
        <v>102</v>
      </c>
      <c r="G5" s="71" t="s">
        <v>103</v>
      </c>
      <c r="H5" s="68">
        <v>45500</v>
      </c>
      <c r="I5" s="69">
        <v>500</v>
      </c>
      <c r="J5" s="69">
        <v>45000</v>
      </c>
      <c r="K5" s="69">
        <v>4499.9999999999991</v>
      </c>
      <c r="L5" s="70">
        <v>40500</v>
      </c>
      <c r="M5" s="96">
        <v>22000</v>
      </c>
      <c r="N5" s="26">
        <f t="shared" si="0"/>
        <v>968.31000000000131</v>
      </c>
      <c r="O5" s="26">
        <f t="shared" si="1"/>
        <v>21031.69</v>
      </c>
      <c r="P5" s="26">
        <f t="shared" si="2"/>
        <v>2103.1699999999983</v>
      </c>
      <c r="Q5" s="96">
        <v>18928.52</v>
      </c>
    </row>
    <row r="6" spans="1:17" x14ac:dyDescent="0.25">
      <c r="A6" s="45" t="s">
        <v>109</v>
      </c>
      <c r="B6" s="98">
        <v>0.9</v>
      </c>
      <c r="C6" s="46" t="s">
        <v>110</v>
      </c>
      <c r="D6" s="47" t="s">
        <v>67</v>
      </c>
      <c r="E6" s="58" t="s">
        <v>231</v>
      </c>
      <c r="F6" s="72" t="s">
        <v>106</v>
      </c>
      <c r="G6" s="73">
        <v>42810</v>
      </c>
      <c r="H6" s="68">
        <v>136000</v>
      </c>
      <c r="I6" s="69">
        <v>2000</v>
      </c>
      <c r="J6" s="69">
        <v>134000</v>
      </c>
      <c r="K6" s="69">
        <v>13399.999999999996</v>
      </c>
      <c r="L6" s="70">
        <v>120600</v>
      </c>
      <c r="M6" s="96">
        <v>75708.990000000005</v>
      </c>
      <c r="N6" s="26">
        <f t="shared" si="0"/>
        <v>10576.770000000004</v>
      </c>
      <c r="O6" s="26">
        <f t="shared" si="1"/>
        <v>65132.22</v>
      </c>
      <c r="P6" s="26">
        <f t="shared" si="2"/>
        <v>6513.2200000000012</v>
      </c>
      <c r="Q6" s="96">
        <v>58619</v>
      </c>
    </row>
    <row r="7" spans="1:17" x14ac:dyDescent="0.25">
      <c r="A7" s="45" t="s">
        <v>17</v>
      </c>
      <c r="B7" s="98">
        <v>0.85</v>
      </c>
      <c r="C7" s="46" t="s">
        <v>18</v>
      </c>
      <c r="D7" s="47" t="s">
        <v>20</v>
      </c>
      <c r="E7" s="58" t="s">
        <v>231</v>
      </c>
      <c r="F7" s="46" t="s">
        <v>21</v>
      </c>
      <c r="G7" s="71" t="s">
        <v>22</v>
      </c>
      <c r="H7" s="68">
        <v>4741</v>
      </c>
      <c r="I7" s="69">
        <v>0</v>
      </c>
      <c r="J7" s="69">
        <v>4741</v>
      </c>
      <c r="K7" s="69">
        <v>711.15000000000009</v>
      </c>
      <c r="L7" s="70">
        <v>4029.85</v>
      </c>
      <c r="M7" s="96">
        <v>4613.9400000000005</v>
      </c>
      <c r="N7" s="26">
        <f t="shared" si="0"/>
        <v>28.730000000000473</v>
      </c>
      <c r="O7" s="26">
        <f t="shared" si="1"/>
        <v>4585.21</v>
      </c>
      <c r="P7" s="26">
        <f t="shared" si="2"/>
        <v>687.77999999999975</v>
      </c>
      <c r="Q7" s="96">
        <v>3897.4300000000003</v>
      </c>
    </row>
    <row r="8" spans="1:17" x14ac:dyDescent="0.25">
      <c r="A8" s="45" t="s">
        <v>118</v>
      </c>
      <c r="B8" s="98">
        <v>0.9</v>
      </c>
      <c r="C8" s="46">
        <v>3255</v>
      </c>
      <c r="D8" s="47" t="s">
        <v>67</v>
      </c>
      <c r="E8" s="58" t="s">
        <v>24</v>
      </c>
      <c r="F8" s="46" t="s">
        <v>238</v>
      </c>
      <c r="G8" s="73">
        <v>43083</v>
      </c>
      <c r="H8" s="68">
        <v>60000</v>
      </c>
      <c r="I8" s="69">
        <v>11000</v>
      </c>
      <c r="J8" s="69">
        <v>49000</v>
      </c>
      <c r="K8" s="69">
        <v>4899.9999999999991</v>
      </c>
      <c r="L8" s="70">
        <v>44100</v>
      </c>
      <c r="M8" s="96">
        <v>60000</v>
      </c>
      <c r="N8" s="26">
        <f t="shared" si="0"/>
        <v>11190</v>
      </c>
      <c r="O8" s="26">
        <f t="shared" si="1"/>
        <v>48810</v>
      </c>
      <c r="P8" s="26">
        <f t="shared" si="2"/>
        <v>4881</v>
      </c>
      <c r="Q8" s="96">
        <v>43929</v>
      </c>
    </row>
    <row r="9" spans="1:17" x14ac:dyDescent="0.25">
      <c r="A9" s="45" t="s">
        <v>119</v>
      </c>
      <c r="B9" s="98">
        <v>0.9</v>
      </c>
      <c r="C9" s="51" t="s">
        <v>120</v>
      </c>
      <c r="D9" s="47" t="s">
        <v>67</v>
      </c>
      <c r="E9" s="58" t="s">
        <v>24</v>
      </c>
      <c r="F9" s="46" t="s">
        <v>239</v>
      </c>
      <c r="G9" s="73">
        <v>42992</v>
      </c>
      <c r="H9" s="68">
        <v>14000</v>
      </c>
      <c r="I9" s="69">
        <v>1500</v>
      </c>
      <c r="J9" s="69">
        <v>12500</v>
      </c>
      <c r="K9" s="69">
        <v>1249.9999999999998</v>
      </c>
      <c r="L9" s="70">
        <v>11250</v>
      </c>
      <c r="M9" s="96">
        <v>10789.52</v>
      </c>
      <c r="N9" s="26">
        <f t="shared" si="0"/>
        <v>1435.08</v>
      </c>
      <c r="O9" s="26">
        <f t="shared" si="1"/>
        <v>9354.44</v>
      </c>
      <c r="P9" s="26">
        <f t="shared" si="2"/>
        <v>935.44000000000051</v>
      </c>
      <c r="Q9" s="96">
        <v>8419</v>
      </c>
    </row>
    <row r="10" spans="1:17" x14ac:dyDescent="0.25">
      <c r="A10" s="52" t="s">
        <v>121</v>
      </c>
      <c r="B10" s="98">
        <v>0.95</v>
      </c>
      <c r="C10" s="51" t="s">
        <v>122</v>
      </c>
      <c r="D10" s="47" t="s">
        <v>25</v>
      </c>
      <c r="E10" s="58" t="s">
        <v>24</v>
      </c>
      <c r="F10" s="46" t="s">
        <v>240</v>
      </c>
      <c r="G10" s="71" t="s">
        <v>241</v>
      </c>
      <c r="H10" s="68">
        <v>10300</v>
      </c>
      <c r="I10" s="69">
        <v>300</v>
      </c>
      <c r="J10" s="69">
        <v>10000</v>
      </c>
      <c r="K10" s="69">
        <v>500.00000000000045</v>
      </c>
      <c r="L10" s="70">
        <v>9500</v>
      </c>
      <c r="M10" s="96">
        <v>10300</v>
      </c>
      <c r="N10" s="26">
        <f t="shared" si="0"/>
        <v>300</v>
      </c>
      <c r="O10" s="26">
        <f t="shared" si="1"/>
        <v>10000</v>
      </c>
      <c r="P10" s="26">
        <f t="shared" si="2"/>
        <v>500</v>
      </c>
      <c r="Q10" s="96">
        <v>9500</v>
      </c>
    </row>
    <row r="11" spans="1:17" x14ac:dyDescent="0.25">
      <c r="A11" s="52" t="s">
        <v>23</v>
      </c>
      <c r="B11" s="98">
        <v>0.95</v>
      </c>
      <c r="C11" s="51">
        <v>3309</v>
      </c>
      <c r="D11" s="47" t="s">
        <v>25</v>
      </c>
      <c r="E11" s="58" t="s">
        <v>24</v>
      </c>
      <c r="F11" s="46" t="s">
        <v>26</v>
      </c>
      <c r="G11" s="73">
        <v>42481</v>
      </c>
      <c r="H11" s="68">
        <v>10300</v>
      </c>
      <c r="I11" s="69">
        <v>300</v>
      </c>
      <c r="J11" s="69">
        <v>10000</v>
      </c>
      <c r="K11" s="69">
        <v>500.00000000000045</v>
      </c>
      <c r="L11" s="70">
        <v>9500</v>
      </c>
      <c r="M11" s="96">
        <v>10198.74</v>
      </c>
      <c r="N11" s="26">
        <f t="shared" si="0"/>
        <v>200</v>
      </c>
      <c r="O11" s="26">
        <f t="shared" si="1"/>
        <v>9998.74</v>
      </c>
      <c r="P11" s="26">
        <f t="shared" si="2"/>
        <v>499.94000000000051</v>
      </c>
      <c r="Q11" s="96">
        <v>9498.7999999999993</v>
      </c>
    </row>
    <row r="12" spans="1:17" x14ac:dyDescent="0.25">
      <c r="A12" s="52" t="s">
        <v>123</v>
      </c>
      <c r="B12" s="98">
        <v>0.95</v>
      </c>
      <c r="C12" s="51" t="s">
        <v>124</v>
      </c>
      <c r="D12" s="47" t="s">
        <v>25</v>
      </c>
      <c r="E12" s="58" t="s">
        <v>24</v>
      </c>
      <c r="F12" s="46" t="s">
        <v>242</v>
      </c>
      <c r="G12" s="73">
        <v>42901</v>
      </c>
      <c r="H12" s="68">
        <v>4900</v>
      </c>
      <c r="I12" s="69">
        <v>200</v>
      </c>
      <c r="J12" s="69">
        <v>4700</v>
      </c>
      <c r="K12" s="69">
        <v>235.0000000000002</v>
      </c>
      <c r="L12" s="70">
        <v>4465</v>
      </c>
      <c r="M12" s="96">
        <v>4899.3500000000004</v>
      </c>
      <c r="N12" s="26">
        <f t="shared" si="0"/>
        <v>200</v>
      </c>
      <c r="O12" s="26">
        <f t="shared" si="1"/>
        <v>4699.3500000000004</v>
      </c>
      <c r="P12" s="26">
        <f t="shared" si="2"/>
        <v>234.97000000000025</v>
      </c>
      <c r="Q12" s="96">
        <v>4464.38</v>
      </c>
    </row>
    <row r="13" spans="1:17" x14ac:dyDescent="0.25">
      <c r="A13" s="45" t="s">
        <v>27</v>
      </c>
      <c r="B13" s="98">
        <v>0.95</v>
      </c>
      <c r="C13" s="51">
        <v>3311</v>
      </c>
      <c r="D13" s="47" t="s">
        <v>25</v>
      </c>
      <c r="E13" s="58" t="s">
        <v>24</v>
      </c>
      <c r="F13" s="46" t="s">
        <v>28</v>
      </c>
      <c r="G13" s="73">
        <v>42465</v>
      </c>
      <c r="H13" s="68">
        <v>5150</v>
      </c>
      <c r="I13" s="69">
        <v>200</v>
      </c>
      <c r="J13" s="69">
        <v>4950</v>
      </c>
      <c r="K13" s="69">
        <v>247.50000000000023</v>
      </c>
      <c r="L13" s="70">
        <v>4702.5</v>
      </c>
      <c r="M13" s="96">
        <v>4332.6000000000004</v>
      </c>
      <c r="N13" s="26">
        <f t="shared" si="0"/>
        <v>92.020000000000437</v>
      </c>
      <c r="O13" s="26">
        <f t="shared" si="1"/>
        <v>4240.58</v>
      </c>
      <c r="P13" s="26">
        <f t="shared" si="2"/>
        <v>212.02999999999975</v>
      </c>
      <c r="Q13" s="96">
        <v>4028.55</v>
      </c>
    </row>
    <row r="14" spans="1:17" x14ac:dyDescent="0.25">
      <c r="A14" s="45" t="s">
        <v>29</v>
      </c>
      <c r="B14" s="98">
        <v>0.95</v>
      </c>
      <c r="C14" s="51" t="s">
        <v>30</v>
      </c>
      <c r="D14" s="47" t="s">
        <v>25</v>
      </c>
      <c r="E14" s="58" t="s">
        <v>24</v>
      </c>
      <c r="F14" s="46" t="s">
        <v>31</v>
      </c>
      <c r="G14" s="73">
        <v>42272</v>
      </c>
      <c r="H14" s="68">
        <v>2100</v>
      </c>
      <c r="I14" s="69">
        <v>100</v>
      </c>
      <c r="J14" s="69">
        <v>2000</v>
      </c>
      <c r="K14" s="69">
        <v>100.00000000000009</v>
      </c>
      <c r="L14" s="70">
        <v>1900</v>
      </c>
      <c r="M14" s="96">
        <v>816.62</v>
      </c>
      <c r="N14" s="26">
        <f t="shared" si="0"/>
        <v>7.5900000000000318</v>
      </c>
      <c r="O14" s="26">
        <f t="shared" si="1"/>
        <v>809.03</v>
      </c>
      <c r="P14" s="26">
        <f t="shared" si="2"/>
        <v>40.450000000000045</v>
      </c>
      <c r="Q14" s="96">
        <v>768.57999999999993</v>
      </c>
    </row>
    <row r="15" spans="1:17" x14ac:dyDescent="0.25">
      <c r="A15" s="45" t="s">
        <v>32</v>
      </c>
      <c r="B15" s="98">
        <v>0.95</v>
      </c>
      <c r="C15" s="51" t="s">
        <v>33</v>
      </c>
      <c r="D15" s="47" t="s">
        <v>25</v>
      </c>
      <c r="E15" s="58" t="s">
        <v>24</v>
      </c>
      <c r="F15" s="46" t="s">
        <v>34</v>
      </c>
      <c r="G15" s="73">
        <v>42635</v>
      </c>
      <c r="H15" s="68">
        <v>4100</v>
      </c>
      <c r="I15" s="69">
        <v>100</v>
      </c>
      <c r="J15" s="69">
        <v>4000</v>
      </c>
      <c r="K15" s="69">
        <v>200.00000000000017</v>
      </c>
      <c r="L15" s="70">
        <v>3800</v>
      </c>
      <c r="M15" s="96">
        <v>2989.58</v>
      </c>
      <c r="N15" s="26">
        <f t="shared" si="0"/>
        <v>100</v>
      </c>
      <c r="O15" s="26">
        <f t="shared" si="1"/>
        <v>2889.58</v>
      </c>
      <c r="P15" s="26">
        <f t="shared" si="2"/>
        <v>144.48000000000002</v>
      </c>
      <c r="Q15" s="96">
        <v>2745.1</v>
      </c>
    </row>
    <row r="16" spans="1:17" x14ac:dyDescent="0.25">
      <c r="A16" s="45" t="s">
        <v>126</v>
      </c>
      <c r="B16" s="98">
        <v>0.9</v>
      </c>
      <c r="C16" s="46">
        <v>3208</v>
      </c>
      <c r="D16" s="47" t="s">
        <v>67</v>
      </c>
      <c r="E16" s="58" t="s">
        <v>36</v>
      </c>
      <c r="F16" s="72" t="s">
        <v>243</v>
      </c>
      <c r="G16" s="73">
        <v>42901</v>
      </c>
      <c r="H16" s="68">
        <v>95000</v>
      </c>
      <c r="I16" s="69">
        <v>0</v>
      </c>
      <c r="J16" s="69">
        <v>95000</v>
      </c>
      <c r="K16" s="69">
        <v>9499.9999999999982</v>
      </c>
      <c r="L16" s="70">
        <v>85500</v>
      </c>
      <c r="M16" s="96">
        <v>95000</v>
      </c>
      <c r="N16" s="26">
        <f t="shared" si="0"/>
        <v>16800</v>
      </c>
      <c r="O16" s="26">
        <f t="shared" si="1"/>
        <v>78200</v>
      </c>
      <c r="P16" s="26">
        <f t="shared" si="2"/>
        <v>7820</v>
      </c>
      <c r="Q16" s="96">
        <v>70380</v>
      </c>
    </row>
    <row r="17" spans="1:17" x14ac:dyDescent="0.25">
      <c r="A17" s="45" t="s">
        <v>35</v>
      </c>
      <c r="B17" s="98">
        <v>0.95</v>
      </c>
      <c r="C17" s="51">
        <v>3312</v>
      </c>
      <c r="D17" s="47" t="s">
        <v>25</v>
      </c>
      <c r="E17" s="58" t="s">
        <v>36</v>
      </c>
      <c r="F17" s="72" t="s">
        <v>26</v>
      </c>
      <c r="G17" s="73">
        <v>42481</v>
      </c>
      <c r="H17" s="68">
        <v>9200</v>
      </c>
      <c r="I17" s="69">
        <v>200</v>
      </c>
      <c r="J17" s="69">
        <v>9000</v>
      </c>
      <c r="K17" s="69">
        <v>450.0000000000004</v>
      </c>
      <c r="L17" s="70">
        <v>8550</v>
      </c>
      <c r="M17" s="96">
        <v>7303.36</v>
      </c>
      <c r="N17" s="26">
        <f t="shared" si="0"/>
        <v>200</v>
      </c>
      <c r="O17" s="26">
        <f t="shared" si="1"/>
        <v>7103.36</v>
      </c>
      <c r="P17" s="26">
        <f t="shared" si="2"/>
        <v>355.17000000000007</v>
      </c>
      <c r="Q17" s="96">
        <v>6748.19</v>
      </c>
    </row>
    <row r="18" spans="1:17" x14ac:dyDescent="0.25">
      <c r="A18" s="45" t="s">
        <v>37</v>
      </c>
      <c r="B18" s="98">
        <v>0.95</v>
      </c>
      <c r="C18" s="51">
        <v>3313</v>
      </c>
      <c r="D18" s="47" t="s">
        <v>25</v>
      </c>
      <c r="E18" s="58" t="s">
        <v>36</v>
      </c>
      <c r="F18" s="72" t="s">
        <v>26</v>
      </c>
      <c r="G18" s="73">
        <v>42481</v>
      </c>
      <c r="H18" s="68">
        <v>10200</v>
      </c>
      <c r="I18" s="69">
        <v>200</v>
      </c>
      <c r="J18" s="69">
        <v>10000</v>
      </c>
      <c r="K18" s="69">
        <v>500.00000000000045</v>
      </c>
      <c r="L18" s="70">
        <v>9500</v>
      </c>
      <c r="M18" s="96">
        <v>9723.67</v>
      </c>
      <c r="N18" s="26">
        <f t="shared" si="0"/>
        <v>200</v>
      </c>
      <c r="O18" s="26">
        <f t="shared" si="1"/>
        <v>9523.67</v>
      </c>
      <c r="P18" s="26">
        <f t="shared" si="2"/>
        <v>476.18000000000029</v>
      </c>
      <c r="Q18" s="96">
        <v>9047.49</v>
      </c>
    </row>
    <row r="19" spans="1:17" x14ac:dyDescent="0.25">
      <c r="A19" s="45" t="s">
        <v>38</v>
      </c>
      <c r="B19" s="98">
        <v>0.95</v>
      </c>
      <c r="C19" s="51">
        <v>3314</v>
      </c>
      <c r="D19" s="47" t="s">
        <v>25</v>
      </c>
      <c r="E19" s="58" t="s">
        <v>36</v>
      </c>
      <c r="F19" s="72" t="s">
        <v>26</v>
      </c>
      <c r="G19" s="73">
        <v>42481</v>
      </c>
      <c r="H19" s="68">
        <v>9000</v>
      </c>
      <c r="I19" s="69">
        <v>200</v>
      </c>
      <c r="J19" s="69">
        <v>8800</v>
      </c>
      <c r="K19" s="69">
        <v>440.0000000000004</v>
      </c>
      <c r="L19" s="70">
        <v>8360</v>
      </c>
      <c r="M19" s="96">
        <v>8649.92</v>
      </c>
      <c r="N19" s="26">
        <f t="shared" si="0"/>
        <v>200</v>
      </c>
      <c r="O19" s="26">
        <f t="shared" si="1"/>
        <v>8449.92</v>
      </c>
      <c r="P19" s="26">
        <f t="shared" si="2"/>
        <v>422.5</v>
      </c>
      <c r="Q19" s="96">
        <v>8027.42</v>
      </c>
    </row>
    <row r="20" spans="1:17" x14ac:dyDescent="0.25">
      <c r="A20" s="45" t="s">
        <v>39</v>
      </c>
      <c r="B20" s="98">
        <v>0.95</v>
      </c>
      <c r="C20" s="46">
        <v>3315</v>
      </c>
      <c r="D20" s="47" t="s">
        <v>25</v>
      </c>
      <c r="E20" s="58" t="s">
        <v>36</v>
      </c>
      <c r="F20" s="72" t="s">
        <v>26</v>
      </c>
      <c r="G20" s="73">
        <v>42481</v>
      </c>
      <c r="H20" s="68">
        <v>3400</v>
      </c>
      <c r="I20" s="69">
        <v>200</v>
      </c>
      <c r="J20" s="69">
        <v>3200</v>
      </c>
      <c r="K20" s="69">
        <v>160.00000000000014</v>
      </c>
      <c r="L20" s="70">
        <v>3040</v>
      </c>
      <c r="M20" s="96">
        <v>2654.02</v>
      </c>
      <c r="N20" s="26">
        <f t="shared" si="0"/>
        <v>200</v>
      </c>
      <c r="O20" s="26">
        <f t="shared" si="1"/>
        <v>2454.02</v>
      </c>
      <c r="P20" s="26">
        <f t="shared" si="2"/>
        <v>122.69999999999982</v>
      </c>
      <c r="Q20" s="96">
        <v>2331.3200000000002</v>
      </c>
    </row>
    <row r="21" spans="1:17" x14ac:dyDescent="0.25">
      <c r="A21" s="53" t="s">
        <v>127</v>
      </c>
      <c r="B21" s="98">
        <v>0.8</v>
      </c>
      <c r="C21" s="46" t="s">
        <v>128</v>
      </c>
      <c r="D21" s="47" t="s">
        <v>100</v>
      </c>
      <c r="E21" s="58" t="s">
        <v>36</v>
      </c>
      <c r="F21" s="79" t="s">
        <v>244</v>
      </c>
      <c r="G21" s="80">
        <v>43356</v>
      </c>
      <c r="H21" s="68">
        <v>70000</v>
      </c>
      <c r="I21" s="69">
        <v>0</v>
      </c>
      <c r="J21" s="69">
        <v>0</v>
      </c>
      <c r="K21" s="69">
        <v>14000</v>
      </c>
      <c r="L21" s="70">
        <v>56000</v>
      </c>
      <c r="M21" s="96">
        <v>70000</v>
      </c>
      <c r="N21" s="26">
        <f t="shared" si="0"/>
        <v>0</v>
      </c>
      <c r="O21" s="26">
        <f t="shared" si="1"/>
        <v>70000</v>
      </c>
      <c r="P21" s="26">
        <f t="shared" si="2"/>
        <v>14000</v>
      </c>
      <c r="Q21" s="96">
        <v>56000</v>
      </c>
    </row>
    <row r="22" spans="1:17" x14ac:dyDescent="0.25">
      <c r="A22" s="45" t="s">
        <v>129</v>
      </c>
      <c r="B22" s="98">
        <v>0.9</v>
      </c>
      <c r="C22" s="46">
        <v>3207</v>
      </c>
      <c r="D22" s="47" t="s">
        <v>67</v>
      </c>
      <c r="E22" s="58" t="s">
        <v>36</v>
      </c>
      <c r="F22" s="72" t="s">
        <v>243</v>
      </c>
      <c r="G22" s="73">
        <v>42901</v>
      </c>
      <c r="H22" s="68">
        <v>100000</v>
      </c>
      <c r="I22" s="69">
        <v>0</v>
      </c>
      <c r="J22" s="69">
        <v>100000</v>
      </c>
      <c r="K22" s="69">
        <v>9999.9999999999982</v>
      </c>
      <c r="L22" s="70">
        <v>90000</v>
      </c>
      <c r="M22" s="96">
        <v>100000</v>
      </c>
      <c r="N22" s="26">
        <f t="shared" si="0"/>
        <v>0</v>
      </c>
      <c r="O22" s="26">
        <f t="shared" si="1"/>
        <v>100000</v>
      </c>
      <c r="P22" s="26">
        <f t="shared" si="2"/>
        <v>10000</v>
      </c>
      <c r="Q22" s="96">
        <v>90000</v>
      </c>
    </row>
    <row r="23" spans="1:17" x14ac:dyDescent="0.25">
      <c r="A23" s="45" t="s">
        <v>131</v>
      </c>
      <c r="B23" s="98">
        <v>0.9</v>
      </c>
      <c r="C23" s="54" t="s">
        <v>132</v>
      </c>
      <c r="D23" s="47" t="s">
        <v>42</v>
      </c>
      <c r="E23" s="58" t="s">
        <v>111</v>
      </c>
      <c r="F23" s="72" t="s">
        <v>245</v>
      </c>
      <c r="G23" s="71" t="s">
        <v>246</v>
      </c>
      <c r="H23" s="68">
        <v>12800</v>
      </c>
      <c r="I23" s="69">
        <v>1800</v>
      </c>
      <c r="J23" s="69">
        <v>11000</v>
      </c>
      <c r="K23" s="69">
        <v>1099.9999999999998</v>
      </c>
      <c r="L23" s="70">
        <v>9900</v>
      </c>
      <c r="M23" s="96">
        <v>10500</v>
      </c>
      <c r="N23" s="26">
        <f t="shared" si="0"/>
        <v>1800</v>
      </c>
      <c r="O23" s="26">
        <f t="shared" si="1"/>
        <v>8700</v>
      </c>
      <c r="P23" s="26">
        <f t="shared" si="2"/>
        <v>870</v>
      </c>
      <c r="Q23" s="96">
        <v>7830</v>
      </c>
    </row>
    <row r="24" spans="1:17" x14ac:dyDescent="0.25">
      <c r="A24" s="45" t="s">
        <v>133</v>
      </c>
      <c r="B24" s="98">
        <v>0.9</v>
      </c>
      <c r="C24" s="46" t="s">
        <v>134</v>
      </c>
      <c r="D24" s="47" t="s">
        <v>42</v>
      </c>
      <c r="E24" s="58" t="s">
        <v>111</v>
      </c>
      <c r="F24" s="66" t="s">
        <v>237</v>
      </c>
      <c r="G24" s="67" t="s">
        <v>235</v>
      </c>
      <c r="H24" s="68">
        <v>0</v>
      </c>
      <c r="I24" s="69">
        <v>0</v>
      </c>
      <c r="J24" s="69">
        <v>0</v>
      </c>
      <c r="K24" s="69">
        <v>0</v>
      </c>
      <c r="L24" s="70">
        <v>0</v>
      </c>
      <c r="M24" s="96">
        <v>27000</v>
      </c>
      <c r="N24" s="26">
        <f t="shared" si="0"/>
        <v>0</v>
      </c>
      <c r="O24" s="26">
        <f t="shared" si="1"/>
        <v>27000</v>
      </c>
      <c r="P24" s="26">
        <f t="shared" si="2"/>
        <v>2700</v>
      </c>
      <c r="Q24" s="96">
        <v>24300</v>
      </c>
    </row>
    <row r="25" spans="1:17" x14ac:dyDescent="0.25">
      <c r="A25" s="55" t="s">
        <v>135</v>
      </c>
      <c r="B25" s="98">
        <v>0.9</v>
      </c>
      <c r="C25" s="54"/>
      <c r="D25" s="47" t="s">
        <v>67</v>
      </c>
      <c r="E25" s="58" t="s">
        <v>111</v>
      </c>
      <c r="F25" s="72" t="s">
        <v>247</v>
      </c>
      <c r="G25" s="71" t="s">
        <v>234</v>
      </c>
      <c r="H25" s="68">
        <v>27000</v>
      </c>
      <c r="I25" s="69">
        <v>0</v>
      </c>
      <c r="J25" s="69">
        <v>27000</v>
      </c>
      <c r="K25" s="69">
        <v>2699.9999999999995</v>
      </c>
      <c r="L25" s="70">
        <v>24300</v>
      </c>
      <c r="M25" s="96">
        <v>95.6</v>
      </c>
      <c r="N25" s="26">
        <f t="shared" si="0"/>
        <v>95.6</v>
      </c>
      <c r="O25" s="26">
        <f t="shared" si="1"/>
        <v>0</v>
      </c>
      <c r="P25" s="26">
        <f t="shared" si="2"/>
        <v>0</v>
      </c>
      <c r="Q25" s="96">
        <v>0</v>
      </c>
    </row>
    <row r="26" spans="1:17" x14ac:dyDescent="0.25">
      <c r="A26" s="56" t="s">
        <v>137</v>
      </c>
      <c r="B26" s="98">
        <v>0.9</v>
      </c>
      <c r="C26" s="46" t="s">
        <v>138</v>
      </c>
      <c r="D26" s="47" t="s">
        <v>42</v>
      </c>
      <c r="E26" s="58" t="s">
        <v>41</v>
      </c>
      <c r="F26" s="81" t="s">
        <v>43</v>
      </c>
      <c r="G26" s="82">
        <v>42544</v>
      </c>
      <c r="H26" s="68">
        <v>20100</v>
      </c>
      <c r="I26" s="69">
        <v>100</v>
      </c>
      <c r="J26" s="69">
        <v>20000</v>
      </c>
      <c r="K26" s="69">
        <v>1999.9999999999995</v>
      </c>
      <c r="L26" s="70">
        <v>18000</v>
      </c>
      <c r="M26" s="96">
        <v>20100</v>
      </c>
      <c r="N26" s="26">
        <f t="shared" si="0"/>
        <v>100</v>
      </c>
      <c r="O26" s="26">
        <f t="shared" si="1"/>
        <v>20000</v>
      </c>
      <c r="P26" s="26">
        <f t="shared" si="2"/>
        <v>2000</v>
      </c>
      <c r="Q26" s="96">
        <v>18000</v>
      </c>
    </row>
    <row r="27" spans="1:17" x14ac:dyDescent="0.25">
      <c r="A27" s="57" t="s">
        <v>139</v>
      </c>
      <c r="B27" s="98">
        <v>0.9</v>
      </c>
      <c r="C27" s="46" t="s">
        <v>140</v>
      </c>
      <c r="D27" s="47" t="s">
        <v>42</v>
      </c>
      <c r="E27" s="58" t="s">
        <v>41</v>
      </c>
      <c r="F27" s="72" t="s">
        <v>248</v>
      </c>
      <c r="G27" s="83">
        <v>42544</v>
      </c>
      <c r="H27" s="68">
        <v>120</v>
      </c>
      <c r="I27" s="69">
        <v>20</v>
      </c>
      <c r="J27" s="69">
        <v>100</v>
      </c>
      <c r="K27" s="69">
        <v>9.9999999999999982</v>
      </c>
      <c r="L27" s="70">
        <v>90</v>
      </c>
      <c r="M27" s="96">
        <v>120</v>
      </c>
      <c r="N27" s="26">
        <f t="shared" si="0"/>
        <v>20</v>
      </c>
      <c r="O27" s="26">
        <f t="shared" si="1"/>
        <v>100</v>
      </c>
      <c r="P27" s="26">
        <f t="shared" si="2"/>
        <v>10</v>
      </c>
      <c r="Q27" s="96">
        <v>90</v>
      </c>
    </row>
    <row r="28" spans="1:17" x14ac:dyDescent="0.25">
      <c r="A28" s="57" t="s">
        <v>141</v>
      </c>
      <c r="B28" s="98">
        <v>0.9</v>
      </c>
      <c r="C28" s="46" t="s">
        <v>142</v>
      </c>
      <c r="D28" s="47" t="s">
        <v>42</v>
      </c>
      <c r="E28" s="58" t="s">
        <v>41</v>
      </c>
      <c r="F28" s="81" t="s">
        <v>43</v>
      </c>
      <c r="G28" s="82">
        <v>42544</v>
      </c>
      <c r="H28" s="68">
        <v>10500</v>
      </c>
      <c r="I28" s="69">
        <v>100</v>
      </c>
      <c r="J28" s="69">
        <v>10400</v>
      </c>
      <c r="K28" s="69">
        <v>1039.9999999999998</v>
      </c>
      <c r="L28" s="70">
        <v>9360</v>
      </c>
      <c r="M28" s="96">
        <v>10500</v>
      </c>
      <c r="N28" s="26">
        <f t="shared" si="0"/>
        <v>100</v>
      </c>
      <c r="O28" s="26">
        <f t="shared" si="1"/>
        <v>10400</v>
      </c>
      <c r="P28" s="26">
        <f t="shared" si="2"/>
        <v>1040</v>
      </c>
      <c r="Q28" s="96">
        <v>9360</v>
      </c>
    </row>
    <row r="29" spans="1:17" x14ac:dyDescent="0.25">
      <c r="A29" s="52" t="s">
        <v>143</v>
      </c>
      <c r="B29" s="98">
        <v>0.9</v>
      </c>
      <c r="C29" s="46" t="s">
        <v>40</v>
      </c>
      <c r="D29" s="47" t="s">
        <v>42</v>
      </c>
      <c r="E29" s="58" t="s">
        <v>41</v>
      </c>
      <c r="F29" s="72" t="s">
        <v>43</v>
      </c>
      <c r="G29" s="83">
        <v>42544</v>
      </c>
      <c r="H29" s="68">
        <v>7010</v>
      </c>
      <c r="I29" s="69">
        <v>200</v>
      </c>
      <c r="J29" s="69">
        <v>6810</v>
      </c>
      <c r="K29" s="69">
        <v>680.99999999999989</v>
      </c>
      <c r="L29" s="70">
        <v>6129</v>
      </c>
      <c r="M29" s="96">
        <v>6450</v>
      </c>
      <c r="N29" s="26">
        <f t="shared" si="0"/>
        <v>200</v>
      </c>
      <c r="O29" s="26">
        <f t="shared" si="1"/>
        <v>6250</v>
      </c>
      <c r="P29" s="26">
        <f t="shared" si="2"/>
        <v>625</v>
      </c>
      <c r="Q29" s="96">
        <v>5625</v>
      </c>
    </row>
    <row r="30" spans="1:17" x14ac:dyDescent="0.25">
      <c r="A30" s="45" t="s">
        <v>44</v>
      </c>
      <c r="B30" s="98">
        <v>0.85</v>
      </c>
      <c r="C30" s="46">
        <v>3256</v>
      </c>
      <c r="D30" s="47" t="s">
        <v>46</v>
      </c>
      <c r="E30" s="58" t="s">
        <v>45</v>
      </c>
      <c r="F30" s="72" t="s">
        <v>47</v>
      </c>
      <c r="G30" s="83">
        <v>42272</v>
      </c>
      <c r="H30" s="68">
        <v>82000</v>
      </c>
      <c r="I30" s="69">
        <v>2000</v>
      </c>
      <c r="J30" s="69">
        <v>80000</v>
      </c>
      <c r="K30" s="69">
        <v>12000.000000000002</v>
      </c>
      <c r="L30" s="70">
        <v>68000</v>
      </c>
      <c r="M30" s="96">
        <v>45195.32</v>
      </c>
      <c r="N30" s="26">
        <f t="shared" si="0"/>
        <v>2000</v>
      </c>
      <c r="O30" s="26">
        <f t="shared" si="1"/>
        <v>43195.32</v>
      </c>
      <c r="P30" s="26">
        <f t="shared" si="2"/>
        <v>6479.3000000000029</v>
      </c>
      <c r="Q30" s="96">
        <v>36716.019999999997</v>
      </c>
    </row>
    <row r="31" spans="1:17" x14ac:dyDescent="0.25">
      <c r="A31" s="52" t="s">
        <v>145</v>
      </c>
      <c r="B31" s="98">
        <v>0.9</v>
      </c>
      <c r="C31" s="46" t="s">
        <v>146</v>
      </c>
      <c r="D31" s="47" t="s">
        <v>42</v>
      </c>
      <c r="E31" s="58" t="s">
        <v>45</v>
      </c>
      <c r="F31" s="72" t="s">
        <v>43</v>
      </c>
      <c r="G31" s="83">
        <v>42544</v>
      </c>
      <c r="H31" s="68">
        <v>3500</v>
      </c>
      <c r="I31" s="69">
        <v>100</v>
      </c>
      <c r="J31" s="69">
        <v>3400</v>
      </c>
      <c r="K31" s="69">
        <v>339.99999999999994</v>
      </c>
      <c r="L31" s="70">
        <v>3060</v>
      </c>
      <c r="M31" s="96">
        <v>3500</v>
      </c>
      <c r="N31" s="26">
        <f t="shared" si="0"/>
        <v>50</v>
      </c>
      <c r="O31" s="26">
        <f t="shared" si="1"/>
        <v>3450</v>
      </c>
      <c r="P31" s="26">
        <f t="shared" si="2"/>
        <v>345</v>
      </c>
      <c r="Q31" s="96">
        <v>3105</v>
      </c>
    </row>
    <row r="32" spans="1:17" x14ac:dyDescent="0.25">
      <c r="A32" s="45" t="s">
        <v>147</v>
      </c>
      <c r="B32" s="98">
        <v>0</v>
      </c>
      <c r="C32" s="46" t="s">
        <v>148</v>
      </c>
      <c r="D32" s="47"/>
      <c r="E32" s="58" t="s">
        <v>45</v>
      </c>
      <c r="F32" s="45"/>
      <c r="G32" s="71"/>
      <c r="H32" s="68"/>
      <c r="I32" s="69"/>
      <c r="J32" s="69"/>
      <c r="K32" s="69"/>
      <c r="L32" s="70"/>
      <c r="M32" s="96">
        <v>26629.96</v>
      </c>
      <c r="N32" s="26" t="e">
        <f t="shared" si="0"/>
        <v>#DIV/0!</v>
      </c>
      <c r="O32" s="26" t="e">
        <f t="shared" si="1"/>
        <v>#DIV/0!</v>
      </c>
      <c r="P32" s="26" t="e">
        <f t="shared" si="2"/>
        <v>#DIV/0!</v>
      </c>
      <c r="Q32" s="96">
        <v>14671</v>
      </c>
    </row>
    <row r="33" spans="1:17" x14ac:dyDescent="0.25">
      <c r="A33" s="45" t="s">
        <v>48</v>
      </c>
      <c r="B33" s="98">
        <v>0.95</v>
      </c>
      <c r="C33" s="46">
        <v>3213</v>
      </c>
      <c r="D33" s="47" t="s">
        <v>25</v>
      </c>
      <c r="E33" s="58" t="s">
        <v>49</v>
      </c>
      <c r="F33" s="72" t="s">
        <v>50</v>
      </c>
      <c r="G33" s="83">
        <v>42272</v>
      </c>
      <c r="H33" s="68">
        <v>17200</v>
      </c>
      <c r="I33" s="69">
        <v>200</v>
      </c>
      <c r="J33" s="69">
        <v>17000</v>
      </c>
      <c r="K33" s="69">
        <v>850.0000000000008</v>
      </c>
      <c r="L33" s="70">
        <v>16150</v>
      </c>
      <c r="M33" s="96">
        <v>14980.46</v>
      </c>
      <c r="N33" s="26">
        <f t="shared" si="0"/>
        <v>200</v>
      </c>
      <c r="O33" s="26">
        <f t="shared" si="1"/>
        <v>14780.46</v>
      </c>
      <c r="P33" s="26">
        <f t="shared" si="2"/>
        <v>739.01999999999862</v>
      </c>
      <c r="Q33" s="96">
        <v>14041.44</v>
      </c>
    </row>
    <row r="34" spans="1:17" x14ac:dyDescent="0.25">
      <c r="A34" s="45" t="s">
        <v>51</v>
      </c>
      <c r="B34" s="98">
        <v>0.95</v>
      </c>
      <c r="C34" s="46">
        <v>3203</v>
      </c>
      <c r="D34" s="47" t="s">
        <v>25</v>
      </c>
      <c r="E34" s="58" t="s">
        <v>49</v>
      </c>
      <c r="F34" s="72" t="s">
        <v>52</v>
      </c>
      <c r="G34" s="71" t="s">
        <v>53</v>
      </c>
      <c r="H34" s="68">
        <v>10200</v>
      </c>
      <c r="I34" s="69">
        <v>200</v>
      </c>
      <c r="J34" s="69">
        <v>10000</v>
      </c>
      <c r="K34" s="69">
        <v>500.00000000000045</v>
      </c>
      <c r="L34" s="70">
        <v>9500</v>
      </c>
      <c r="M34" s="96">
        <v>9857.4500000000007</v>
      </c>
      <c r="N34" s="26">
        <f t="shared" si="0"/>
        <v>200</v>
      </c>
      <c r="O34" s="26">
        <f t="shared" si="1"/>
        <v>9657.4500000000007</v>
      </c>
      <c r="P34" s="26">
        <f t="shared" si="2"/>
        <v>482.8700000000008</v>
      </c>
      <c r="Q34" s="96">
        <v>9174.58</v>
      </c>
    </row>
    <row r="35" spans="1:17" x14ac:dyDescent="0.25">
      <c r="A35" s="45" t="s">
        <v>152</v>
      </c>
      <c r="B35" s="98">
        <v>0.95</v>
      </c>
      <c r="C35" s="46" t="s">
        <v>153</v>
      </c>
      <c r="D35" s="47" t="s">
        <v>25</v>
      </c>
      <c r="E35" s="58" t="s">
        <v>49</v>
      </c>
      <c r="F35" s="72" t="s">
        <v>249</v>
      </c>
      <c r="G35" s="71" t="s">
        <v>241</v>
      </c>
      <c r="H35" s="68">
        <v>15150</v>
      </c>
      <c r="I35" s="69">
        <v>200</v>
      </c>
      <c r="J35" s="69">
        <v>14950</v>
      </c>
      <c r="K35" s="69">
        <v>747.50000000000068</v>
      </c>
      <c r="L35" s="70">
        <v>14202.5</v>
      </c>
      <c r="M35" s="96">
        <v>15150</v>
      </c>
      <c r="N35" s="26">
        <f t="shared" si="0"/>
        <v>200</v>
      </c>
      <c r="O35" s="26">
        <f t="shared" si="1"/>
        <v>14950</v>
      </c>
      <c r="P35" s="26">
        <f t="shared" si="2"/>
        <v>747.5</v>
      </c>
      <c r="Q35" s="96">
        <v>14202.5</v>
      </c>
    </row>
    <row r="36" spans="1:17" x14ac:dyDescent="0.25">
      <c r="A36" s="45" t="s">
        <v>54</v>
      </c>
      <c r="B36" s="98">
        <v>0.95</v>
      </c>
      <c r="C36" s="46">
        <v>3214</v>
      </c>
      <c r="D36" s="47" t="s">
        <v>25</v>
      </c>
      <c r="E36" s="58" t="s">
        <v>49</v>
      </c>
      <c r="F36" s="72" t="s">
        <v>55</v>
      </c>
      <c r="G36" s="83">
        <v>42272</v>
      </c>
      <c r="H36" s="68">
        <v>8400</v>
      </c>
      <c r="I36" s="69">
        <v>200</v>
      </c>
      <c r="J36" s="69">
        <v>8200</v>
      </c>
      <c r="K36" s="69">
        <v>410.00000000000034</v>
      </c>
      <c r="L36" s="70">
        <v>7790</v>
      </c>
      <c r="M36" s="96">
        <v>7341.74</v>
      </c>
      <c r="N36" s="26">
        <f t="shared" si="0"/>
        <v>200</v>
      </c>
      <c r="O36" s="26">
        <f t="shared" si="1"/>
        <v>7141.74</v>
      </c>
      <c r="P36" s="26">
        <f t="shared" si="2"/>
        <v>357.08999999999924</v>
      </c>
      <c r="Q36" s="96">
        <v>6784.6500000000005</v>
      </c>
    </row>
    <row r="37" spans="1:17" x14ac:dyDescent="0.25">
      <c r="A37" s="45" t="s">
        <v>154</v>
      </c>
      <c r="B37" s="98">
        <v>0.95</v>
      </c>
      <c r="C37" s="46" t="s">
        <v>155</v>
      </c>
      <c r="D37" s="47" t="s">
        <v>25</v>
      </c>
      <c r="E37" s="58" t="s">
        <v>49</v>
      </c>
      <c r="F37" s="72" t="s">
        <v>249</v>
      </c>
      <c r="G37" s="71" t="s">
        <v>241</v>
      </c>
      <c r="H37" s="68">
        <v>15200</v>
      </c>
      <c r="I37" s="69">
        <v>200</v>
      </c>
      <c r="J37" s="69">
        <v>15000</v>
      </c>
      <c r="K37" s="69">
        <v>750.00000000000068</v>
      </c>
      <c r="L37" s="70">
        <v>14250</v>
      </c>
      <c r="M37" s="96">
        <v>15200</v>
      </c>
      <c r="N37" s="26">
        <f t="shared" si="0"/>
        <v>200</v>
      </c>
      <c r="O37" s="26">
        <f t="shared" si="1"/>
        <v>15000</v>
      </c>
      <c r="P37" s="26">
        <f t="shared" si="2"/>
        <v>750</v>
      </c>
      <c r="Q37" s="96">
        <v>14250</v>
      </c>
    </row>
    <row r="38" spans="1:17" x14ac:dyDescent="0.25">
      <c r="A38" s="45" t="s">
        <v>56</v>
      </c>
      <c r="B38" s="98">
        <v>0.95</v>
      </c>
      <c r="C38" s="46">
        <v>3258</v>
      </c>
      <c r="D38" s="47" t="s">
        <v>25</v>
      </c>
      <c r="E38" s="58" t="s">
        <v>49</v>
      </c>
      <c r="F38" s="72" t="s">
        <v>55</v>
      </c>
      <c r="G38" s="83">
        <v>42272</v>
      </c>
      <c r="H38" s="68">
        <v>22200</v>
      </c>
      <c r="I38" s="69">
        <v>200</v>
      </c>
      <c r="J38" s="69">
        <v>22000</v>
      </c>
      <c r="K38" s="69">
        <v>1100.0000000000009</v>
      </c>
      <c r="L38" s="70">
        <v>20900</v>
      </c>
      <c r="M38" s="96">
        <v>21452.23</v>
      </c>
      <c r="N38" s="26">
        <f t="shared" si="0"/>
        <v>200</v>
      </c>
      <c r="O38" s="26">
        <f t="shared" si="1"/>
        <v>21252.23</v>
      </c>
      <c r="P38" s="26">
        <f t="shared" si="2"/>
        <v>1062.6100000000006</v>
      </c>
      <c r="Q38" s="96">
        <v>20189.62</v>
      </c>
    </row>
    <row r="39" spans="1:17" x14ac:dyDescent="0.25">
      <c r="A39" s="45" t="s">
        <v>156</v>
      </c>
      <c r="B39" s="98">
        <v>0.95</v>
      </c>
      <c r="C39" s="46" t="s">
        <v>157</v>
      </c>
      <c r="D39" s="47" t="s">
        <v>25</v>
      </c>
      <c r="E39" s="58" t="s">
        <v>49</v>
      </c>
      <c r="F39" s="72" t="s">
        <v>250</v>
      </c>
      <c r="G39" s="83">
        <v>43083</v>
      </c>
      <c r="H39" s="68">
        <v>22200</v>
      </c>
      <c r="I39" s="69">
        <v>200</v>
      </c>
      <c r="J39" s="69">
        <v>22000</v>
      </c>
      <c r="K39" s="69">
        <v>1100.0000000000009</v>
      </c>
      <c r="L39" s="70">
        <v>20900</v>
      </c>
      <c r="M39" s="96">
        <v>22196.76</v>
      </c>
      <c r="N39" s="26">
        <f t="shared" si="0"/>
        <v>200</v>
      </c>
      <c r="O39" s="26">
        <f t="shared" si="1"/>
        <v>21996.76</v>
      </c>
      <c r="P39" s="26">
        <f t="shared" si="2"/>
        <v>1099.8400000000001</v>
      </c>
      <c r="Q39" s="96">
        <v>20896.919999999998</v>
      </c>
    </row>
    <row r="40" spans="1:17" x14ac:dyDescent="0.25">
      <c r="A40" s="45" t="s">
        <v>57</v>
      </c>
      <c r="B40" s="98">
        <v>0.95</v>
      </c>
      <c r="C40" s="46">
        <v>3215</v>
      </c>
      <c r="D40" s="47" t="s">
        <v>25</v>
      </c>
      <c r="E40" s="58" t="s">
        <v>49</v>
      </c>
      <c r="F40" s="72" t="s">
        <v>55</v>
      </c>
      <c r="G40" s="83">
        <v>42272</v>
      </c>
      <c r="H40" s="68">
        <v>21000</v>
      </c>
      <c r="I40" s="69">
        <v>200</v>
      </c>
      <c r="J40" s="69">
        <v>20800</v>
      </c>
      <c r="K40" s="69">
        <v>1040.0000000000009</v>
      </c>
      <c r="L40" s="70">
        <v>19760</v>
      </c>
      <c r="M40" s="96">
        <v>14729.44</v>
      </c>
      <c r="N40" s="26">
        <f t="shared" si="0"/>
        <v>200</v>
      </c>
      <c r="O40" s="26">
        <f t="shared" si="1"/>
        <v>14529.44</v>
      </c>
      <c r="P40" s="26">
        <f t="shared" si="2"/>
        <v>726.47000000000116</v>
      </c>
      <c r="Q40" s="96">
        <v>13802.97</v>
      </c>
    </row>
    <row r="41" spans="1:17" x14ac:dyDescent="0.25">
      <c r="A41" s="45" t="s">
        <v>58</v>
      </c>
      <c r="B41" s="98">
        <v>0.95</v>
      </c>
      <c r="C41" s="46">
        <v>3259</v>
      </c>
      <c r="D41" s="47" t="s">
        <v>25</v>
      </c>
      <c r="E41" s="58" t="s">
        <v>49</v>
      </c>
      <c r="F41" s="72" t="s">
        <v>59</v>
      </c>
      <c r="G41" s="83">
        <v>42810</v>
      </c>
      <c r="H41" s="68">
        <v>11200</v>
      </c>
      <c r="I41" s="69">
        <v>200</v>
      </c>
      <c r="J41" s="69">
        <v>11000</v>
      </c>
      <c r="K41" s="69">
        <v>550.00000000000045</v>
      </c>
      <c r="L41" s="70">
        <v>10450</v>
      </c>
      <c r="M41" s="96">
        <v>8271.94</v>
      </c>
      <c r="N41" s="26">
        <f t="shared" si="0"/>
        <v>200.00000000000091</v>
      </c>
      <c r="O41" s="26">
        <f t="shared" si="1"/>
        <v>8071.94</v>
      </c>
      <c r="P41" s="26">
        <f t="shared" si="2"/>
        <v>403.59999999999945</v>
      </c>
      <c r="Q41" s="96">
        <v>7668.34</v>
      </c>
    </row>
    <row r="42" spans="1:17" x14ac:dyDescent="0.25">
      <c r="A42" s="45" t="s">
        <v>60</v>
      </c>
      <c r="B42" s="98">
        <v>0.95</v>
      </c>
      <c r="C42" s="46">
        <v>3212</v>
      </c>
      <c r="D42" s="47" t="s">
        <v>25</v>
      </c>
      <c r="E42" s="58" t="s">
        <v>49</v>
      </c>
      <c r="F42" s="81" t="s">
        <v>55</v>
      </c>
      <c r="G42" s="83">
        <v>42272</v>
      </c>
      <c r="H42" s="68">
        <v>65000</v>
      </c>
      <c r="I42" s="69">
        <v>200</v>
      </c>
      <c r="J42" s="69">
        <v>64800</v>
      </c>
      <c r="K42" s="69">
        <v>3240.0000000000027</v>
      </c>
      <c r="L42" s="70">
        <v>61560</v>
      </c>
      <c r="M42" s="96">
        <v>55522.48</v>
      </c>
      <c r="N42" s="26">
        <f t="shared" si="0"/>
        <v>200</v>
      </c>
      <c r="O42" s="26">
        <f t="shared" si="1"/>
        <v>55322.48</v>
      </c>
      <c r="P42" s="26">
        <f t="shared" si="2"/>
        <v>2766.1200000000026</v>
      </c>
      <c r="Q42" s="96">
        <v>52556.36</v>
      </c>
    </row>
    <row r="43" spans="1:17" x14ac:dyDescent="0.25">
      <c r="A43" s="53" t="s">
        <v>61</v>
      </c>
      <c r="B43" s="98">
        <v>0.95</v>
      </c>
      <c r="C43" s="46" t="s">
        <v>62</v>
      </c>
      <c r="D43" s="47" t="s">
        <v>25</v>
      </c>
      <c r="E43" s="58" t="s">
        <v>49</v>
      </c>
      <c r="F43" s="72" t="s">
        <v>63</v>
      </c>
      <c r="G43" s="83">
        <v>42481</v>
      </c>
      <c r="H43" s="68">
        <v>342700</v>
      </c>
      <c r="I43" s="69">
        <v>500</v>
      </c>
      <c r="J43" s="69">
        <v>342200</v>
      </c>
      <c r="K43" s="69">
        <v>17110.000000000015</v>
      </c>
      <c r="L43" s="70">
        <v>325090</v>
      </c>
      <c r="M43" s="96">
        <v>342389.47</v>
      </c>
      <c r="N43" s="26">
        <f t="shared" si="0"/>
        <v>200</v>
      </c>
      <c r="O43" s="26">
        <f t="shared" si="1"/>
        <v>342189.47</v>
      </c>
      <c r="P43" s="26">
        <f t="shared" si="2"/>
        <v>17109.469999999972</v>
      </c>
      <c r="Q43" s="96">
        <v>325080</v>
      </c>
    </row>
    <row r="44" spans="1:17" x14ac:dyDescent="0.25">
      <c r="A44" s="45" t="s">
        <v>160</v>
      </c>
      <c r="B44" s="98">
        <v>0.95</v>
      </c>
      <c r="C44" s="46" t="s">
        <v>161</v>
      </c>
      <c r="D44" s="47" t="s">
        <v>25</v>
      </c>
      <c r="E44" s="58" t="s">
        <v>49</v>
      </c>
      <c r="F44" s="46" t="s">
        <v>251</v>
      </c>
      <c r="G44" s="71" t="s">
        <v>246</v>
      </c>
      <c r="H44" s="68">
        <v>110500</v>
      </c>
      <c r="I44" s="69">
        <v>500</v>
      </c>
      <c r="J44" s="69">
        <v>110000</v>
      </c>
      <c r="K44" s="69">
        <v>5500.0000000000045</v>
      </c>
      <c r="L44" s="70">
        <v>104500</v>
      </c>
      <c r="M44" s="96">
        <v>110149.92</v>
      </c>
      <c r="N44" s="26">
        <f t="shared" si="0"/>
        <v>500</v>
      </c>
      <c r="O44" s="26">
        <f t="shared" si="1"/>
        <v>109649.92</v>
      </c>
      <c r="P44" s="26">
        <f t="shared" si="2"/>
        <v>5482.5</v>
      </c>
      <c r="Q44" s="96">
        <v>104167.42</v>
      </c>
    </row>
    <row r="45" spans="1:17" x14ac:dyDescent="0.25">
      <c r="A45" s="45" t="s">
        <v>64</v>
      </c>
      <c r="B45" s="98">
        <v>0.95</v>
      </c>
      <c r="C45" s="46">
        <v>3202</v>
      </c>
      <c r="D45" s="47" t="s">
        <v>25</v>
      </c>
      <c r="E45" s="58" t="s">
        <v>49</v>
      </c>
      <c r="F45" s="72" t="s">
        <v>52</v>
      </c>
      <c r="G45" s="83">
        <v>42180</v>
      </c>
      <c r="H45" s="68">
        <v>7400</v>
      </c>
      <c r="I45" s="69">
        <v>200</v>
      </c>
      <c r="J45" s="69">
        <v>7200</v>
      </c>
      <c r="K45" s="69">
        <v>360.00000000000034</v>
      </c>
      <c r="L45" s="70">
        <v>6840</v>
      </c>
      <c r="M45" s="96">
        <v>6626.12</v>
      </c>
      <c r="N45" s="26">
        <f t="shared" si="0"/>
        <v>200</v>
      </c>
      <c r="O45" s="26">
        <f t="shared" si="1"/>
        <v>6426.12</v>
      </c>
      <c r="P45" s="26">
        <f t="shared" si="2"/>
        <v>321.30999999999949</v>
      </c>
      <c r="Q45" s="96">
        <v>6104.81</v>
      </c>
    </row>
    <row r="46" spans="1:17" x14ac:dyDescent="0.25">
      <c r="A46" s="45" t="s">
        <v>162</v>
      </c>
      <c r="B46" s="98">
        <v>0.95</v>
      </c>
      <c r="C46" s="46" t="s">
        <v>163</v>
      </c>
      <c r="D46" s="47" t="s">
        <v>25</v>
      </c>
      <c r="E46" s="58" t="s">
        <v>49</v>
      </c>
      <c r="F46" s="72" t="s">
        <v>252</v>
      </c>
      <c r="G46" s="71" t="s">
        <v>253</v>
      </c>
      <c r="H46" s="68">
        <v>24200</v>
      </c>
      <c r="I46" s="69">
        <v>0</v>
      </c>
      <c r="J46" s="69">
        <v>24200</v>
      </c>
      <c r="K46" s="69">
        <v>1210.0000000000011</v>
      </c>
      <c r="L46" s="70">
        <v>22990</v>
      </c>
      <c r="M46" s="96">
        <v>24200</v>
      </c>
      <c r="N46" s="26">
        <f t="shared" si="0"/>
        <v>200</v>
      </c>
      <c r="O46" s="26">
        <f t="shared" si="1"/>
        <v>24000</v>
      </c>
      <c r="P46" s="26">
        <f t="shared" si="2"/>
        <v>1200</v>
      </c>
      <c r="Q46" s="96">
        <v>22800</v>
      </c>
    </row>
    <row r="47" spans="1:17" x14ac:dyDescent="0.25">
      <c r="A47" s="45" t="s">
        <v>164</v>
      </c>
      <c r="B47" s="98">
        <v>0.95</v>
      </c>
      <c r="C47" s="46" t="s">
        <v>165</v>
      </c>
      <c r="D47" s="47" t="s">
        <v>25</v>
      </c>
      <c r="E47" s="58" t="s">
        <v>49</v>
      </c>
      <c r="F47" s="72" t="s">
        <v>252</v>
      </c>
      <c r="G47" s="71" t="s">
        <v>253</v>
      </c>
      <c r="H47" s="68">
        <v>18200</v>
      </c>
      <c r="I47" s="69">
        <v>200</v>
      </c>
      <c r="J47" s="69">
        <v>18000</v>
      </c>
      <c r="K47" s="69">
        <v>900.0000000000008</v>
      </c>
      <c r="L47" s="70">
        <v>17100</v>
      </c>
      <c r="M47" s="96">
        <v>18200</v>
      </c>
      <c r="N47" s="26">
        <f t="shared" si="0"/>
        <v>200</v>
      </c>
      <c r="O47" s="26">
        <f t="shared" si="1"/>
        <v>18000</v>
      </c>
      <c r="P47" s="26">
        <f t="shared" si="2"/>
        <v>900</v>
      </c>
      <c r="Q47" s="96">
        <v>17100</v>
      </c>
    </row>
    <row r="48" spans="1:17" x14ac:dyDescent="0.25">
      <c r="A48" s="45" t="s">
        <v>168</v>
      </c>
      <c r="B48" s="98">
        <v>0.9</v>
      </c>
      <c r="C48" s="46" t="s">
        <v>169</v>
      </c>
      <c r="D48" s="47" t="s">
        <v>67</v>
      </c>
      <c r="E48" s="58" t="s">
        <v>49</v>
      </c>
      <c r="F48" s="46" t="s">
        <v>254</v>
      </c>
      <c r="G48" s="71" t="s">
        <v>241</v>
      </c>
      <c r="H48" s="68">
        <v>4000</v>
      </c>
      <c r="I48" s="69">
        <v>0</v>
      </c>
      <c r="J48" s="69">
        <v>4000</v>
      </c>
      <c r="K48" s="69">
        <v>399.99999999999989</v>
      </c>
      <c r="L48" s="70">
        <v>3600</v>
      </c>
      <c r="M48" s="96">
        <v>4000</v>
      </c>
      <c r="N48" s="26">
        <f t="shared" si="0"/>
        <v>0</v>
      </c>
      <c r="O48" s="26">
        <f t="shared" si="1"/>
        <v>4000</v>
      </c>
      <c r="P48" s="26">
        <f t="shared" si="2"/>
        <v>400</v>
      </c>
      <c r="Q48" s="96">
        <v>3600</v>
      </c>
    </row>
    <row r="49" spans="1:17" x14ac:dyDescent="0.25">
      <c r="A49" s="45" t="s">
        <v>65</v>
      </c>
      <c r="B49" s="98">
        <v>0.9</v>
      </c>
      <c r="C49" s="46" t="s">
        <v>66</v>
      </c>
      <c r="D49" s="47" t="s">
        <v>67</v>
      </c>
      <c r="E49" s="58" t="s">
        <v>49</v>
      </c>
      <c r="F49" s="72" t="s">
        <v>68</v>
      </c>
      <c r="G49" s="83">
        <v>42635</v>
      </c>
      <c r="H49" s="68">
        <v>12000</v>
      </c>
      <c r="I49" s="69">
        <v>0</v>
      </c>
      <c r="J49" s="69">
        <v>12000</v>
      </c>
      <c r="K49" s="69">
        <v>1199.9999999999998</v>
      </c>
      <c r="L49" s="70">
        <v>10800</v>
      </c>
      <c r="M49" s="96">
        <v>7355.24</v>
      </c>
      <c r="N49" s="26">
        <f t="shared" si="0"/>
        <v>1437.5299999999997</v>
      </c>
      <c r="O49" s="26">
        <f t="shared" si="1"/>
        <v>5917.71</v>
      </c>
      <c r="P49" s="26">
        <f t="shared" si="2"/>
        <v>591.76999999999953</v>
      </c>
      <c r="Q49" s="96">
        <v>5325.9400000000005</v>
      </c>
    </row>
    <row r="50" spans="1:17" x14ac:dyDescent="0.25">
      <c r="A50" s="45" t="s">
        <v>170</v>
      </c>
      <c r="B50" s="98">
        <v>0.9</v>
      </c>
      <c r="C50" s="46" t="s">
        <v>171</v>
      </c>
      <c r="D50" s="47" t="s">
        <v>67</v>
      </c>
      <c r="E50" s="58" t="s">
        <v>49</v>
      </c>
      <c r="F50" s="72" t="s">
        <v>68</v>
      </c>
      <c r="G50" s="83">
        <v>42635</v>
      </c>
      <c r="H50" s="68">
        <v>10000</v>
      </c>
      <c r="I50" s="69">
        <v>500</v>
      </c>
      <c r="J50" s="69">
        <v>9500</v>
      </c>
      <c r="K50" s="69">
        <v>949.99999999999977</v>
      </c>
      <c r="L50" s="70">
        <v>8550</v>
      </c>
      <c r="M50" s="96">
        <v>10000</v>
      </c>
      <c r="N50" s="26">
        <f t="shared" si="0"/>
        <v>0</v>
      </c>
      <c r="O50" s="26">
        <f t="shared" si="1"/>
        <v>10000</v>
      </c>
      <c r="P50" s="26">
        <f t="shared" si="2"/>
        <v>1000</v>
      </c>
      <c r="Q50" s="96">
        <v>9000</v>
      </c>
    </row>
    <row r="51" spans="1:17" x14ac:dyDescent="0.25">
      <c r="A51" s="45" t="s">
        <v>69</v>
      </c>
      <c r="B51" s="98">
        <v>0.95</v>
      </c>
      <c r="C51" s="46" t="s">
        <v>70</v>
      </c>
      <c r="D51" s="47" t="s">
        <v>25</v>
      </c>
      <c r="E51" s="58" t="s">
        <v>49</v>
      </c>
      <c r="F51" s="72" t="s">
        <v>255</v>
      </c>
      <c r="G51" s="83">
        <v>42635</v>
      </c>
      <c r="H51" s="68">
        <v>7000</v>
      </c>
      <c r="I51" s="69">
        <v>200</v>
      </c>
      <c r="J51" s="69">
        <v>6800</v>
      </c>
      <c r="K51" s="69">
        <v>340.00000000000028</v>
      </c>
      <c r="L51" s="70">
        <v>6460</v>
      </c>
      <c r="M51" s="96">
        <v>6831.59</v>
      </c>
      <c r="N51" s="26">
        <f t="shared" si="0"/>
        <v>200</v>
      </c>
      <c r="O51" s="26">
        <f t="shared" si="1"/>
        <v>6631.59</v>
      </c>
      <c r="P51" s="26">
        <f t="shared" si="2"/>
        <v>331.57999999999993</v>
      </c>
      <c r="Q51" s="96">
        <v>6300.01</v>
      </c>
    </row>
    <row r="52" spans="1:17" x14ac:dyDescent="0.25">
      <c r="A52" s="45" t="s">
        <v>172</v>
      </c>
      <c r="B52" s="98">
        <v>0.95</v>
      </c>
      <c r="C52" s="46" t="s">
        <v>173</v>
      </c>
      <c r="D52" s="47" t="s">
        <v>25</v>
      </c>
      <c r="E52" s="58" t="s">
        <v>49</v>
      </c>
      <c r="F52" s="72" t="s">
        <v>256</v>
      </c>
      <c r="G52" s="83">
        <v>43173</v>
      </c>
      <c r="H52" s="68">
        <v>31000</v>
      </c>
      <c r="I52" s="69">
        <v>300</v>
      </c>
      <c r="J52" s="69">
        <v>30700</v>
      </c>
      <c r="K52" s="69">
        <v>1535.0000000000014</v>
      </c>
      <c r="L52" s="70">
        <v>29165</v>
      </c>
      <c r="M52" s="96">
        <v>23352.5</v>
      </c>
      <c r="N52" s="26">
        <f t="shared" si="0"/>
        <v>300</v>
      </c>
      <c r="O52" s="26">
        <f>ROUND(Q52/B52,2)+0.01</f>
        <v>23052.5</v>
      </c>
      <c r="P52" s="26">
        <f t="shared" si="2"/>
        <v>1152.630000000001</v>
      </c>
      <c r="Q52" s="96">
        <v>21899.87</v>
      </c>
    </row>
    <row r="53" spans="1:17" x14ac:dyDescent="0.25">
      <c r="A53" s="45" t="s">
        <v>174</v>
      </c>
      <c r="B53" s="98">
        <v>0.95</v>
      </c>
      <c r="C53" s="46" t="s">
        <v>175</v>
      </c>
      <c r="D53" s="47" t="s">
        <v>25</v>
      </c>
      <c r="E53" s="58" t="s">
        <v>49</v>
      </c>
      <c r="F53" s="84" t="s">
        <v>257</v>
      </c>
      <c r="G53" s="83">
        <v>42726</v>
      </c>
      <c r="H53" s="68">
        <v>25200</v>
      </c>
      <c r="I53" s="69">
        <v>200</v>
      </c>
      <c r="J53" s="69">
        <v>25000</v>
      </c>
      <c r="K53" s="69">
        <v>1250.0000000000011</v>
      </c>
      <c r="L53" s="70">
        <v>23750</v>
      </c>
      <c r="M53" s="96">
        <v>25200</v>
      </c>
      <c r="N53" s="26">
        <f t="shared" si="0"/>
        <v>200</v>
      </c>
      <c r="O53" s="26">
        <f t="shared" si="1"/>
        <v>25000</v>
      </c>
      <c r="P53" s="26">
        <f t="shared" si="2"/>
        <v>1250</v>
      </c>
      <c r="Q53" s="96">
        <v>23750</v>
      </c>
    </row>
    <row r="54" spans="1:17" x14ac:dyDescent="0.25">
      <c r="A54" s="45" t="s">
        <v>177</v>
      </c>
      <c r="B54" s="98">
        <v>1</v>
      </c>
      <c r="C54" s="46">
        <v>3229</v>
      </c>
      <c r="D54" s="47" t="s">
        <v>178</v>
      </c>
      <c r="E54" s="58" t="s">
        <v>72</v>
      </c>
      <c r="F54" s="72" t="s">
        <v>258</v>
      </c>
      <c r="G54" s="83">
        <v>42810</v>
      </c>
      <c r="H54" s="68">
        <v>1487.13</v>
      </c>
      <c r="I54" s="69">
        <v>100</v>
      </c>
      <c r="J54" s="69">
        <v>1387.13</v>
      </c>
      <c r="K54" s="69">
        <v>0</v>
      </c>
      <c r="L54" s="70">
        <v>1387.13</v>
      </c>
      <c r="M54" s="96">
        <v>367.91</v>
      </c>
      <c r="N54" s="26">
        <f t="shared" si="0"/>
        <v>92.080000000000041</v>
      </c>
      <c r="O54" s="26">
        <f t="shared" si="1"/>
        <v>275.83</v>
      </c>
      <c r="P54" s="26">
        <f t="shared" si="2"/>
        <v>0</v>
      </c>
      <c r="Q54" s="96">
        <v>275.83</v>
      </c>
    </row>
    <row r="55" spans="1:17" x14ac:dyDescent="0.25">
      <c r="A55" s="45" t="s">
        <v>71</v>
      </c>
      <c r="B55" s="98">
        <v>0.9</v>
      </c>
      <c r="C55" s="46">
        <v>3224</v>
      </c>
      <c r="D55" s="47" t="s">
        <v>67</v>
      </c>
      <c r="E55" s="58" t="s">
        <v>72</v>
      </c>
      <c r="F55" s="72" t="s">
        <v>73</v>
      </c>
      <c r="G55" s="83">
        <v>42635</v>
      </c>
      <c r="H55" s="68">
        <v>30000</v>
      </c>
      <c r="I55" s="69">
        <v>0</v>
      </c>
      <c r="J55" s="69">
        <v>30000</v>
      </c>
      <c r="K55" s="69">
        <v>2999.9999999999995</v>
      </c>
      <c r="L55" s="70">
        <v>27000</v>
      </c>
      <c r="M55" s="96">
        <v>21722.410000000003</v>
      </c>
      <c r="N55" s="26">
        <f t="shared" si="0"/>
        <v>332.41000000000349</v>
      </c>
      <c r="O55" s="26">
        <f t="shared" si="1"/>
        <v>21390</v>
      </c>
      <c r="P55" s="26">
        <f t="shared" si="2"/>
        <v>2139</v>
      </c>
      <c r="Q55" s="96">
        <v>19251</v>
      </c>
    </row>
    <row r="56" spans="1:17" x14ac:dyDescent="0.25">
      <c r="A56" s="45" t="s">
        <v>74</v>
      </c>
      <c r="B56" s="98">
        <v>0.95</v>
      </c>
      <c r="C56" s="46">
        <v>3230</v>
      </c>
      <c r="D56" s="47" t="s">
        <v>46</v>
      </c>
      <c r="E56" s="58" t="s">
        <v>72</v>
      </c>
      <c r="F56" s="72" t="s">
        <v>75</v>
      </c>
      <c r="G56" s="83">
        <v>42272</v>
      </c>
      <c r="H56" s="68">
        <v>26500</v>
      </c>
      <c r="I56" s="69">
        <v>500</v>
      </c>
      <c r="J56" s="69">
        <v>26000</v>
      </c>
      <c r="K56" s="69">
        <v>1300.0000000000011</v>
      </c>
      <c r="L56" s="70">
        <v>24700</v>
      </c>
      <c r="M56" s="96">
        <v>26346.82</v>
      </c>
      <c r="N56" s="26">
        <f t="shared" si="0"/>
        <v>500</v>
      </c>
      <c r="O56" s="26">
        <f t="shared" si="1"/>
        <v>25846.82</v>
      </c>
      <c r="P56" s="26">
        <f t="shared" si="2"/>
        <v>1292.3400000000001</v>
      </c>
      <c r="Q56" s="96">
        <v>24554.48</v>
      </c>
    </row>
    <row r="57" spans="1:17" x14ac:dyDescent="0.25">
      <c r="A57" s="45" t="s">
        <v>179</v>
      </c>
      <c r="B57" s="98">
        <v>0.9</v>
      </c>
      <c r="C57" s="46">
        <v>3223</v>
      </c>
      <c r="D57" s="47" t="s">
        <v>89</v>
      </c>
      <c r="E57" s="58" t="s">
        <v>72</v>
      </c>
      <c r="F57" s="84" t="s">
        <v>259</v>
      </c>
      <c r="G57" s="83">
        <v>42726</v>
      </c>
      <c r="H57" s="68">
        <v>10000</v>
      </c>
      <c r="I57" s="69">
        <v>0</v>
      </c>
      <c r="J57" s="69">
        <v>10000</v>
      </c>
      <c r="K57" s="69">
        <v>999.99999999999977</v>
      </c>
      <c r="L57" s="70">
        <v>9000</v>
      </c>
      <c r="M57" s="96">
        <v>8936.5</v>
      </c>
      <c r="N57" s="26">
        <f t="shared" si="0"/>
        <v>117.61000000000058</v>
      </c>
      <c r="O57" s="26">
        <f t="shared" si="1"/>
        <v>8818.89</v>
      </c>
      <c r="P57" s="26">
        <f t="shared" si="2"/>
        <v>881.88999999999942</v>
      </c>
      <c r="Q57" s="96">
        <v>7937</v>
      </c>
    </row>
    <row r="58" spans="1:17" x14ac:dyDescent="0.25">
      <c r="A58" s="45" t="s">
        <v>180</v>
      </c>
      <c r="B58" s="98">
        <v>0.9</v>
      </c>
      <c r="C58" s="46">
        <v>3225</v>
      </c>
      <c r="D58" s="47" t="s">
        <v>67</v>
      </c>
      <c r="E58" s="58" t="s">
        <v>72</v>
      </c>
      <c r="F58" s="72" t="s">
        <v>73</v>
      </c>
      <c r="G58" s="83">
        <v>42635</v>
      </c>
      <c r="H58" s="68">
        <v>8000</v>
      </c>
      <c r="I58" s="69">
        <v>0</v>
      </c>
      <c r="J58" s="69">
        <v>8000</v>
      </c>
      <c r="K58" s="69">
        <v>799.99999999999977</v>
      </c>
      <c r="L58" s="70">
        <v>7200</v>
      </c>
      <c r="M58" s="96">
        <v>5675.29</v>
      </c>
      <c r="N58" s="26">
        <f t="shared" si="0"/>
        <v>69.729999999999563</v>
      </c>
      <c r="O58" s="26">
        <f t="shared" si="1"/>
        <v>5605.56</v>
      </c>
      <c r="P58" s="26">
        <f t="shared" si="2"/>
        <v>560.5600000000004</v>
      </c>
      <c r="Q58" s="96">
        <v>5045</v>
      </c>
    </row>
    <row r="59" spans="1:17" x14ac:dyDescent="0.25">
      <c r="A59" s="45" t="s">
        <v>76</v>
      </c>
      <c r="B59" s="98">
        <v>0.9</v>
      </c>
      <c r="C59" s="46" t="s">
        <v>77</v>
      </c>
      <c r="D59" s="47" t="s">
        <v>67</v>
      </c>
      <c r="E59" s="58" t="s">
        <v>72</v>
      </c>
      <c r="F59" s="72" t="s">
        <v>73</v>
      </c>
      <c r="G59" s="83">
        <v>42635</v>
      </c>
      <c r="H59" s="68">
        <v>15000</v>
      </c>
      <c r="I59" s="69">
        <v>0</v>
      </c>
      <c r="J59" s="69">
        <v>15000</v>
      </c>
      <c r="K59" s="69">
        <v>1499.9999999999998</v>
      </c>
      <c r="L59" s="70">
        <v>13500</v>
      </c>
      <c r="M59" s="96">
        <v>11200</v>
      </c>
      <c r="N59" s="26">
        <f t="shared" si="0"/>
        <v>98.889999999999418</v>
      </c>
      <c r="O59" s="26">
        <f t="shared" si="1"/>
        <v>11101.11</v>
      </c>
      <c r="P59" s="26">
        <f t="shared" si="2"/>
        <v>1110.1100000000006</v>
      </c>
      <c r="Q59" s="96">
        <v>9991</v>
      </c>
    </row>
    <row r="60" spans="1:17" x14ac:dyDescent="0.25">
      <c r="A60" s="45" t="s">
        <v>78</v>
      </c>
      <c r="B60" s="98">
        <v>0.9</v>
      </c>
      <c r="C60" s="46">
        <v>3222</v>
      </c>
      <c r="D60" s="47" t="s">
        <v>67</v>
      </c>
      <c r="E60" s="58" t="s">
        <v>72</v>
      </c>
      <c r="F60" s="72" t="s">
        <v>73</v>
      </c>
      <c r="G60" s="83">
        <v>42635</v>
      </c>
      <c r="H60" s="68">
        <v>25000</v>
      </c>
      <c r="I60" s="69">
        <v>0</v>
      </c>
      <c r="J60" s="69">
        <v>25000</v>
      </c>
      <c r="K60" s="69">
        <v>2499.9999999999995</v>
      </c>
      <c r="L60" s="70">
        <v>22500</v>
      </c>
      <c r="M60" s="96">
        <v>22863.390000000003</v>
      </c>
      <c r="N60" s="26">
        <f t="shared" ref="N60:N91" si="3">M60-O60</f>
        <v>261.17000000000189</v>
      </c>
      <c r="O60" s="26">
        <f t="shared" ref="O60:O91" si="4">ROUND(Q60/B60,2)</f>
        <v>22602.22</v>
      </c>
      <c r="P60" s="26">
        <f t="shared" ref="P60:P91" si="5">O60-Q60</f>
        <v>2260.2200000000012</v>
      </c>
      <c r="Q60" s="96">
        <v>20342</v>
      </c>
    </row>
    <row r="61" spans="1:17" x14ac:dyDescent="0.25">
      <c r="A61" s="45" t="s">
        <v>79</v>
      </c>
      <c r="B61" s="98">
        <v>1</v>
      </c>
      <c r="C61" s="46" t="s">
        <v>80</v>
      </c>
      <c r="D61" s="47" t="s">
        <v>81</v>
      </c>
      <c r="E61" s="58" t="s">
        <v>72</v>
      </c>
      <c r="F61" s="72" t="s">
        <v>82</v>
      </c>
      <c r="G61" s="83">
        <v>42901</v>
      </c>
      <c r="H61" s="68">
        <v>17600</v>
      </c>
      <c r="I61" s="69">
        <v>200</v>
      </c>
      <c r="J61" s="69">
        <v>17400</v>
      </c>
      <c r="K61" s="69">
        <v>0</v>
      </c>
      <c r="L61" s="70">
        <v>17400</v>
      </c>
      <c r="M61" s="96">
        <v>17540.79</v>
      </c>
      <c r="N61" s="26">
        <f t="shared" si="3"/>
        <v>200</v>
      </c>
      <c r="O61" s="26">
        <f t="shared" si="4"/>
        <v>17340.79</v>
      </c>
      <c r="P61" s="26">
        <f t="shared" si="5"/>
        <v>0</v>
      </c>
      <c r="Q61" s="96">
        <v>17340.79</v>
      </c>
    </row>
    <row r="62" spans="1:17" x14ac:dyDescent="0.25">
      <c r="A62" s="45" t="s">
        <v>181</v>
      </c>
      <c r="B62" s="98">
        <v>1</v>
      </c>
      <c r="C62" s="46" t="s">
        <v>182</v>
      </c>
      <c r="D62" s="47" t="s">
        <v>81</v>
      </c>
      <c r="E62" s="58" t="s">
        <v>72</v>
      </c>
      <c r="F62" s="72" t="s">
        <v>260</v>
      </c>
      <c r="G62" s="83">
        <v>43173</v>
      </c>
      <c r="H62" s="68">
        <v>35200</v>
      </c>
      <c r="I62" s="69">
        <v>200</v>
      </c>
      <c r="J62" s="69">
        <v>35000</v>
      </c>
      <c r="K62" s="69">
        <v>0</v>
      </c>
      <c r="L62" s="70">
        <v>35000</v>
      </c>
      <c r="M62" s="96">
        <v>21179.93</v>
      </c>
      <c r="N62" s="26">
        <f t="shared" si="3"/>
        <v>200</v>
      </c>
      <c r="O62" s="26">
        <f t="shared" si="4"/>
        <v>20979.93</v>
      </c>
      <c r="P62" s="26">
        <f t="shared" si="5"/>
        <v>0</v>
      </c>
      <c r="Q62" s="96">
        <v>20979.93</v>
      </c>
    </row>
    <row r="63" spans="1:17" x14ac:dyDescent="0.25">
      <c r="A63" s="45" t="s">
        <v>183</v>
      </c>
      <c r="B63" s="98">
        <v>0.95</v>
      </c>
      <c r="C63" s="46" t="s">
        <v>184</v>
      </c>
      <c r="D63" s="47" t="s">
        <v>46</v>
      </c>
      <c r="E63" s="58" t="s">
        <v>72</v>
      </c>
      <c r="F63" s="72" t="s">
        <v>261</v>
      </c>
      <c r="G63" s="83">
        <v>42726</v>
      </c>
      <c r="H63" s="68">
        <v>200640.5</v>
      </c>
      <c r="I63" s="69">
        <v>3000</v>
      </c>
      <c r="J63" s="69">
        <v>197640.5</v>
      </c>
      <c r="K63" s="69">
        <v>9882.0250000000087</v>
      </c>
      <c r="L63" s="70">
        <v>187758.47499999998</v>
      </c>
      <c r="M63" s="96">
        <v>199340.53</v>
      </c>
      <c r="N63" s="26">
        <f t="shared" si="3"/>
        <v>3000</v>
      </c>
      <c r="O63" s="26">
        <f t="shared" si="4"/>
        <v>196340.53</v>
      </c>
      <c r="P63" s="26">
        <f t="shared" si="5"/>
        <v>9817.0299999999988</v>
      </c>
      <c r="Q63" s="96">
        <v>186523.5</v>
      </c>
    </row>
    <row r="64" spans="1:17" x14ac:dyDescent="0.25">
      <c r="A64" s="45" t="s">
        <v>83</v>
      </c>
      <c r="B64" s="98">
        <v>0.9</v>
      </c>
      <c r="C64" s="46">
        <v>3221</v>
      </c>
      <c r="D64" s="47" t="s">
        <v>67</v>
      </c>
      <c r="E64" s="58" t="s">
        <v>72</v>
      </c>
      <c r="F64" s="72" t="s">
        <v>73</v>
      </c>
      <c r="G64" s="83">
        <v>42635</v>
      </c>
      <c r="H64" s="68">
        <v>30000</v>
      </c>
      <c r="I64" s="69">
        <v>0</v>
      </c>
      <c r="J64" s="69">
        <v>30000</v>
      </c>
      <c r="K64" s="69">
        <v>2999.9999999999995</v>
      </c>
      <c r="L64" s="70">
        <v>27000</v>
      </c>
      <c r="M64" s="96">
        <v>24187.54</v>
      </c>
      <c r="N64" s="26">
        <f t="shared" si="3"/>
        <v>85.319999999999709</v>
      </c>
      <c r="O64" s="26">
        <f t="shared" si="4"/>
        <v>24102.22</v>
      </c>
      <c r="P64" s="26">
        <f t="shared" si="5"/>
        <v>2410.2200000000012</v>
      </c>
      <c r="Q64" s="96">
        <v>21692</v>
      </c>
    </row>
    <row r="65" spans="1:17" x14ac:dyDescent="0.25">
      <c r="A65" s="45" t="s">
        <v>84</v>
      </c>
      <c r="B65" s="98">
        <v>0.95</v>
      </c>
      <c r="C65" s="46" t="s">
        <v>85</v>
      </c>
      <c r="D65" s="47" t="s">
        <v>46</v>
      </c>
      <c r="E65" s="58" t="s">
        <v>72</v>
      </c>
      <c r="F65" s="72" t="s">
        <v>86</v>
      </c>
      <c r="G65" s="83">
        <v>42355</v>
      </c>
      <c r="H65" s="68">
        <v>37500</v>
      </c>
      <c r="I65" s="69">
        <v>500</v>
      </c>
      <c r="J65" s="69">
        <v>37000</v>
      </c>
      <c r="K65" s="69">
        <v>1850.0000000000016</v>
      </c>
      <c r="L65" s="70">
        <v>35150</v>
      </c>
      <c r="M65" s="96">
        <v>37255.9</v>
      </c>
      <c r="N65" s="26">
        <f t="shared" si="3"/>
        <v>500</v>
      </c>
      <c r="O65" s="26">
        <f>ROUND(Q65/B65,2)+0.01</f>
        <v>36755.9</v>
      </c>
      <c r="P65" s="26">
        <f t="shared" si="5"/>
        <v>1837.8000000000029</v>
      </c>
      <c r="Q65" s="96">
        <v>34918.1</v>
      </c>
    </row>
    <row r="66" spans="1:17" x14ac:dyDescent="0.25">
      <c r="A66" s="45" t="s">
        <v>185</v>
      </c>
      <c r="B66" s="98">
        <v>0.9</v>
      </c>
      <c r="C66" s="46">
        <v>3232</v>
      </c>
      <c r="D66" s="47" t="s">
        <v>42</v>
      </c>
      <c r="E66" s="58" t="s">
        <v>72</v>
      </c>
      <c r="F66" s="72" t="s">
        <v>43</v>
      </c>
      <c r="G66" s="83">
        <v>42544</v>
      </c>
      <c r="H66" s="68">
        <v>2850</v>
      </c>
      <c r="I66" s="69">
        <v>100</v>
      </c>
      <c r="J66" s="69">
        <v>2750</v>
      </c>
      <c r="K66" s="69">
        <v>274.99999999999994</v>
      </c>
      <c r="L66" s="70">
        <v>2475</v>
      </c>
      <c r="M66" s="96">
        <v>2850</v>
      </c>
      <c r="N66" s="26">
        <f t="shared" si="3"/>
        <v>100</v>
      </c>
      <c r="O66" s="26">
        <f t="shared" si="4"/>
        <v>2750</v>
      </c>
      <c r="P66" s="26">
        <f t="shared" si="5"/>
        <v>275</v>
      </c>
      <c r="Q66" s="96">
        <v>2475</v>
      </c>
    </row>
    <row r="67" spans="1:17" x14ac:dyDescent="0.25">
      <c r="A67" s="45" t="s">
        <v>186</v>
      </c>
      <c r="B67" s="98">
        <v>0.9</v>
      </c>
      <c r="C67" s="46" t="s">
        <v>187</v>
      </c>
      <c r="D67" s="47" t="s">
        <v>67</v>
      </c>
      <c r="E67" s="58" t="s">
        <v>72</v>
      </c>
      <c r="F67" s="84" t="s">
        <v>262</v>
      </c>
      <c r="G67" s="83">
        <v>43356</v>
      </c>
      <c r="H67" s="68">
        <v>8000</v>
      </c>
      <c r="I67" s="69">
        <v>0</v>
      </c>
      <c r="J67" s="69">
        <v>8000</v>
      </c>
      <c r="K67" s="69">
        <v>799.99999999999977</v>
      </c>
      <c r="L67" s="70">
        <v>7200</v>
      </c>
      <c r="M67" s="96">
        <v>8000</v>
      </c>
      <c r="N67" s="26">
        <f t="shared" si="3"/>
        <v>0</v>
      </c>
      <c r="O67" s="26">
        <f t="shared" si="4"/>
        <v>8000</v>
      </c>
      <c r="P67" s="26">
        <f t="shared" si="5"/>
        <v>800</v>
      </c>
      <c r="Q67" s="96">
        <v>7200</v>
      </c>
    </row>
    <row r="68" spans="1:17" x14ac:dyDescent="0.25">
      <c r="A68" s="45" t="s">
        <v>188</v>
      </c>
      <c r="B68" s="98">
        <v>0.9</v>
      </c>
      <c r="C68" s="46" t="s">
        <v>189</v>
      </c>
      <c r="D68" s="47" t="s">
        <v>89</v>
      </c>
      <c r="E68" s="58" t="s">
        <v>72</v>
      </c>
      <c r="F68" s="84" t="s">
        <v>262</v>
      </c>
      <c r="G68" s="83">
        <v>43356</v>
      </c>
      <c r="H68" s="68">
        <v>32000</v>
      </c>
      <c r="I68" s="69">
        <v>0</v>
      </c>
      <c r="J68" s="69">
        <v>32000</v>
      </c>
      <c r="K68" s="69">
        <v>3199.9999999999991</v>
      </c>
      <c r="L68" s="70">
        <v>28800</v>
      </c>
      <c r="M68" s="96">
        <v>32000</v>
      </c>
      <c r="N68" s="26">
        <f t="shared" si="3"/>
        <v>0</v>
      </c>
      <c r="O68" s="26">
        <f t="shared" si="4"/>
        <v>32000</v>
      </c>
      <c r="P68" s="26">
        <f t="shared" si="5"/>
        <v>3200</v>
      </c>
      <c r="Q68" s="96">
        <v>28800</v>
      </c>
    </row>
    <row r="69" spans="1:17" x14ac:dyDescent="0.25">
      <c r="A69" s="45" t="s">
        <v>190</v>
      </c>
      <c r="B69" s="98">
        <v>0.9</v>
      </c>
      <c r="C69" s="46" t="s">
        <v>191</v>
      </c>
      <c r="D69" s="47" t="s">
        <v>89</v>
      </c>
      <c r="E69" s="58" t="s">
        <v>72</v>
      </c>
      <c r="F69" s="84" t="s">
        <v>262</v>
      </c>
      <c r="G69" s="83">
        <v>43356</v>
      </c>
      <c r="H69" s="68">
        <v>10000</v>
      </c>
      <c r="I69" s="69">
        <v>0</v>
      </c>
      <c r="J69" s="69">
        <v>10000</v>
      </c>
      <c r="K69" s="69">
        <v>999.99999999999977</v>
      </c>
      <c r="L69" s="70">
        <v>9000</v>
      </c>
      <c r="M69" s="96">
        <v>10000</v>
      </c>
      <c r="N69" s="26">
        <f t="shared" si="3"/>
        <v>0</v>
      </c>
      <c r="O69" s="26">
        <f t="shared" si="4"/>
        <v>10000</v>
      </c>
      <c r="P69" s="26">
        <f t="shared" si="5"/>
        <v>1000</v>
      </c>
      <c r="Q69" s="96">
        <v>9000</v>
      </c>
    </row>
    <row r="70" spans="1:17" x14ac:dyDescent="0.25">
      <c r="A70" s="45" t="s">
        <v>192</v>
      </c>
      <c r="B70" s="98">
        <v>0.9</v>
      </c>
      <c r="C70" s="46" t="s">
        <v>193</v>
      </c>
      <c r="D70" s="47" t="s">
        <v>89</v>
      </c>
      <c r="E70" s="58" t="s">
        <v>72</v>
      </c>
      <c r="F70" s="84" t="s">
        <v>262</v>
      </c>
      <c r="G70" s="83">
        <v>43356</v>
      </c>
      <c r="H70" s="68">
        <v>10000</v>
      </c>
      <c r="I70" s="69">
        <v>0</v>
      </c>
      <c r="J70" s="69">
        <v>10000</v>
      </c>
      <c r="K70" s="69">
        <v>999.99999999999977</v>
      </c>
      <c r="L70" s="70">
        <v>9000</v>
      </c>
      <c r="M70" s="96">
        <v>10000</v>
      </c>
      <c r="N70" s="26">
        <f t="shared" si="3"/>
        <v>0</v>
      </c>
      <c r="O70" s="26">
        <f t="shared" si="4"/>
        <v>10000</v>
      </c>
      <c r="P70" s="26">
        <f t="shared" si="5"/>
        <v>1000</v>
      </c>
      <c r="Q70" s="96">
        <v>9000</v>
      </c>
    </row>
    <row r="71" spans="1:17" x14ac:dyDescent="0.25">
      <c r="A71" s="45" t="s">
        <v>87</v>
      </c>
      <c r="B71" s="98">
        <v>0.9</v>
      </c>
      <c r="C71" s="46" t="s">
        <v>88</v>
      </c>
      <c r="D71" s="47" t="s">
        <v>89</v>
      </c>
      <c r="E71" s="58" t="s">
        <v>72</v>
      </c>
      <c r="F71" s="72" t="s">
        <v>90</v>
      </c>
      <c r="G71" s="83">
        <v>42810</v>
      </c>
      <c r="H71" s="68">
        <v>30000</v>
      </c>
      <c r="I71" s="69">
        <v>0</v>
      </c>
      <c r="J71" s="69">
        <v>30000</v>
      </c>
      <c r="K71" s="69">
        <v>2999.9999999999995</v>
      </c>
      <c r="L71" s="70">
        <v>27000</v>
      </c>
      <c r="M71" s="96">
        <v>24941.48</v>
      </c>
      <c r="N71" s="26">
        <f t="shared" si="3"/>
        <v>0</v>
      </c>
      <c r="O71" s="26">
        <f t="shared" si="4"/>
        <v>24941.48</v>
      </c>
      <c r="P71" s="26">
        <f t="shared" si="5"/>
        <v>2494.1499999999978</v>
      </c>
      <c r="Q71" s="96">
        <v>22447.33</v>
      </c>
    </row>
    <row r="72" spans="1:17" x14ac:dyDescent="0.25">
      <c r="A72" s="45" t="s">
        <v>194</v>
      </c>
      <c r="B72" s="98">
        <v>0.9</v>
      </c>
      <c r="C72" s="46" t="s">
        <v>195</v>
      </c>
      <c r="D72" s="47" t="s">
        <v>89</v>
      </c>
      <c r="E72" s="58" t="s">
        <v>72</v>
      </c>
      <c r="F72" s="84" t="s">
        <v>263</v>
      </c>
      <c r="G72" s="83">
        <v>42901</v>
      </c>
      <c r="H72" s="68">
        <v>32000</v>
      </c>
      <c r="I72" s="69">
        <v>0</v>
      </c>
      <c r="J72" s="69">
        <v>32000</v>
      </c>
      <c r="K72" s="69">
        <v>3199.9999999999991</v>
      </c>
      <c r="L72" s="70">
        <v>28800</v>
      </c>
      <c r="M72" s="96">
        <v>32000</v>
      </c>
      <c r="N72" s="26">
        <f t="shared" si="3"/>
        <v>111.11000000000058</v>
      </c>
      <c r="O72" s="26">
        <f t="shared" si="4"/>
        <v>31888.89</v>
      </c>
      <c r="P72" s="26">
        <f t="shared" si="5"/>
        <v>3188.8899999999994</v>
      </c>
      <c r="Q72" s="96">
        <v>28700</v>
      </c>
    </row>
    <row r="73" spans="1:17" x14ac:dyDescent="0.25">
      <c r="A73" s="45" t="s">
        <v>196</v>
      </c>
      <c r="B73" s="98">
        <v>0.9</v>
      </c>
      <c r="C73" s="46" t="s">
        <v>197</v>
      </c>
      <c r="D73" s="47" t="s">
        <v>89</v>
      </c>
      <c r="E73" s="58" t="s">
        <v>72</v>
      </c>
      <c r="F73" s="72" t="s">
        <v>90</v>
      </c>
      <c r="G73" s="83">
        <v>42810</v>
      </c>
      <c r="H73" s="68">
        <v>25000</v>
      </c>
      <c r="I73" s="69">
        <v>0</v>
      </c>
      <c r="J73" s="69">
        <v>25000</v>
      </c>
      <c r="K73" s="69">
        <v>2499.9999999999995</v>
      </c>
      <c r="L73" s="70">
        <v>22500</v>
      </c>
      <c r="M73" s="96">
        <v>19060.400000000001</v>
      </c>
      <c r="N73" s="26">
        <f t="shared" si="3"/>
        <v>92.620000000002619</v>
      </c>
      <c r="O73" s="26">
        <f t="shared" si="4"/>
        <v>18967.78</v>
      </c>
      <c r="P73" s="26">
        <f t="shared" si="5"/>
        <v>1896.7799999999988</v>
      </c>
      <c r="Q73" s="96">
        <v>17071</v>
      </c>
    </row>
    <row r="74" spans="1:17" x14ac:dyDescent="0.25">
      <c r="A74" s="45" t="s">
        <v>198</v>
      </c>
      <c r="B74" s="98">
        <v>0.9</v>
      </c>
      <c r="C74" s="46" t="s">
        <v>199</v>
      </c>
      <c r="D74" s="47" t="s">
        <v>89</v>
      </c>
      <c r="E74" s="58" t="s">
        <v>72</v>
      </c>
      <c r="F74" s="72" t="s">
        <v>90</v>
      </c>
      <c r="G74" s="83">
        <v>42810</v>
      </c>
      <c r="H74" s="68">
        <v>25000</v>
      </c>
      <c r="I74" s="69">
        <v>0</v>
      </c>
      <c r="J74" s="69">
        <v>25000</v>
      </c>
      <c r="K74" s="69">
        <v>2499.9999999999995</v>
      </c>
      <c r="L74" s="70">
        <v>22500</v>
      </c>
      <c r="M74" s="96">
        <v>18075.5</v>
      </c>
      <c r="N74" s="26">
        <f t="shared" si="3"/>
        <v>57.720000000001164</v>
      </c>
      <c r="O74" s="26">
        <f t="shared" si="4"/>
        <v>18017.78</v>
      </c>
      <c r="P74" s="26">
        <f t="shared" si="5"/>
        <v>1801.7799999999988</v>
      </c>
      <c r="Q74" s="96">
        <v>16216</v>
      </c>
    </row>
    <row r="75" spans="1:17" x14ac:dyDescent="0.25">
      <c r="A75" s="45" t="s">
        <v>201</v>
      </c>
      <c r="B75" s="98">
        <v>0.9</v>
      </c>
      <c r="C75" s="46" t="s">
        <v>202</v>
      </c>
      <c r="D75" s="47" t="s">
        <v>67</v>
      </c>
      <c r="E75" s="58" t="s">
        <v>93</v>
      </c>
      <c r="F75" s="72" t="s">
        <v>264</v>
      </c>
      <c r="G75" s="83">
        <v>42901</v>
      </c>
      <c r="H75" s="68">
        <v>5500</v>
      </c>
      <c r="I75" s="69">
        <v>0</v>
      </c>
      <c r="J75" s="69">
        <v>5500</v>
      </c>
      <c r="K75" s="69">
        <v>549.99999999999989</v>
      </c>
      <c r="L75" s="70">
        <v>4950</v>
      </c>
      <c r="M75" s="96">
        <v>1187</v>
      </c>
      <c r="N75" s="26">
        <f t="shared" si="3"/>
        <v>1.4400000000000546</v>
      </c>
      <c r="O75" s="26">
        <f t="shared" si="4"/>
        <v>1185.56</v>
      </c>
      <c r="P75" s="26">
        <f t="shared" si="5"/>
        <v>118.55999999999995</v>
      </c>
      <c r="Q75" s="96">
        <v>1067</v>
      </c>
    </row>
    <row r="76" spans="1:17" x14ac:dyDescent="0.25">
      <c r="A76" s="45" t="s">
        <v>91</v>
      </c>
      <c r="B76" s="98">
        <v>0.9</v>
      </c>
      <c r="C76" s="46" t="s">
        <v>92</v>
      </c>
      <c r="D76" s="47" t="s">
        <v>67</v>
      </c>
      <c r="E76" s="58" t="s">
        <v>93</v>
      </c>
      <c r="F76" s="72" t="s">
        <v>94</v>
      </c>
      <c r="G76" s="83">
        <v>42528</v>
      </c>
      <c r="H76" s="68">
        <v>20000</v>
      </c>
      <c r="I76" s="69">
        <v>0</v>
      </c>
      <c r="J76" s="69">
        <v>20000</v>
      </c>
      <c r="K76" s="69">
        <v>1999.9999999999995</v>
      </c>
      <c r="L76" s="70">
        <v>18000</v>
      </c>
      <c r="M76" s="96">
        <v>19100.05</v>
      </c>
      <c r="N76" s="26">
        <f t="shared" si="3"/>
        <v>2.0000000000436557E-2</v>
      </c>
      <c r="O76" s="26">
        <f t="shared" si="4"/>
        <v>19100.03</v>
      </c>
      <c r="P76" s="26">
        <f t="shared" si="5"/>
        <v>1910</v>
      </c>
      <c r="Q76" s="96">
        <v>17190.03</v>
      </c>
    </row>
    <row r="77" spans="1:17" x14ac:dyDescent="0.25">
      <c r="A77" s="45" t="s">
        <v>95</v>
      </c>
      <c r="B77" s="98">
        <v>0.9</v>
      </c>
      <c r="C77" s="46">
        <v>3240</v>
      </c>
      <c r="D77" s="47" t="s">
        <v>67</v>
      </c>
      <c r="E77" s="58" t="s">
        <v>93</v>
      </c>
      <c r="F77" s="84" t="s">
        <v>96</v>
      </c>
      <c r="G77" s="83">
        <v>42726</v>
      </c>
      <c r="H77" s="68">
        <v>100000</v>
      </c>
      <c r="I77" s="69">
        <v>0</v>
      </c>
      <c r="J77" s="69">
        <v>100000</v>
      </c>
      <c r="K77" s="69">
        <v>9999.9999999999982</v>
      </c>
      <c r="L77" s="70">
        <v>90000</v>
      </c>
      <c r="M77" s="96">
        <v>94491.95</v>
      </c>
      <c r="N77" s="26">
        <f t="shared" si="3"/>
        <v>6018.6199999999953</v>
      </c>
      <c r="O77" s="26">
        <f t="shared" si="4"/>
        <v>88473.33</v>
      </c>
      <c r="P77" s="26">
        <f t="shared" si="5"/>
        <v>8847.3300000000017</v>
      </c>
      <c r="Q77" s="96">
        <v>79626</v>
      </c>
    </row>
    <row r="78" spans="1:17" x14ac:dyDescent="0.25">
      <c r="A78" s="45" t="s">
        <v>97</v>
      </c>
      <c r="B78" s="98">
        <v>0.85</v>
      </c>
      <c r="C78" s="46" t="s">
        <v>98</v>
      </c>
      <c r="D78" s="47" t="s">
        <v>100</v>
      </c>
      <c r="E78" s="58" t="s">
        <v>99</v>
      </c>
      <c r="F78" s="72" t="s">
        <v>101</v>
      </c>
      <c r="G78" s="83">
        <v>42272</v>
      </c>
      <c r="H78" s="68">
        <v>2000</v>
      </c>
      <c r="I78" s="69">
        <v>0</v>
      </c>
      <c r="J78" s="69">
        <v>2000</v>
      </c>
      <c r="K78" s="69">
        <v>300.00000000000006</v>
      </c>
      <c r="L78" s="70">
        <v>1700</v>
      </c>
      <c r="M78" s="96">
        <v>1236.55</v>
      </c>
      <c r="N78" s="26">
        <f t="shared" si="3"/>
        <v>0</v>
      </c>
      <c r="O78" s="26">
        <f t="shared" si="4"/>
        <v>1236.55</v>
      </c>
      <c r="P78" s="26">
        <f t="shared" si="5"/>
        <v>185.47999999999979</v>
      </c>
      <c r="Q78" s="96">
        <v>1051.0700000000002</v>
      </c>
    </row>
    <row r="79" spans="1:17" x14ac:dyDescent="0.25">
      <c r="A79" s="45" t="s">
        <v>204</v>
      </c>
      <c r="B79" s="98">
        <v>0.6</v>
      </c>
      <c r="C79" s="46" t="s">
        <v>205</v>
      </c>
      <c r="D79" s="47" t="s">
        <v>206</v>
      </c>
      <c r="E79" s="58" t="s">
        <v>99</v>
      </c>
      <c r="F79" s="72" t="s">
        <v>265</v>
      </c>
      <c r="G79" s="83">
        <v>43173</v>
      </c>
      <c r="H79" s="68">
        <v>32000</v>
      </c>
      <c r="I79" s="69">
        <v>0</v>
      </c>
      <c r="J79" s="69">
        <v>32000</v>
      </c>
      <c r="K79" s="69">
        <v>12800</v>
      </c>
      <c r="L79" s="70">
        <v>19200</v>
      </c>
      <c r="M79" s="96">
        <v>12500</v>
      </c>
      <c r="N79" s="26">
        <f t="shared" si="3"/>
        <v>0</v>
      </c>
      <c r="O79" s="26">
        <f t="shared" si="4"/>
        <v>12500</v>
      </c>
      <c r="P79" s="26">
        <f t="shared" si="5"/>
        <v>5000</v>
      </c>
      <c r="Q79" s="96">
        <v>7500</v>
      </c>
    </row>
    <row r="80" spans="1:17" x14ac:dyDescent="0.25">
      <c r="A80" s="45" t="s">
        <v>207</v>
      </c>
      <c r="B80" s="98">
        <v>0</v>
      </c>
      <c r="C80" s="46" t="s">
        <v>208</v>
      </c>
      <c r="D80" s="47" t="s">
        <v>209</v>
      </c>
      <c r="E80" s="58" t="s">
        <v>99</v>
      </c>
      <c r="F80" s="72" t="s">
        <v>266</v>
      </c>
      <c r="G80" s="83">
        <v>43173</v>
      </c>
      <c r="H80" s="68">
        <v>13200</v>
      </c>
      <c r="I80" s="69">
        <v>0</v>
      </c>
      <c r="J80" s="69">
        <v>13200</v>
      </c>
      <c r="K80" s="69">
        <v>13200</v>
      </c>
      <c r="L80" s="70">
        <v>0</v>
      </c>
      <c r="M80" s="96">
        <v>6742</v>
      </c>
      <c r="N80" s="26" t="e">
        <f t="shared" si="3"/>
        <v>#DIV/0!</v>
      </c>
      <c r="O80" s="26" t="e">
        <f t="shared" si="4"/>
        <v>#DIV/0!</v>
      </c>
      <c r="P80" s="26" t="e">
        <f t="shared" si="5"/>
        <v>#DIV/0!</v>
      </c>
      <c r="Q80" s="96">
        <v>0</v>
      </c>
    </row>
    <row r="81" spans="1:17" x14ac:dyDescent="0.25">
      <c r="A81" s="45" t="s">
        <v>210</v>
      </c>
      <c r="B81" s="98">
        <v>0.9</v>
      </c>
      <c r="C81" s="46" t="s">
        <v>211</v>
      </c>
      <c r="D81" s="47" t="s">
        <v>212</v>
      </c>
      <c r="E81" s="58" t="s">
        <v>99</v>
      </c>
      <c r="F81" s="72" t="s">
        <v>267</v>
      </c>
      <c r="G81" s="83">
        <v>42425</v>
      </c>
      <c r="H81" s="68">
        <v>1550</v>
      </c>
      <c r="I81" s="69">
        <v>50</v>
      </c>
      <c r="J81" s="69">
        <v>1500</v>
      </c>
      <c r="K81" s="69">
        <v>149.99999999999997</v>
      </c>
      <c r="L81" s="70">
        <v>1350</v>
      </c>
      <c r="M81" s="96">
        <v>1550</v>
      </c>
      <c r="N81" s="26">
        <f t="shared" si="3"/>
        <v>50</v>
      </c>
      <c r="O81" s="26">
        <f t="shared" si="4"/>
        <v>1500</v>
      </c>
      <c r="P81" s="26">
        <f t="shared" si="5"/>
        <v>150</v>
      </c>
      <c r="Q81" s="96">
        <v>1350</v>
      </c>
    </row>
    <row r="82" spans="1:17" x14ac:dyDescent="0.25">
      <c r="A82" s="53" t="s">
        <v>213</v>
      </c>
      <c r="B82" s="98">
        <v>0.85</v>
      </c>
      <c r="C82" s="46" t="s">
        <v>214</v>
      </c>
      <c r="D82" s="47" t="s">
        <v>100</v>
      </c>
      <c r="E82" s="58" t="s">
        <v>99</v>
      </c>
      <c r="F82" s="72"/>
      <c r="G82" s="83"/>
      <c r="H82" s="68">
        <v>3300</v>
      </c>
      <c r="I82" s="69"/>
      <c r="J82" s="69">
        <v>3300</v>
      </c>
      <c r="K82" s="69">
        <v>495.00000000000006</v>
      </c>
      <c r="L82" s="70">
        <v>2805</v>
      </c>
      <c r="M82" s="96">
        <v>5300</v>
      </c>
      <c r="N82" s="26">
        <f t="shared" si="3"/>
        <v>0</v>
      </c>
      <c r="O82" s="26">
        <f t="shared" si="4"/>
        <v>5300</v>
      </c>
      <c r="P82" s="26">
        <f t="shared" si="5"/>
        <v>795</v>
      </c>
      <c r="Q82" s="96">
        <v>4505</v>
      </c>
    </row>
    <row r="83" spans="1:17" x14ac:dyDescent="0.25">
      <c r="A83" s="45" t="s">
        <v>215</v>
      </c>
      <c r="B83" s="98">
        <v>1</v>
      </c>
      <c r="C83" s="46" t="s">
        <v>216</v>
      </c>
      <c r="D83" s="47" t="s">
        <v>100</v>
      </c>
      <c r="E83" s="58" t="s">
        <v>99</v>
      </c>
      <c r="F83" s="72" t="s">
        <v>268</v>
      </c>
      <c r="G83" s="83">
        <v>43356</v>
      </c>
      <c r="H83" s="68">
        <v>47500</v>
      </c>
      <c r="I83" s="69">
        <v>6300</v>
      </c>
      <c r="J83" s="69">
        <v>41200</v>
      </c>
      <c r="K83" s="69">
        <v>0</v>
      </c>
      <c r="L83" s="70">
        <v>41200</v>
      </c>
      <c r="M83" s="96">
        <v>47500</v>
      </c>
      <c r="N83" s="26">
        <f t="shared" si="3"/>
        <v>6300</v>
      </c>
      <c r="O83" s="26">
        <f t="shared" si="4"/>
        <v>41200</v>
      </c>
      <c r="P83" s="26">
        <f t="shared" si="5"/>
        <v>0</v>
      </c>
      <c r="Q83" s="96">
        <v>41200</v>
      </c>
    </row>
    <row r="84" spans="1:17" x14ac:dyDescent="0.25">
      <c r="A84" s="45" t="s">
        <v>217</v>
      </c>
      <c r="B84" s="98">
        <v>0.85</v>
      </c>
      <c r="C84" s="46" t="s">
        <v>218</v>
      </c>
      <c r="D84" s="47" t="s">
        <v>100</v>
      </c>
      <c r="E84" s="58" t="s">
        <v>99</v>
      </c>
      <c r="F84" s="72" t="s">
        <v>278</v>
      </c>
      <c r="G84" s="83">
        <v>43265</v>
      </c>
      <c r="H84" s="68">
        <v>4000</v>
      </c>
      <c r="I84" s="69">
        <v>300</v>
      </c>
      <c r="J84" s="69">
        <v>3700</v>
      </c>
      <c r="K84" s="69">
        <v>555.00000000000011</v>
      </c>
      <c r="L84" s="70">
        <v>3145</v>
      </c>
      <c r="M84" s="96">
        <v>4000</v>
      </c>
      <c r="N84" s="26">
        <f t="shared" si="3"/>
        <v>300</v>
      </c>
      <c r="O84" s="26">
        <f t="shared" si="4"/>
        <v>3700</v>
      </c>
      <c r="P84" s="26">
        <f t="shared" si="5"/>
        <v>555</v>
      </c>
      <c r="Q84" s="96">
        <v>3145</v>
      </c>
    </row>
    <row r="85" spans="1:17" x14ac:dyDescent="0.25">
      <c r="A85" s="45" t="s">
        <v>219</v>
      </c>
      <c r="B85" s="98">
        <v>1</v>
      </c>
      <c r="C85" s="46" t="s">
        <v>220</v>
      </c>
      <c r="D85" s="47" t="s">
        <v>100</v>
      </c>
      <c r="E85" s="58" t="s">
        <v>99</v>
      </c>
      <c r="F85" s="72" t="s">
        <v>269</v>
      </c>
      <c r="G85" s="83">
        <v>42635</v>
      </c>
      <c r="H85" s="68">
        <v>1650</v>
      </c>
      <c r="I85" s="69">
        <v>100</v>
      </c>
      <c r="J85" s="69">
        <v>1550</v>
      </c>
      <c r="K85" s="69">
        <v>0</v>
      </c>
      <c r="L85" s="70">
        <v>1550</v>
      </c>
      <c r="M85" s="96">
        <v>1650</v>
      </c>
      <c r="N85" s="26">
        <f t="shared" si="3"/>
        <v>100</v>
      </c>
      <c r="O85" s="26">
        <f t="shared" si="4"/>
        <v>1550</v>
      </c>
      <c r="P85" s="26">
        <f t="shared" si="5"/>
        <v>0</v>
      </c>
      <c r="Q85" s="96">
        <v>1550</v>
      </c>
    </row>
    <row r="86" spans="1:17" x14ac:dyDescent="0.25">
      <c r="A86" s="45" t="s">
        <v>221</v>
      </c>
      <c r="B86" s="98">
        <v>1</v>
      </c>
      <c r="C86" s="46" t="s">
        <v>222</v>
      </c>
      <c r="D86" s="47" t="s">
        <v>100</v>
      </c>
      <c r="E86" s="58" t="s">
        <v>99</v>
      </c>
      <c r="F86" s="72" t="s">
        <v>269</v>
      </c>
      <c r="G86" s="83">
        <v>42635</v>
      </c>
      <c r="H86" s="68">
        <v>12700</v>
      </c>
      <c r="I86" s="69">
        <v>300</v>
      </c>
      <c r="J86" s="69">
        <v>12400</v>
      </c>
      <c r="K86" s="69">
        <v>0</v>
      </c>
      <c r="L86" s="70">
        <v>12400</v>
      </c>
      <c r="M86" s="96">
        <v>9999.85</v>
      </c>
      <c r="N86" s="26">
        <f t="shared" si="3"/>
        <v>300</v>
      </c>
      <c r="O86" s="26">
        <f t="shared" si="4"/>
        <v>9699.85</v>
      </c>
      <c r="P86" s="26">
        <f t="shared" si="5"/>
        <v>0</v>
      </c>
      <c r="Q86" s="96">
        <v>9699.85</v>
      </c>
    </row>
    <row r="87" spans="1:17" x14ac:dyDescent="0.25">
      <c r="A87" s="45" t="s">
        <v>223</v>
      </c>
      <c r="B87" s="98">
        <v>1</v>
      </c>
      <c r="C87" s="46" t="s">
        <v>224</v>
      </c>
      <c r="D87" s="47" t="s">
        <v>100</v>
      </c>
      <c r="E87" s="58" t="s">
        <v>99</v>
      </c>
      <c r="F87" s="72" t="s">
        <v>269</v>
      </c>
      <c r="G87" s="83">
        <v>42635</v>
      </c>
      <c r="H87" s="68">
        <v>2300</v>
      </c>
      <c r="I87" s="69">
        <v>200</v>
      </c>
      <c r="J87" s="69">
        <v>2100</v>
      </c>
      <c r="K87" s="69">
        <v>0</v>
      </c>
      <c r="L87" s="70">
        <v>2100</v>
      </c>
      <c r="M87" s="96">
        <v>1045.26</v>
      </c>
      <c r="N87" s="26">
        <f t="shared" si="3"/>
        <v>208</v>
      </c>
      <c r="O87" s="26">
        <f t="shared" si="4"/>
        <v>837.26</v>
      </c>
      <c r="P87" s="26">
        <f t="shared" si="5"/>
        <v>0</v>
      </c>
      <c r="Q87" s="96">
        <v>837.26</v>
      </c>
    </row>
    <row r="88" spans="1:17" x14ac:dyDescent="0.25">
      <c r="A88" s="45" t="s">
        <v>225</v>
      </c>
      <c r="B88" s="98">
        <v>1</v>
      </c>
      <c r="C88" s="46" t="s">
        <v>226</v>
      </c>
      <c r="D88" s="47" t="s">
        <v>100</v>
      </c>
      <c r="E88" s="58" t="s">
        <v>99</v>
      </c>
      <c r="F88" s="72" t="s">
        <v>269</v>
      </c>
      <c r="G88" s="83">
        <v>42635</v>
      </c>
      <c r="H88" s="68">
        <v>2300</v>
      </c>
      <c r="I88" s="69">
        <v>200</v>
      </c>
      <c r="J88" s="69">
        <v>2100</v>
      </c>
      <c r="K88" s="69">
        <v>0</v>
      </c>
      <c r="L88" s="70">
        <v>2100</v>
      </c>
      <c r="M88" s="96">
        <v>2300</v>
      </c>
      <c r="N88" s="26">
        <f t="shared" si="3"/>
        <v>200</v>
      </c>
      <c r="O88" s="26">
        <f t="shared" si="4"/>
        <v>2100</v>
      </c>
      <c r="P88" s="26">
        <f t="shared" si="5"/>
        <v>0</v>
      </c>
      <c r="Q88" s="96">
        <v>2100</v>
      </c>
    </row>
    <row r="89" spans="1:17" x14ac:dyDescent="0.25">
      <c r="A89" s="45" t="s">
        <v>228</v>
      </c>
      <c r="B89" s="98">
        <v>0.9</v>
      </c>
      <c r="C89" s="51" t="s">
        <v>229</v>
      </c>
      <c r="D89" s="47" t="s">
        <v>67</v>
      </c>
      <c r="E89" s="58" t="s">
        <v>232</v>
      </c>
      <c r="F89" s="46" t="s">
        <v>270</v>
      </c>
      <c r="G89" s="73">
        <v>42992</v>
      </c>
      <c r="H89" s="68">
        <v>84080</v>
      </c>
      <c r="I89" s="69">
        <v>0</v>
      </c>
      <c r="J89" s="69">
        <v>84080</v>
      </c>
      <c r="K89" s="69">
        <v>8407.9999999999982</v>
      </c>
      <c r="L89" s="70">
        <v>75672</v>
      </c>
      <c r="M89" s="96">
        <v>84080</v>
      </c>
      <c r="N89" s="26">
        <f t="shared" si="3"/>
        <v>0</v>
      </c>
      <c r="O89" s="26">
        <f t="shared" si="4"/>
        <v>84080</v>
      </c>
      <c r="P89" s="26">
        <f t="shared" si="5"/>
        <v>8408</v>
      </c>
      <c r="Q89" s="96">
        <v>75672</v>
      </c>
    </row>
    <row r="90" spans="1:17" x14ac:dyDescent="0.25">
      <c r="A90" s="55" t="s">
        <v>230</v>
      </c>
      <c r="B90" s="98">
        <v>0.9</v>
      </c>
      <c r="C90" s="51"/>
      <c r="D90" s="47" t="s">
        <v>67</v>
      </c>
      <c r="E90" s="58" t="s">
        <v>232</v>
      </c>
      <c r="F90" s="46" t="s">
        <v>271</v>
      </c>
      <c r="G90" s="73" t="s">
        <v>272</v>
      </c>
      <c r="H90" s="68">
        <v>89000</v>
      </c>
      <c r="I90" s="69">
        <v>13000</v>
      </c>
      <c r="J90" s="69">
        <v>76000</v>
      </c>
      <c r="K90" s="69">
        <v>7599.9999999999982</v>
      </c>
      <c r="L90" s="70">
        <v>68400</v>
      </c>
      <c r="M90" s="96">
        <v>100</v>
      </c>
      <c r="N90" s="26">
        <f t="shared" si="3"/>
        <v>100</v>
      </c>
      <c r="O90" s="26">
        <f t="shared" si="4"/>
        <v>0</v>
      </c>
      <c r="P90" s="26">
        <f t="shared" si="5"/>
        <v>0</v>
      </c>
      <c r="Q90" s="96">
        <v>0</v>
      </c>
    </row>
    <row r="91" spans="1:17" ht="15.75" thickBot="1" x14ac:dyDescent="0.3">
      <c r="F91" s="85"/>
      <c r="G91" s="86"/>
      <c r="H91" s="87"/>
      <c r="I91" s="88"/>
      <c r="J91" s="88"/>
      <c r="K91" s="88"/>
      <c r="L91" s="89"/>
      <c r="M91" s="97">
        <v>135180</v>
      </c>
      <c r="N91" s="26" t="e">
        <f t="shared" si="3"/>
        <v>#DIV/0!</v>
      </c>
      <c r="O91" s="26" t="e">
        <f t="shared" si="4"/>
        <v>#DIV/0!</v>
      </c>
      <c r="P91" s="26" t="e">
        <f t="shared" si="5"/>
        <v>#DIV/0!</v>
      </c>
      <c r="Q91" s="97">
        <v>121572</v>
      </c>
    </row>
  </sheetData>
  <autoFilter ref="A1:Q93"/>
  <conditionalFormatting sqref="H7">
    <cfRule type="cellIs" dxfId="3" priority="1" operator="notEqual">
      <formula>$F$8</formula>
    </cfRule>
  </conditionalFormatting>
  <pageMargins left="0.7" right="0.7" top="0.78740157499999996" bottom="0.78740157499999996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75"/>
  <sheetViews>
    <sheetView workbookViewId="0">
      <pane ySplit="1" topLeftCell="A47" activePane="bottomLeft" state="frozen"/>
      <selection activeCell="H80" sqref="H80:L80"/>
      <selection pane="bottomLeft" activeCell="H80" sqref="H80:L80"/>
    </sheetView>
  </sheetViews>
  <sheetFormatPr defaultRowHeight="15" x14ac:dyDescent="0.25"/>
  <cols>
    <col min="1" max="1" width="81.28515625" customWidth="1"/>
    <col min="3" max="4" width="9.140625" customWidth="1"/>
    <col min="5" max="5" width="12.5703125" customWidth="1"/>
    <col min="6" max="6" width="9.140625" customWidth="1"/>
    <col min="7" max="7" width="11.140625" customWidth="1"/>
    <col min="8" max="8" width="11.5703125" customWidth="1"/>
    <col min="9" max="12" width="9.140625" customWidth="1"/>
    <col min="13" max="13" width="11.5703125" customWidth="1"/>
    <col min="14" max="16" width="9.140625" customWidth="1"/>
    <col min="17" max="17" width="12.5703125" customWidth="1"/>
  </cols>
  <sheetData>
    <row r="1" spans="1:17" ht="32.25" thickBot="1" x14ac:dyDescent="0.3">
      <c r="H1" s="90" t="s">
        <v>12</v>
      </c>
      <c r="I1" s="91" t="s">
        <v>13</v>
      </c>
      <c r="J1" s="91" t="s">
        <v>14</v>
      </c>
      <c r="K1" s="91" t="s">
        <v>15</v>
      </c>
      <c r="L1" s="92" t="s">
        <v>16</v>
      </c>
      <c r="M1" s="93" t="s">
        <v>12</v>
      </c>
      <c r="N1" s="94" t="s">
        <v>13</v>
      </c>
      <c r="O1" s="94" t="s">
        <v>14</v>
      </c>
      <c r="P1" s="94" t="s">
        <v>15</v>
      </c>
      <c r="Q1" s="95" t="s">
        <v>16</v>
      </c>
    </row>
    <row r="2" spans="1:17" x14ac:dyDescent="0.25">
      <c r="A2" s="107" t="s">
        <v>280</v>
      </c>
      <c r="B2" s="47">
        <v>3204</v>
      </c>
      <c r="C2" s="58" t="s">
        <v>19</v>
      </c>
      <c r="D2" s="47" t="s">
        <v>67</v>
      </c>
      <c r="E2" s="98">
        <v>0.9</v>
      </c>
      <c r="F2" s="46" t="s">
        <v>399</v>
      </c>
      <c r="G2" s="46" t="s">
        <v>53</v>
      </c>
      <c r="H2" s="69">
        <v>107000</v>
      </c>
      <c r="I2" s="69">
        <v>0</v>
      </c>
      <c r="J2" s="69">
        <v>107000</v>
      </c>
      <c r="K2" s="69">
        <v>10699.999999999998</v>
      </c>
      <c r="L2" s="69">
        <v>96300</v>
      </c>
      <c r="M2" s="96">
        <v>56230.720000000001</v>
      </c>
      <c r="N2" s="26">
        <f>M2-O2</f>
        <v>753.30999999999767</v>
      </c>
      <c r="O2" s="26">
        <f t="shared" ref="O2:O29" si="0">ROUND(Q2/E2,2)</f>
        <v>55477.41</v>
      </c>
      <c r="P2" s="26">
        <f>O2-Q2</f>
        <v>5547.7400000000052</v>
      </c>
      <c r="Q2" s="96">
        <v>49929.67</v>
      </c>
    </row>
    <row r="3" spans="1:17" x14ac:dyDescent="0.25">
      <c r="A3" s="107" t="s">
        <v>281</v>
      </c>
      <c r="B3" s="47">
        <v>3205</v>
      </c>
      <c r="C3" s="58" t="s">
        <v>19</v>
      </c>
      <c r="D3" s="47" t="s">
        <v>67</v>
      </c>
      <c r="E3" s="98">
        <v>0.9</v>
      </c>
      <c r="F3" s="46" t="s">
        <v>399</v>
      </c>
      <c r="G3" s="46" t="s">
        <v>53</v>
      </c>
      <c r="H3" s="69">
        <v>78000</v>
      </c>
      <c r="I3" s="69">
        <v>0</v>
      </c>
      <c r="J3" s="69">
        <v>78000</v>
      </c>
      <c r="K3" s="69">
        <v>7799.9999999999982</v>
      </c>
      <c r="L3" s="69">
        <v>70200</v>
      </c>
      <c r="M3" s="96">
        <v>35036.560000000005</v>
      </c>
      <c r="N3" s="26">
        <f t="shared" ref="N3:N49" si="1">M3-O3</f>
        <v>932.79000000000815</v>
      </c>
      <c r="O3" s="26">
        <f t="shared" si="0"/>
        <v>34103.769999999997</v>
      </c>
      <c r="P3" s="26">
        <f t="shared" ref="P3:P49" si="2">O3-Q3</f>
        <v>3410.3799999999974</v>
      </c>
      <c r="Q3" s="96">
        <v>30693.39</v>
      </c>
    </row>
    <row r="4" spans="1:17" x14ac:dyDescent="0.25">
      <c r="A4" s="107" t="s">
        <v>282</v>
      </c>
      <c r="B4" s="47">
        <v>3206</v>
      </c>
      <c r="C4" s="58" t="s">
        <v>19</v>
      </c>
      <c r="D4" s="47" t="s">
        <v>67</v>
      </c>
      <c r="E4" s="98">
        <v>0.9</v>
      </c>
      <c r="F4" s="46" t="s">
        <v>399</v>
      </c>
      <c r="G4" s="46" t="s">
        <v>53</v>
      </c>
      <c r="H4" s="69">
        <v>33000</v>
      </c>
      <c r="I4" s="69">
        <v>0</v>
      </c>
      <c r="J4" s="69">
        <v>33000</v>
      </c>
      <c r="K4" s="69">
        <v>3299.9999999999991</v>
      </c>
      <c r="L4" s="69">
        <v>29700</v>
      </c>
      <c r="M4" s="96">
        <v>31999.1</v>
      </c>
      <c r="N4" s="26">
        <f t="shared" si="1"/>
        <v>1500</v>
      </c>
      <c r="O4" s="26">
        <f t="shared" si="0"/>
        <v>30499.1</v>
      </c>
      <c r="P4" s="26">
        <f t="shared" si="2"/>
        <v>3049.91</v>
      </c>
      <c r="Q4" s="96">
        <v>27449.19</v>
      </c>
    </row>
    <row r="5" spans="1:17" x14ac:dyDescent="0.25">
      <c r="A5" s="107" t="s">
        <v>283</v>
      </c>
      <c r="B5" s="47" t="s">
        <v>284</v>
      </c>
      <c r="C5" s="58" t="s">
        <v>19</v>
      </c>
      <c r="D5" s="47" t="s">
        <v>67</v>
      </c>
      <c r="E5" s="98">
        <v>0.9</v>
      </c>
      <c r="F5" s="46" t="s">
        <v>400</v>
      </c>
      <c r="G5" s="112">
        <v>42425</v>
      </c>
      <c r="H5" s="69">
        <v>73100</v>
      </c>
      <c r="I5" s="69">
        <v>1550</v>
      </c>
      <c r="J5" s="69">
        <v>71550</v>
      </c>
      <c r="K5" s="69">
        <v>7154.9999999999982</v>
      </c>
      <c r="L5" s="69">
        <v>64395</v>
      </c>
      <c r="M5" s="96">
        <v>32469.609999999997</v>
      </c>
      <c r="N5" s="26">
        <f t="shared" si="1"/>
        <v>4031.1499999999978</v>
      </c>
      <c r="O5" s="26">
        <f t="shared" si="0"/>
        <v>28438.46</v>
      </c>
      <c r="P5" s="26">
        <f t="shared" si="2"/>
        <v>2843.8499999999985</v>
      </c>
      <c r="Q5" s="96">
        <v>25594.61</v>
      </c>
    </row>
    <row r="6" spans="1:17" x14ac:dyDescent="0.25">
      <c r="A6" s="107" t="s">
        <v>285</v>
      </c>
      <c r="B6" s="47" t="s">
        <v>286</v>
      </c>
      <c r="C6" s="58" t="s">
        <v>19</v>
      </c>
      <c r="D6" s="47" t="s">
        <v>67</v>
      </c>
      <c r="E6" s="98">
        <v>0.9</v>
      </c>
      <c r="F6" s="46" t="s">
        <v>401</v>
      </c>
      <c r="G6" s="112">
        <v>42635</v>
      </c>
      <c r="H6" s="69">
        <v>418000</v>
      </c>
      <c r="I6" s="69">
        <v>6000</v>
      </c>
      <c r="J6" s="69">
        <v>412000</v>
      </c>
      <c r="K6" s="69">
        <v>41199.999999999993</v>
      </c>
      <c r="L6" s="69">
        <v>370800</v>
      </c>
      <c r="M6" s="96">
        <v>190999.58000000002</v>
      </c>
      <c r="N6" s="26">
        <f t="shared" si="1"/>
        <v>3046.6000000000058</v>
      </c>
      <c r="O6" s="26">
        <f t="shared" si="0"/>
        <v>187952.98</v>
      </c>
      <c r="P6" s="26">
        <f t="shared" si="2"/>
        <v>18795.300000000017</v>
      </c>
      <c r="Q6" s="96">
        <v>169157.68</v>
      </c>
    </row>
    <row r="7" spans="1:17" x14ac:dyDescent="0.25">
      <c r="A7" s="107" t="s">
        <v>287</v>
      </c>
      <c r="B7" s="47" t="s">
        <v>288</v>
      </c>
      <c r="C7" s="58" t="s">
        <v>19</v>
      </c>
      <c r="D7" s="47" t="s">
        <v>67</v>
      </c>
      <c r="E7" s="98">
        <v>0.9</v>
      </c>
      <c r="F7" s="46" t="s">
        <v>102</v>
      </c>
      <c r="G7" s="46" t="s">
        <v>103</v>
      </c>
      <c r="H7" s="69">
        <v>196500</v>
      </c>
      <c r="I7" s="69">
        <v>1000</v>
      </c>
      <c r="J7" s="69">
        <v>195500</v>
      </c>
      <c r="K7" s="69">
        <v>19549.999999999996</v>
      </c>
      <c r="L7" s="69">
        <v>175950</v>
      </c>
      <c r="M7" s="96">
        <v>161100.91999999998</v>
      </c>
      <c r="N7" s="26">
        <f t="shared" si="1"/>
        <v>15327.089999999997</v>
      </c>
      <c r="O7" s="26">
        <f t="shared" si="0"/>
        <v>145773.82999999999</v>
      </c>
      <c r="P7" s="26">
        <f t="shared" si="2"/>
        <v>14577.379999999976</v>
      </c>
      <c r="Q7" s="96">
        <v>131196.45000000001</v>
      </c>
    </row>
    <row r="8" spans="1:17" x14ac:dyDescent="0.25">
      <c r="A8" s="107" t="s">
        <v>289</v>
      </c>
      <c r="B8" s="47" t="s">
        <v>290</v>
      </c>
      <c r="C8" s="58" t="s">
        <v>19</v>
      </c>
      <c r="D8" s="47" t="s">
        <v>67</v>
      </c>
      <c r="E8" s="98">
        <v>0.9</v>
      </c>
      <c r="F8" s="46" t="s">
        <v>102</v>
      </c>
      <c r="G8" s="46" t="s">
        <v>103</v>
      </c>
      <c r="H8" s="69">
        <v>462000</v>
      </c>
      <c r="I8" s="69">
        <v>171000</v>
      </c>
      <c r="J8" s="69">
        <v>291000</v>
      </c>
      <c r="K8" s="69">
        <v>29099.999999999993</v>
      </c>
      <c r="L8" s="69">
        <v>261900</v>
      </c>
      <c r="M8" s="96">
        <v>313000.12</v>
      </c>
      <c r="N8" s="26">
        <f t="shared" si="1"/>
        <v>39609.450000000012</v>
      </c>
      <c r="O8" s="26">
        <f t="shared" si="0"/>
        <v>273390.67</v>
      </c>
      <c r="P8" s="26">
        <f t="shared" si="2"/>
        <v>27339.069999999978</v>
      </c>
      <c r="Q8" s="96">
        <v>246051.6</v>
      </c>
    </row>
    <row r="9" spans="1:17" x14ac:dyDescent="0.25">
      <c r="A9" s="107" t="s">
        <v>291</v>
      </c>
      <c r="B9" s="47" t="s">
        <v>292</v>
      </c>
      <c r="C9" s="58" t="s">
        <v>19</v>
      </c>
      <c r="D9" s="47" t="s">
        <v>67</v>
      </c>
      <c r="E9" s="98">
        <v>0.9</v>
      </c>
      <c r="F9" s="46" t="s">
        <v>102</v>
      </c>
      <c r="G9" s="46" t="s">
        <v>103</v>
      </c>
      <c r="H9" s="69">
        <v>62740</v>
      </c>
      <c r="I9" s="69">
        <v>18140</v>
      </c>
      <c r="J9" s="69">
        <v>44600</v>
      </c>
      <c r="K9" s="69">
        <v>4459.9999999999991</v>
      </c>
      <c r="L9" s="69">
        <v>40140</v>
      </c>
      <c r="M9" s="96">
        <v>27573</v>
      </c>
      <c r="N9" s="26">
        <f t="shared" si="1"/>
        <v>1745.7799999999988</v>
      </c>
      <c r="O9" s="26">
        <f t="shared" si="0"/>
        <v>25827.22</v>
      </c>
      <c r="P9" s="26">
        <f t="shared" si="2"/>
        <v>2582.7200000000012</v>
      </c>
      <c r="Q9" s="96">
        <v>23244.5</v>
      </c>
    </row>
    <row r="10" spans="1:17" x14ac:dyDescent="0.25">
      <c r="A10" s="107" t="s">
        <v>293</v>
      </c>
      <c r="B10" s="47" t="s">
        <v>294</v>
      </c>
      <c r="C10" s="58" t="s">
        <v>19</v>
      </c>
      <c r="D10" s="47" t="s">
        <v>67</v>
      </c>
      <c r="E10" s="98">
        <v>0.9</v>
      </c>
      <c r="F10" s="46" t="s">
        <v>102</v>
      </c>
      <c r="G10" s="46" t="s">
        <v>103</v>
      </c>
      <c r="H10" s="69">
        <v>101000</v>
      </c>
      <c r="I10" s="69">
        <v>1000</v>
      </c>
      <c r="J10" s="69">
        <v>100000</v>
      </c>
      <c r="K10" s="69">
        <v>9999.9999999999982</v>
      </c>
      <c r="L10" s="69">
        <v>90000</v>
      </c>
      <c r="M10" s="96">
        <v>51500</v>
      </c>
      <c r="N10" s="26">
        <f t="shared" si="1"/>
        <v>3000</v>
      </c>
      <c r="O10" s="26">
        <f t="shared" si="0"/>
        <v>48500</v>
      </c>
      <c r="P10" s="26">
        <f t="shared" si="2"/>
        <v>4850</v>
      </c>
      <c r="Q10" s="96">
        <v>43650</v>
      </c>
    </row>
    <row r="11" spans="1:17" x14ac:dyDescent="0.25">
      <c r="A11" s="107" t="s">
        <v>295</v>
      </c>
      <c r="B11" s="47" t="s">
        <v>296</v>
      </c>
      <c r="C11" s="58" t="s">
        <v>19</v>
      </c>
      <c r="D11" s="47" t="s">
        <v>67</v>
      </c>
      <c r="E11" s="98">
        <v>0.9</v>
      </c>
      <c r="F11" s="46" t="s">
        <v>401</v>
      </c>
      <c r="G11" s="112">
        <v>42635</v>
      </c>
      <c r="H11" s="69">
        <v>56000</v>
      </c>
      <c r="I11" s="69">
        <v>600</v>
      </c>
      <c r="J11" s="69">
        <v>55400</v>
      </c>
      <c r="K11" s="69">
        <v>5539.9999999999991</v>
      </c>
      <c r="L11" s="69">
        <v>49860</v>
      </c>
      <c r="M11" s="96">
        <v>52000</v>
      </c>
      <c r="N11" s="26">
        <f t="shared" si="1"/>
        <v>2000</v>
      </c>
      <c r="O11" s="26">
        <f t="shared" si="0"/>
        <v>50000</v>
      </c>
      <c r="P11" s="26">
        <f t="shared" si="2"/>
        <v>5000</v>
      </c>
      <c r="Q11" s="96">
        <v>45000</v>
      </c>
    </row>
    <row r="12" spans="1:17" x14ac:dyDescent="0.25">
      <c r="A12" s="107" t="s">
        <v>297</v>
      </c>
      <c r="B12" s="47" t="s">
        <v>298</v>
      </c>
      <c r="C12" s="58" t="s">
        <v>19</v>
      </c>
      <c r="D12" s="47" t="s">
        <v>67</v>
      </c>
      <c r="E12" s="98">
        <v>0.9</v>
      </c>
      <c r="F12" s="72" t="s">
        <v>106</v>
      </c>
      <c r="G12" s="112">
        <v>42810</v>
      </c>
      <c r="H12" s="69">
        <v>96000</v>
      </c>
      <c r="I12" s="69">
        <v>1000</v>
      </c>
      <c r="J12" s="69">
        <v>95000</v>
      </c>
      <c r="K12" s="69">
        <v>9499.9999999999982</v>
      </c>
      <c r="L12" s="69">
        <v>85500</v>
      </c>
      <c r="M12" s="96">
        <v>51239.99</v>
      </c>
      <c r="N12" s="26">
        <f t="shared" si="1"/>
        <v>6939.989999999998</v>
      </c>
      <c r="O12" s="26">
        <f t="shared" si="0"/>
        <v>44300</v>
      </c>
      <c r="P12" s="26">
        <f t="shared" si="2"/>
        <v>4430</v>
      </c>
      <c r="Q12" s="96">
        <v>39870</v>
      </c>
    </row>
    <row r="13" spans="1:17" x14ac:dyDescent="0.25">
      <c r="A13" s="107" t="s">
        <v>299</v>
      </c>
      <c r="B13" s="47">
        <v>3362</v>
      </c>
      <c r="C13" s="58" t="s">
        <v>19</v>
      </c>
      <c r="D13" s="47" t="s">
        <v>67</v>
      </c>
      <c r="E13" s="98">
        <v>0.9</v>
      </c>
      <c r="F13" s="72" t="s">
        <v>106</v>
      </c>
      <c r="G13" s="112">
        <v>42810</v>
      </c>
      <c r="H13" s="69">
        <v>90000</v>
      </c>
      <c r="I13" s="69">
        <v>2000</v>
      </c>
      <c r="J13" s="69">
        <v>88000</v>
      </c>
      <c r="K13" s="69">
        <v>8799.9999999999982</v>
      </c>
      <c r="L13" s="69">
        <v>79200</v>
      </c>
      <c r="M13" s="96">
        <v>83799.990000000005</v>
      </c>
      <c r="N13" s="26">
        <f t="shared" si="1"/>
        <v>3814</v>
      </c>
      <c r="O13" s="26">
        <f t="shared" si="0"/>
        <v>79985.990000000005</v>
      </c>
      <c r="P13" s="26">
        <f t="shared" si="2"/>
        <v>7998.6000000000058</v>
      </c>
      <c r="Q13" s="96">
        <v>71987.39</v>
      </c>
    </row>
    <row r="14" spans="1:17" x14ac:dyDescent="0.25">
      <c r="A14" s="107" t="s">
        <v>300</v>
      </c>
      <c r="B14" s="47">
        <v>3363</v>
      </c>
      <c r="C14" s="58" t="s">
        <v>19</v>
      </c>
      <c r="D14" s="47" t="s">
        <v>67</v>
      </c>
      <c r="E14" s="98">
        <v>0.9</v>
      </c>
      <c r="F14" s="72" t="s">
        <v>401</v>
      </c>
      <c r="G14" s="112">
        <v>42635</v>
      </c>
      <c r="H14" s="69">
        <v>54000</v>
      </c>
      <c r="I14" s="69">
        <v>2000</v>
      </c>
      <c r="J14" s="69">
        <v>52000</v>
      </c>
      <c r="K14" s="69">
        <v>5199.9999999999991</v>
      </c>
      <c r="L14" s="69">
        <v>46800</v>
      </c>
      <c r="M14" s="96">
        <v>29270</v>
      </c>
      <c r="N14" s="26">
        <f t="shared" si="1"/>
        <v>770</v>
      </c>
      <c r="O14" s="26">
        <f t="shared" si="0"/>
        <v>28500</v>
      </c>
      <c r="P14" s="26">
        <f t="shared" si="2"/>
        <v>2850</v>
      </c>
      <c r="Q14" s="96">
        <v>25650</v>
      </c>
    </row>
    <row r="15" spans="1:17" x14ac:dyDescent="0.25">
      <c r="A15" s="107" t="s">
        <v>301</v>
      </c>
      <c r="B15" s="47">
        <v>3365</v>
      </c>
      <c r="C15" s="58" t="s">
        <v>19</v>
      </c>
      <c r="D15" s="47" t="s">
        <v>67</v>
      </c>
      <c r="E15" s="98">
        <v>0.9</v>
      </c>
      <c r="F15" s="72" t="s">
        <v>402</v>
      </c>
      <c r="G15" s="112">
        <v>43083</v>
      </c>
      <c r="H15" s="69">
        <v>125000</v>
      </c>
      <c r="I15" s="69">
        <v>4500</v>
      </c>
      <c r="J15" s="69">
        <v>120500</v>
      </c>
      <c r="K15" s="69">
        <v>12049.999999999998</v>
      </c>
      <c r="L15" s="69">
        <v>108450</v>
      </c>
      <c r="M15" s="96">
        <v>124000</v>
      </c>
      <c r="N15" s="26">
        <f t="shared" si="1"/>
        <v>4500.5599999999977</v>
      </c>
      <c r="O15" s="26">
        <f t="shared" si="0"/>
        <v>119499.44</v>
      </c>
      <c r="P15" s="26">
        <f t="shared" si="2"/>
        <v>11949.940000000002</v>
      </c>
      <c r="Q15" s="96">
        <v>107549.5</v>
      </c>
    </row>
    <row r="16" spans="1:17" x14ac:dyDescent="0.25">
      <c r="A16" s="107" t="s">
        <v>302</v>
      </c>
      <c r="B16" s="47">
        <v>3367</v>
      </c>
      <c r="C16" s="58" t="s">
        <v>19</v>
      </c>
      <c r="D16" s="47" t="s">
        <v>67</v>
      </c>
      <c r="E16" s="98">
        <v>0.9</v>
      </c>
      <c r="F16" s="72" t="s">
        <v>403</v>
      </c>
      <c r="G16" s="112">
        <v>42992</v>
      </c>
      <c r="H16" s="69">
        <v>55000</v>
      </c>
      <c r="I16" s="69">
        <v>900</v>
      </c>
      <c r="J16" s="69">
        <v>54100</v>
      </c>
      <c r="K16" s="69">
        <v>5409.9999999999991</v>
      </c>
      <c r="L16" s="69">
        <v>48690</v>
      </c>
      <c r="M16" s="96">
        <v>40600</v>
      </c>
      <c r="N16" s="26">
        <f t="shared" si="1"/>
        <v>200</v>
      </c>
      <c r="O16" s="26">
        <f t="shared" si="0"/>
        <v>40400</v>
      </c>
      <c r="P16" s="26">
        <f t="shared" si="2"/>
        <v>4040</v>
      </c>
      <c r="Q16" s="96">
        <v>36360</v>
      </c>
    </row>
    <row r="17" spans="1:17" x14ac:dyDescent="0.25">
      <c r="A17" s="107" t="s">
        <v>303</v>
      </c>
      <c r="B17" s="47">
        <v>3368</v>
      </c>
      <c r="C17" s="58" t="s">
        <v>19</v>
      </c>
      <c r="D17" s="47" t="s">
        <v>67</v>
      </c>
      <c r="E17" s="98">
        <v>0.9</v>
      </c>
      <c r="F17" s="72" t="s">
        <v>401</v>
      </c>
      <c r="G17" s="112">
        <v>42635</v>
      </c>
      <c r="H17" s="69">
        <v>82000</v>
      </c>
      <c r="I17" s="69">
        <v>3000</v>
      </c>
      <c r="J17" s="69">
        <v>79000</v>
      </c>
      <c r="K17" s="69">
        <v>7899.9999999999982</v>
      </c>
      <c r="L17" s="69">
        <v>71100</v>
      </c>
      <c r="M17" s="96">
        <v>56500</v>
      </c>
      <c r="N17" s="26">
        <f t="shared" si="1"/>
        <v>3000</v>
      </c>
      <c r="O17" s="26">
        <f t="shared" si="0"/>
        <v>53500</v>
      </c>
      <c r="P17" s="26">
        <f t="shared" si="2"/>
        <v>5350</v>
      </c>
      <c r="Q17" s="96">
        <v>48150</v>
      </c>
    </row>
    <row r="18" spans="1:17" x14ac:dyDescent="0.25">
      <c r="A18" s="107" t="s">
        <v>304</v>
      </c>
      <c r="B18" s="47">
        <v>3369</v>
      </c>
      <c r="C18" s="58" t="s">
        <v>19</v>
      </c>
      <c r="D18" s="47" t="s">
        <v>67</v>
      </c>
      <c r="E18" s="98">
        <v>0.9</v>
      </c>
      <c r="F18" s="72" t="s">
        <v>106</v>
      </c>
      <c r="G18" s="112">
        <v>42810</v>
      </c>
      <c r="H18" s="69">
        <v>118500</v>
      </c>
      <c r="I18" s="69">
        <v>2500</v>
      </c>
      <c r="J18" s="69">
        <v>116000</v>
      </c>
      <c r="K18" s="69">
        <v>11599.999999999998</v>
      </c>
      <c r="L18" s="69">
        <v>104400</v>
      </c>
      <c r="M18" s="96">
        <v>60646.43</v>
      </c>
      <c r="N18" s="26">
        <f t="shared" si="1"/>
        <v>60646.43</v>
      </c>
      <c r="O18" s="26">
        <f t="shared" si="0"/>
        <v>0</v>
      </c>
      <c r="P18" s="26">
        <f t="shared" si="2"/>
        <v>0</v>
      </c>
      <c r="Q18" s="96">
        <v>0</v>
      </c>
    </row>
    <row r="19" spans="1:17" x14ac:dyDescent="0.25">
      <c r="A19" s="107" t="s">
        <v>305</v>
      </c>
      <c r="B19" s="47">
        <v>3370</v>
      </c>
      <c r="C19" s="58" t="s">
        <v>19</v>
      </c>
      <c r="D19" s="47" t="s">
        <v>67</v>
      </c>
      <c r="E19" s="98">
        <v>0.9</v>
      </c>
      <c r="F19" s="72" t="s">
        <v>106</v>
      </c>
      <c r="G19" s="112">
        <v>42810</v>
      </c>
      <c r="H19" s="69">
        <v>98500</v>
      </c>
      <c r="I19" s="69">
        <v>1000</v>
      </c>
      <c r="J19" s="69">
        <v>97500</v>
      </c>
      <c r="K19" s="69">
        <v>9749.9999999999982</v>
      </c>
      <c r="L19" s="69">
        <v>87750</v>
      </c>
      <c r="M19" s="96">
        <v>48899.999999999993</v>
      </c>
      <c r="N19" s="26">
        <f t="shared" si="1"/>
        <v>48899.999999999993</v>
      </c>
      <c r="O19" s="26">
        <f t="shared" si="0"/>
        <v>0</v>
      </c>
      <c r="P19" s="26">
        <f t="shared" si="2"/>
        <v>0</v>
      </c>
      <c r="Q19" s="96">
        <v>0</v>
      </c>
    </row>
    <row r="20" spans="1:17" x14ac:dyDescent="0.25">
      <c r="A20" s="107" t="s">
        <v>306</v>
      </c>
      <c r="B20" s="47" t="s">
        <v>307</v>
      </c>
      <c r="C20" s="58" t="s">
        <v>19</v>
      </c>
      <c r="D20" s="47" t="s">
        <v>67</v>
      </c>
      <c r="E20" s="98">
        <v>0.9</v>
      </c>
      <c r="F20" s="81" t="s">
        <v>404</v>
      </c>
      <c r="G20" s="113">
        <v>43173</v>
      </c>
      <c r="H20" s="69">
        <v>72000</v>
      </c>
      <c r="I20" s="69">
        <v>7200</v>
      </c>
      <c r="J20" s="69">
        <v>64800</v>
      </c>
      <c r="K20" s="69">
        <v>6479.9999999999982</v>
      </c>
      <c r="L20" s="69">
        <v>58320</v>
      </c>
      <c r="M20" s="96">
        <v>70000.100000000006</v>
      </c>
      <c r="N20" s="26">
        <f t="shared" si="1"/>
        <v>7200.330000000009</v>
      </c>
      <c r="O20" s="26">
        <f t="shared" si="0"/>
        <v>62799.77</v>
      </c>
      <c r="P20" s="26">
        <f t="shared" si="2"/>
        <v>6279.9799999999959</v>
      </c>
      <c r="Q20" s="96">
        <v>56519.79</v>
      </c>
    </row>
    <row r="21" spans="1:17" x14ac:dyDescent="0.25">
      <c r="A21" s="107" t="s">
        <v>308</v>
      </c>
      <c r="B21" s="47" t="s">
        <v>309</v>
      </c>
      <c r="C21" s="58" t="s">
        <v>19</v>
      </c>
      <c r="D21" s="47" t="s">
        <v>67</v>
      </c>
      <c r="E21" s="98">
        <v>0.9</v>
      </c>
      <c r="F21" s="81" t="s">
        <v>404</v>
      </c>
      <c r="G21" s="113">
        <v>43173</v>
      </c>
      <c r="H21" s="69">
        <v>32000</v>
      </c>
      <c r="I21" s="69">
        <v>3200</v>
      </c>
      <c r="J21" s="69">
        <v>28800</v>
      </c>
      <c r="K21" s="69">
        <v>2879.9999999999995</v>
      </c>
      <c r="L21" s="69">
        <v>25920</v>
      </c>
      <c r="M21" s="96">
        <v>28000</v>
      </c>
      <c r="N21" s="26">
        <f t="shared" si="1"/>
        <v>3200.4399999999987</v>
      </c>
      <c r="O21" s="26">
        <f t="shared" si="0"/>
        <v>24799.56</v>
      </c>
      <c r="P21" s="26">
        <f t="shared" si="2"/>
        <v>2479.9600000000028</v>
      </c>
      <c r="Q21" s="96">
        <v>22319.599999999999</v>
      </c>
    </row>
    <row r="22" spans="1:17" x14ac:dyDescent="0.25">
      <c r="A22" s="107" t="s">
        <v>310</v>
      </c>
      <c r="B22" s="47" t="s">
        <v>311</v>
      </c>
      <c r="C22" s="58" t="s">
        <v>19</v>
      </c>
      <c r="D22" s="47" t="s">
        <v>67</v>
      </c>
      <c r="E22" s="98">
        <v>0.9</v>
      </c>
      <c r="F22" s="81" t="s">
        <v>404</v>
      </c>
      <c r="G22" s="113">
        <v>43173</v>
      </c>
      <c r="H22" s="69">
        <v>80000</v>
      </c>
      <c r="I22" s="69">
        <v>8000</v>
      </c>
      <c r="J22" s="69">
        <v>72000</v>
      </c>
      <c r="K22" s="69">
        <v>7199.9999999999982</v>
      </c>
      <c r="L22" s="69">
        <v>64800</v>
      </c>
      <c r="M22" s="96">
        <v>75000</v>
      </c>
      <c r="N22" s="26">
        <f t="shared" si="1"/>
        <v>8000</v>
      </c>
      <c r="O22" s="26">
        <f t="shared" si="0"/>
        <v>67000</v>
      </c>
      <c r="P22" s="26">
        <f t="shared" si="2"/>
        <v>6700</v>
      </c>
      <c r="Q22" s="96">
        <v>60300</v>
      </c>
    </row>
    <row r="23" spans="1:17" x14ac:dyDescent="0.25">
      <c r="A23" s="107" t="s">
        <v>312</v>
      </c>
      <c r="B23" s="47" t="s">
        <v>313</v>
      </c>
      <c r="C23" s="58" t="s">
        <v>19</v>
      </c>
      <c r="D23" s="47" t="s">
        <v>67</v>
      </c>
      <c r="E23" s="98">
        <v>0.9</v>
      </c>
      <c r="F23" s="81" t="s">
        <v>404</v>
      </c>
      <c r="G23" s="113">
        <v>43173</v>
      </c>
      <c r="H23" s="69">
        <v>72000</v>
      </c>
      <c r="I23" s="69">
        <v>7200</v>
      </c>
      <c r="J23" s="69">
        <v>64800</v>
      </c>
      <c r="K23" s="69">
        <v>6479.9999999999982</v>
      </c>
      <c r="L23" s="69">
        <v>58320</v>
      </c>
      <c r="M23" s="96">
        <v>69000</v>
      </c>
      <c r="N23" s="26">
        <f t="shared" si="1"/>
        <v>7200</v>
      </c>
      <c r="O23" s="26">
        <f t="shared" si="0"/>
        <v>61800</v>
      </c>
      <c r="P23" s="26">
        <f t="shared" si="2"/>
        <v>6180</v>
      </c>
      <c r="Q23" s="96">
        <v>55620</v>
      </c>
    </row>
    <row r="24" spans="1:17" x14ac:dyDescent="0.25">
      <c r="A24" s="107" t="s">
        <v>314</v>
      </c>
      <c r="B24" s="47" t="s">
        <v>315</v>
      </c>
      <c r="C24" s="58" t="s">
        <v>19</v>
      </c>
      <c r="D24" s="47" t="s">
        <v>67</v>
      </c>
      <c r="E24" s="98">
        <v>0.9</v>
      </c>
      <c r="F24" s="81" t="s">
        <v>404</v>
      </c>
      <c r="G24" s="113">
        <v>43173</v>
      </c>
      <c r="H24" s="69">
        <v>110000</v>
      </c>
      <c r="I24" s="69">
        <v>11000</v>
      </c>
      <c r="J24" s="69">
        <v>99000</v>
      </c>
      <c r="K24" s="69">
        <v>9899.9999999999982</v>
      </c>
      <c r="L24" s="69">
        <v>89100</v>
      </c>
      <c r="M24" s="96">
        <v>106500</v>
      </c>
      <c r="N24" s="26">
        <f t="shared" si="1"/>
        <v>11000</v>
      </c>
      <c r="O24" s="26">
        <f t="shared" si="0"/>
        <v>95500</v>
      </c>
      <c r="P24" s="26">
        <f t="shared" si="2"/>
        <v>9550</v>
      </c>
      <c r="Q24" s="96">
        <v>85950</v>
      </c>
    </row>
    <row r="25" spans="1:17" x14ac:dyDescent="0.25">
      <c r="A25" s="107" t="s">
        <v>419</v>
      </c>
      <c r="B25" s="47"/>
      <c r="C25" s="58" t="s">
        <v>19</v>
      </c>
      <c r="D25" s="47" t="s">
        <v>67</v>
      </c>
      <c r="E25" s="98">
        <v>0.9</v>
      </c>
      <c r="F25" s="81"/>
      <c r="G25" s="126"/>
      <c r="H25" s="123">
        <v>41000</v>
      </c>
      <c r="I25" s="124">
        <v>500</v>
      </c>
      <c r="J25" s="124">
        <v>40500</v>
      </c>
      <c r="K25" s="124">
        <v>4050</v>
      </c>
      <c r="L25" s="123">
        <v>36450</v>
      </c>
      <c r="M25" s="96">
        <v>41000</v>
      </c>
      <c r="N25" s="26">
        <f t="shared" si="1"/>
        <v>500</v>
      </c>
      <c r="O25" s="26">
        <f t="shared" si="0"/>
        <v>40500</v>
      </c>
      <c r="P25" s="26">
        <f t="shared" si="2"/>
        <v>4050</v>
      </c>
      <c r="Q25" s="96">
        <v>36450</v>
      </c>
    </row>
    <row r="26" spans="1:17" x14ac:dyDescent="0.25">
      <c r="A26" s="107" t="s">
        <v>420</v>
      </c>
      <c r="B26" s="47"/>
      <c r="C26" s="58" t="s">
        <v>19</v>
      </c>
      <c r="D26" s="47" t="s">
        <v>67</v>
      </c>
      <c r="E26" s="98">
        <v>0.9</v>
      </c>
      <c r="F26" s="81"/>
      <c r="G26" s="126"/>
      <c r="H26" s="123">
        <v>101000</v>
      </c>
      <c r="I26" s="124">
        <v>2500</v>
      </c>
      <c r="J26" s="124">
        <v>98500</v>
      </c>
      <c r="K26" s="124">
        <v>9850</v>
      </c>
      <c r="L26" s="123">
        <v>88650</v>
      </c>
      <c r="M26" s="96">
        <v>101000</v>
      </c>
      <c r="N26" s="26">
        <f t="shared" si="1"/>
        <v>2500</v>
      </c>
      <c r="O26" s="26">
        <f t="shared" si="0"/>
        <v>98500</v>
      </c>
      <c r="P26" s="26">
        <f t="shared" si="2"/>
        <v>9850</v>
      </c>
      <c r="Q26" s="96">
        <v>88650</v>
      </c>
    </row>
    <row r="27" spans="1:17" x14ac:dyDescent="0.25">
      <c r="A27" s="107" t="s">
        <v>421</v>
      </c>
      <c r="B27" s="47"/>
      <c r="C27" s="58" t="s">
        <v>19</v>
      </c>
      <c r="D27" s="47" t="s">
        <v>67</v>
      </c>
      <c r="E27" s="98">
        <v>0.9</v>
      </c>
      <c r="F27" s="81"/>
      <c r="G27" s="126"/>
      <c r="H27" s="123">
        <v>88000</v>
      </c>
      <c r="I27" s="124">
        <v>8800</v>
      </c>
      <c r="J27" s="124">
        <v>79200</v>
      </c>
      <c r="K27" s="124">
        <v>7920</v>
      </c>
      <c r="L27" s="123">
        <v>71280</v>
      </c>
      <c r="M27" s="96">
        <v>88000</v>
      </c>
      <c r="N27" s="26">
        <f t="shared" si="1"/>
        <v>8800</v>
      </c>
      <c r="O27" s="26">
        <f t="shared" si="0"/>
        <v>79200</v>
      </c>
      <c r="P27" s="26">
        <f t="shared" si="2"/>
        <v>7920</v>
      </c>
      <c r="Q27" s="96">
        <v>71280</v>
      </c>
    </row>
    <row r="28" spans="1:17" x14ac:dyDescent="0.25">
      <c r="A28" s="107" t="s">
        <v>422</v>
      </c>
      <c r="B28" s="47"/>
      <c r="C28" s="58" t="s">
        <v>19</v>
      </c>
      <c r="D28" s="47" t="s">
        <v>67</v>
      </c>
      <c r="E28" s="98">
        <v>0.9</v>
      </c>
      <c r="F28" s="81"/>
      <c r="G28" s="126"/>
      <c r="H28" s="123">
        <v>102000</v>
      </c>
      <c r="I28" s="124">
        <v>2000</v>
      </c>
      <c r="J28" s="124">
        <v>100000</v>
      </c>
      <c r="K28" s="124">
        <v>10000</v>
      </c>
      <c r="L28" s="123">
        <v>90000</v>
      </c>
      <c r="M28" s="96">
        <v>102000</v>
      </c>
      <c r="N28" s="26">
        <f t="shared" si="1"/>
        <v>2000</v>
      </c>
      <c r="O28" s="26">
        <f t="shared" si="0"/>
        <v>100000</v>
      </c>
      <c r="P28" s="26">
        <f t="shared" si="2"/>
        <v>10000</v>
      </c>
      <c r="Q28" s="96">
        <v>90000</v>
      </c>
    </row>
    <row r="29" spans="1:17" x14ac:dyDescent="0.25">
      <c r="A29" s="107" t="s">
        <v>316</v>
      </c>
      <c r="B29" s="47">
        <v>3250</v>
      </c>
      <c r="C29" s="58" t="s">
        <v>111</v>
      </c>
      <c r="D29" s="47" t="s">
        <v>67</v>
      </c>
      <c r="E29" s="98">
        <v>0.9</v>
      </c>
      <c r="F29" s="72" t="s">
        <v>405</v>
      </c>
      <c r="G29" s="114">
        <v>43083</v>
      </c>
      <c r="H29" s="69">
        <v>37500</v>
      </c>
      <c r="I29" s="69">
        <v>3251.55</v>
      </c>
      <c r="J29" s="69">
        <v>34248.449999999997</v>
      </c>
      <c r="K29" s="69">
        <v>3424.8449999999989</v>
      </c>
      <c r="L29" s="69">
        <v>30823.605</v>
      </c>
      <c r="M29" s="96">
        <v>37499.78</v>
      </c>
      <c r="N29" s="26">
        <f t="shared" si="1"/>
        <v>9250.27</v>
      </c>
      <c r="O29" s="26">
        <f t="shared" si="0"/>
        <v>28249.51</v>
      </c>
      <c r="P29" s="26">
        <f t="shared" si="2"/>
        <v>2824.9499999999971</v>
      </c>
      <c r="Q29" s="96">
        <v>25424.560000000001</v>
      </c>
    </row>
    <row r="30" spans="1:17" x14ac:dyDescent="0.25">
      <c r="A30" s="107" t="s">
        <v>317</v>
      </c>
      <c r="B30" s="47">
        <v>3253</v>
      </c>
      <c r="C30" s="58" t="s">
        <v>111</v>
      </c>
      <c r="D30" s="47" t="s">
        <v>67</v>
      </c>
      <c r="E30" s="98">
        <v>0.9</v>
      </c>
      <c r="F30" s="127" t="s">
        <v>406</v>
      </c>
      <c r="G30" s="125">
        <v>42425</v>
      </c>
      <c r="H30" s="69">
        <v>38800</v>
      </c>
      <c r="I30" s="69">
        <v>7439.95</v>
      </c>
      <c r="J30" s="69">
        <v>31360.05</v>
      </c>
      <c r="K30" s="69">
        <v>3136</v>
      </c>
      <c r="L30" s="69">
        <v>28224.05</v>
      </c>
      <c r="M30" s="69">
        <v>38800</v>
      </c>
      <c r="N30" s="69">
        <v>7439.95</v>
      </c>
      <c r="O30" s="69">
        <v>31360.05</v>
      </c>
      <c r="P30" s="69">
        <v>3136</v>
      </c>
      <c r="Q30" s="69">
        <v>28224.05</v>
      </c>
    </row>
    <row r="31" spans="1:17" x14ac:dyDescent="0.25">
      <c r="A31" s="107" t="s">
        <v>318</v>
      </c>
      <c r="B31" s="47" t="s">
        <v>319</v>
      </c>
      <c r="C31" s="58" t="s">
        <v>111</v>
      </c>
      <c r="D31" s="47" t="s">
        <v>67</v>
      </c>
      <c r="E31" s="98">
        <v>0.9</v>
      </c>
      <c r="F31" s="72" t="s">
        <v>407</v>
      </c>
      <c r="G31" s="114">
        <v>42481</v>
      </c>
      <c r="H31" s="69">
        <v>69000</v>
      </c>
      <c r="I31" s="69">
        <v>3500</v>
      </c>
      <c r="J31" s="69">
        <v>65500</v>
      </c>
      <c r="K31" s="69">
        <v>6549.9999999999982</v>
      </c>
      <c r="L31" s="69">
        <v>58950</v>
      </c>
      <c r="M31" s="96">
        <v>57079.810000000005</v>
      </c>
      <c r="N31" s="26">
        <f t="shared" si="1"/>
        <v>1627.9000000000015</v>
      </c>
      <c r="O31" s="26">
        <f>ROUND(Q31/E31,2)</f>
        <v>55451.91</v>
      </c>
      <c r="P31" s="26">
        <f t="shared" si="2"/>
        <v>5545.1900000000023</v>
      </c>
      <c r="Q31" s="96">
        <v>49906.720000000001</v>
      </c>
    </row>
    <row r="32" spans="1:17" x14ac:dyDescent="0.25">
      <c r="A32" s="107" t="s">
        <v>320</v>
      </c>
      <c r="B32" s="47" t="s">
        <v>321</v>
      </c>
      <c r="C32" s="58" t="s">
        <v>111</v>
      </c>
      <c r="D32" s="47" t="s">
        <v>67</v>
      </c>
      <c r="E32" s="98">
        <v>0.9</v>
      </c>
      <c r="F32" s="72" t="s">
        <v>407</v>
      </c>
      <c r="G32" s="114">
        <v>42481</v>
      </c>
      <c r="H32" s="69">
        <v>123000</v>
      </c>
      <c r="I32" s="69">
        <v>8500</v>
      </c>
      <c r="J32" s="69">
        <v>114500</v>
      </c>
      <c r="K32" s="69">
        <v>11449.999999999998</v>
      </c>
      <c r="L32" s="69">
        <v>103050</v>
      </c>
      <c r="M32" s="96">
        <v>106185.95</v>
      </c>
      <c r="N32" s="26">
        <f t="shared" si="1"/>
        <v>3089.0399999999936</v>
      </c>
      <c r="O32" s="26">
        <f>ROUND(Q32/E32,2)</f>
        <v>103096.91</v>
      </c>
      <c r="P32" s="26">
        <f t="shared" si="2"/>
        <v>10309.690000000002</v>
      </c>
      <c r="Q32" s="96">
        <v>92787.22</v>
      </c>
    </row>
    <row r="33" spans="1:17" x14ac:dyDescent="0.25">
      <c r="A33" s="107" t="s">
        <v>322</v>
      </c>
      <c r="B33" s="47" t="s">
        <v>323</v>
      </c>
      <c r="C33" s="58" t="s">
        <v>111</v>
      </c>
      <c r="D33" s="47" t="s">
        <v>67</v>
      </c>
      <c r="E33" s="98">
        <v>0.9</v>
      </c>
      <c r="F33" s="72" t="s">
        <v>408</v>
      </c>
      <c r="G33" s="114">
        <v>42481</v>
      </c>
      <c r="H33" s="69">
        <v>172000</v>
      </c>
      <c r="I33" s="69">
        <v>12300</v>
      </c>
      <c r="J33" s="69">
        <v>159700</v>
      </c>
      <c r="K33" s="69">
        <v>15969.999999999996</v>
      </c>
      <c r="L33" s="69">
        <v>143730</v>
      </c>
      <c r="M33" s="96">
        <v>172000.28</v>
      </c>
      <c r="N33" s="26">
        <f t="shared" si="1"/>
        <v>48754.22</v>
      </c>
      <c r="O33" s="26">
        <f>ROUND(Q33/E33,2)</f>
        <v>123246.06</v>
      </c>
      <c r="P33" s="26">
        <f t="shared" si="2"/>
        <v>12324.61</v>
      </c>
      <c r="Q33" s="96">
        <v>110921.45</v>
      </c>
    </row>
    <row r="34" spans="1:17" x14ac:dyDescent="0.25">
      <c r="A34" s="107" t="s">
        <v>324</v>
      </c>
      <c r="B34" s="47" t="s">
        <v>325</v>
      </c>
      <c r="C34" s="58" t="s">
        <v>111</v>
      </c>
      <c r="D34" s="47" t="s">
        <v>67</v>
      </c>
      <c r="E34" s="98">
        <v>0.9</v>
      </c>
      <c r="F34" s="72" t="s">
        <v>409</v>
      </c>
      <c r="G34" s="114">
        <v>42544</v>
      </c>
      <c r="H34" s="69">
        <v>32000</v>
      </c>
      <c r="I34" s="69">
        <v>0</v>
      </c>
      <c r="J34" s="69">
        <v>32000</v>
      </c>
      <c r="K34" s="69">
        <v>3199.9999999999991</v>
      </c>
      <c r="L34" s="69">
        <v>28800</v>
      </c>
      <c r="M34" s="96">
        <v>30835.29</v>
      </c>
      <c r="N34" s="26">
        <f t="shared" si="1"/>
        <v>6007.1100000000006</v>
      </c>
      <c r="O34" s="26">
        <f>ROUND(Q34/E34,2)</f>
        <v>24828.18</v>
      </c>
      <c r="P34" s="26">
        <f t="shared" si="2"/>
        <v>2482.8199999999997</v>
      </c>
      <c r="Q34" s="96">
        <v>22345.360000000001</v>
      </c>
    </row>
    <row r="35" spans="1:17" x14ac:dyDescent="0.25">
      <c r="A35" s="107" t="s">
        <v>326</v>
      </c>
      <c r="B35" s="47" t="s">
        <v>327</v>
      </c>
      <c r="C35" s="58" t="s">
        <v>111</v>
      </c>
      <c r="D35" s="47" t="s">
        <v>67</v>
      </c>
      <c r="E35" s="98">
        <v>0.9</v>
      </c>
      <c r="F35" s="72" t="s">
        <v>410</v>
      </c>
      <c r="G35" s="114">
        <v>42810</v>
      </c>
      <c r="H35" s="69">
        <v>25000</v>
      </c>
      <c r="I35" s="69">
        <v>0</v>
      </c>
      <c r="J35" s="69">
        <v>25000</v>
      </c>
      <c r="K35" s="69">
        <v>2499.9999999999995</v>
      </c>
      <c r="L35" s="69">
        <v>22500</v>
      </c>
      <c r="M35" s="69">
        <v>25000</v>
      </c>
      <c r="N35" s="69">
        <v>0</v>
      </c>
      <c r="O35" s="69">
        <v>25000</v>
      </c>
      <c r="P35" s="69">
        <v>2499.9999999999995</v>
      </c>
      <c r="Q35" s="69">
        <v>22500</v>
      </c>
    </row>
    <row r="36" spans="1:17" x14ac:dyDescent="0.25">
      <c r="A36" s="107" t="s">
        <v>328</v>
      </c>
      <c r="B36" s="47" t="s">
        <v>329</v>
      </c>
      <c r="C36" s="58" t="s">
        <v>111</v>
      </c>
      <c r="D36" s="47" t="s">
        <v>67</v>
      </c>
      <c r="E36" s="98">
        <v>0.9</v>
      </c>
      <c r="F36" s="72" t="s">
        <v>405</v>
      </c>
      <c r="G36" s="115" t="s">
        <v>411</v>
      </c>
      <c r="H36" s="69">
        <v>40000</v>
      </c>
      <c r="I36" s="69">
        <v>2000</v>
      </c>
      <c r="J36" s="69">
        <v>38000</v>
      </c>
      <c r="K36" s="69">
        <v>3799.9999999999991</v>
      </c>
      <c r="L36" s="69">
        <v>34200</v>
      </c>
      <c r="M36" s="101">
        <v>40000.28</v>
      </c>
      <c r="N36" s="26">
        <f t="shared" si="1"/>
        <v>2000.4499999999971</v>
      </c>
      <c r="O36" s="26">
        <f t="shared" ref="O36:O49" si="3">ROUND(Q36/E36,2)</f>
        <v>37999.83</v>
      </c>
      <c r="P36" s="26">
        <f t="shared" si="2"/>
        <v>3799.9800000000032</v>
      </c>
      <c r="Q36" s="96">
        <v>34199.85</v>
      </c>
    </row>
    <row r="37" spans="1:17" x14ac:dyDescent="0.25">
      <c r="A37" s="107" t="s">
        <v>330</v>
      </c>
      <c r="B37" s="47" t="s">
        <v>331</v>
      </c>
      <c r="C37" s="58" t="s">
        <v>111</v>
      </c>
      <c r="D37" s="47" t="s">
        <v>67</v>
      </c>
      <c r="E37" s="98">
        <v>0.9</v>
      </c>
      <c r="F37" s="72" t="s">
        <v>405</v>
      </c>
      <c r="G37" s="115" t="s">
        <v>411</v>
      </c>
      <c r="H37" s="69">
        <v>51000</v>
      </c>
      <c r="I37" s="69">
        <v>4000</v>
      </c>
      <c r="J37" s="69">
        <v>47000</v>
      </c>
      <c r="K37" s="69">
        <v>4700</v>
      </c>
      <c r="L37" s="69">
        <v>42300</v>
      </c>
      <c r="M37" s="101">
        <v>50999.56</v>
      </c>
      <c r="N37" s="26">
        <f t="shared" si="1"/>
        <v>4678.0899999999965</v>
      </c>
      <c r="O37" s="26">
        <f t="shared" si="3"/>
        <v>46321.47</v>
      </c>
      <c r="P37" s="26">
        <f t="shared" si="2"/>
        <v>4632.1500000000015</v>
      </c>
      <c r="Q37" s="96">
        <v>41689.32</v>
      </c>
    </row>
    <row r="38" spans="1:17" x14ac:dyDescent="0.25">
      <c r="A38" s="107" t="s">
        <v>334</v>
      </c>
      <c r="B38" s="47">
        <v>3210</v>
      </c>
      <c r="C38" s="58" t="s">
        <v>49</v>
      </c>
      <c r="D38" s="47" t="s">
        <v>67</v>
      </c>
      <c r="E38" s="98">
        <v>0.9</v>
      </c>
      <c r="F38" s="72"/>
      <c r="G38" s="114">
        <v>42901</v>
      </c>
      <c r="H38" s="69">
        <v>58000</v>
      </c>
      <c r="I38" s="69">
        <v>0</v>
      </c>
      <c r="J38" s="69">
        <v>58000</v>
      </c>
      <c r="K38" s="69">
        <v>5799.9999999999991</v>
      </c>
      <c r="L38" s="69">
        <v>52200</v>
      </c>
      <c r="M38" s="96">
        <v>57999.520000000004</v>
      </c>
      <c r="N38" s="26">
        <f t="shared" si="1"/>
        <v>26144.410000000003</v>
      </c>
      <c r="O38" s="26">
        <f t="shared" si="3"/>
        <v>31855.11</v>
      </c>
      <c r="P38" s="26">
        <f t="shared" si="2"/>
        <v>3185.510000000002</v>
      </c>
      <c r="Q38" s="96">
        <v>28669.599999999999</v>
      </c>
    </row>
    <row r="39" spans="1:17" x14ac:dyDescent="0.25">
      <c r="A39" s="107" t="s">
        <v>335</v>
      </c>
      <c r="B39" s="47">
        <v>3211</v>
      </c>
      <c r="C39" s="58" t="s">
        <v>49</v>
      </c>
      <c r="D39" s="47" t="s">
        <v>67</v>
      </c>
      <c r="E39" s="98">
        <v>0.9</v>
      </c>
      <c r="F39" s="72" t="s">
        <v>412</v>
      </c>
      <c r="G39" s="46" t="s">
        <v>413</v>
      </c>
      <c r="H39" s="69">
        <v>27500</v>
      </c>
      <c r="I39" s="69">
        <v>0</v>
      </c>
      <c r="J39" s="69">
        <v>27500</v>
      </c>
      <c r="K39" s="69">
        <v>2749.9999999999995</v>
      </c>
      <c r="L39" s="69">
        <v>24750</v>
      </c>
      <c r="M39" s="96">
        <v>27307.82</v>
      </c>
      <c r="N39" s="26">
        <f t="shared" si="1"/>
        <v>10677.849999999999</v>
      </c>
      <c r="O39" s="26">
        <f t="shared" si="3"/>
        <v>16629.97</v>
      </c>
      <c r="P39" s="26">
        <f t="shared" si="2"/>
        <v>1663.0000000000018</v>
      </c>
      <c r="Q39" s="96">
        <v>14966.97</v>
      </c>
    </row>
    <row r="40" spans="1:17" x14ac:dyDescent="0.25">
      <c r="A40" s="107" t="s">
        <v>336</v>
      </c>
      <c r="B40" s="47">
        <v>3209</v>
      </c>
      <c r="C40" s="58" t="s">
        <v>49</v>
      </c>
      <c r="D40" s="47" t="s">
        <v>67</v>
      </c>
      <c r="E40" s="98">
        <v>0.9</v>
      </c>
      <c r="F40" s="72" t="s">
        <v>412</v>
      </c>
      <c r="G40" s="46" t="s">
        <v>413</v>
      </c>
      <c r="H40" s="69">
        <v>44000</v>
      </c>
      <c r="I40" s="69">
        <v>0</v>
      </c>
      <c r="J40" s="69">
        <v>44000</v>
      </c>
      <c r="K40" s="69">
        <v>4399.9999999999991</v>
      </c>
      <c r="L40" s="69">
        <v>39600</v>
      </c>
      <c r="M40" s="96">
        <v>43999.11</v>
      </c>
      <c r="N40" s="26">
        <f t="shared" si="1"/>
        <v>16402.18</v>
      </c>
      <c r="O40" s="26">
        <f t="shared" si="3"/>
        <v>27596.93</v>
      </c>
      <c r="P40" s="26">
        <f t="shared" si="2"/>
        <v>2759.6899999999987</v>
      </c>
      <c r="Q40" s="96">
        <v>24837.24</v>
      </c>
    </row>
    <row r="41" spans="1:17" x14ac:dyDescent="0.25">
      <c r="A41" s="107" t="s">
        <v>337</v>
      </c>
      <c r="B41" s="47" t="s">
        <v>338</v>
      </c>
      <c r="C41" s="58" t="s">
        <v>49</v>
      </c>
      <c r="D41" s="47" t="s">
        <v>67</v>
      </c>
      <c r="E41" s="98">
        <v>0.9</v>
      </c>
      <c r="F41" s="72" t="s">
        <v>412</v>
      </c>
      <c r="G41" s="46" t="s">
        <v>413</v>
      </c>
      <c r="H41" s="69">
        <v>38000</v>
      </c>
      <c r="I41" s="69">
        <v>0</v>
      </c>
      <c r="J41" s="69">
        <v>38000</v>
      </c>
      <c r="K41" s="69">
        <v>3799.9999999999991</v>
      </c>
      <c r="L41" s="69">
        <v>34200</v>
      </c>
      <c r="M41" s="96">
        <v>37999.089999999997</v>
      </c>
      <c r="N41" s="26">
        <f t="shared" si="1"/>
        <v>248.91999999999825</v>
      </c>
      <c r="O41" s="26">
        <f t="shared" si="3"/>
        <v>37750.17</v>
      </c>
      <c r="P41" s="26">
        <f t="shared" si="2"/>
        <v>3775.0199999999968</v>
      </c>
      <c r="Q41" s="96">
        <v>33975.15</v>
      </c>
    </row>
    <row r="42" spans="1:17" x14ac:dyDescent="0.25">
      <c r="A42" s="107" t="s">
        <v>339</v>
      </c>
      <c r="B42" s="47" t="s">
        <v>340</v>
      </c>
      <c r="C42" s="58" t="s">
        <v>49</v>
      </c>
      <c r="D42" s="47" t="s">
        <v>67</v>
      </c>
      <c r="E42" s="98">
        <v>0.9</v>
      </c>
      <c r="F42" s="72" t="s">
        <v>412</v>
      </c>
      <c r="G42" s="46" t="s">
        <v>413</v>
      </c>
      <c r="H42" s="69">
        <v>28000</v>
      </c>
      <c r="I42" s="69">
        <v>0</v>
      </c>
      <c r="J42" s="69">
        <v>28000</v>
      </c>
      <c r="K42" s="69">
        <v>2799.9999999999995</v>
      </c>
      <c r="L42" s="69">
        <v>25200</v>
      </c>
      <c r="M42" s="96">
        <v>28000</v>
      </c>
      <c r="N42" s="26">
        <f t="shared" si="1"/>
        <v>0</v>
      </c>
      <c r="O42" s="26">
        <f t="shared" si="3"/>
        <v>28000</v>
      </c>
      <c r="P42" s="26">
        <f t="shared" si="2"/>
        <v>2800</v>
      </c>
      <c r="Q42" s="96">
        <v>25200</v>
      </c>
    </row>
    <row r="43" spans="1:17" x14ac:dyDescent="0.25">
      <c r="A43" s="118" t="s">
        <v>425</v>
      </c>
      <c r="B43" s="47" t="s">
        <v>426</v>
      </c>
      <c r="C43" s="58" t="s">
        <v>49</v>
      </c>
      <c r="D43" s="47" t="s">
        <v>67</v>
      </c>
      <c r="E43" s="98">
        <v>0.9</v>
      </c>
      <c r="F43" s="72"/>
      <c r="G43" s="46"/>
      <c r="H43" s="96">
        <v>16000</v>
      </c>
      <c r="I43" s="26">
        <v>0</v>
      </c>
      <c r="J43" s="26">
        <v>16000</v>
      </c>
      <c r="K43" s="26">
        <v>1600</v>
      </c>
      <c r="L43" s="96">
        <v>14400</v>
      </c>
      <c r="M43" s="96">
        <v>16000</v>
      </c>
      <c r="N43" s="26">
        <f t="shared" si="1"/>
        <v>0</v>
      </c>
      <c r="O43" s="26">
        <f t="shared" si="3"/>
        <v>16000</v>
      </c>
      <c r="P43" s="26">
        <f t="shared" si="2"/>
        <v>1600</v>
      </c>
      <c r="Q43" s="96">
        <v>14400</v>
      </c>
    </row>
    <row r="44" spans="1:17" x14ac:dyDescent="0.25">
      <c r="A44" s="107" t="s">
        <v>341</v>
      </c>
      <c r="B44" s="47" t="s">
        <v>342</v>
      </c>
      <c r="C44" s="58" t="s">
        <v>49</v>
      </c>
      <c r="D44" s="47" t="s">
        <v>100</v>
      </c>
      <c r="E44" s="98">
        <v>0.4</v>
      </c>
      <c r="F44" s="72" t="s">
        <v>414</v>
      </c>
      <c r="G44" s="46" t="s">
        <v>413</v>
      </c>
      <c r="H44" s="69">
        <v>10000</v>
      </c>
      <c r="I44" s="69">
        <v>2500</v>
      </c>
      <c r="J44" s="69">
        <v>7500</v>
      </c>
      <c r="K44" s="69">
        <v>4500</v>
      </c>
      <c r="L44" s="69">
        <v>3000</v>
      </c>
      <c r="M44" s="96">
        <v>8813.7199999999993</v>
      </c>
      <c r="N44" s="26">
        <f t="shared" si="1"/>
        <v>3759.0399999999991</v>
      </c>
      <c r="O44" s="26">
        <f t="shared" si="3"/>
        <v>5054.68</v>
      </c>
      <c r="P44" s="26">
        <f t="shared" si="2"/>
        <v>3032.8100000000004</v>
      </c>
      <c r="Q44" s="96">
        <v>2021.87</v>
      </c>
    </row>
    <row r="45" spans="1:17" x14ac:dyDescent="0.25">
      <c r="A45" s="107" t="s">
        <v>343</v>
      </c>
      <c r="B45" s="47" t="s">
        <v>344</v>
      </c>
      <c r="C45" s="58" t="s">
        <v>49</v>
      </c>
      <c r="D45" s="47" t="s">
        <v>100</v>
      </c>
      <c r="E45" s="98">
        <v>0.4</v>
      </c>
      <c r="F45" s="72" t="s">
        <v>415</v>
      </c>
      <c r="G45" s="114">
        <v>42901</v>
      </c>
      <c r="H45" s="69">
        <v>4200</v>
      </c>
      <c r="I45" s="69">
        <v>2270</v>
      </c>
      <c r="J45" s="69">
        <v>1930</v>
      </c>
      <c r="K45" s="69">
        <v>1158</v>
      </c>
      <c r="L45" s="69">
        <v>772</v>
      </c>
      <c r="M45" s="96">
        <v>2500</v>
      </c>
      <c r="N45" s="26">
        <f t="shared" si="1"/>
        <v>532.81999999999994</v>
      </c>
      <c r="O45" s="26">
        <f t="shared" si="3"/>
        <v>1967.18</v>
      </c>
      <c r="P45" s="26">
        <f t="shared" si="2"/>
        <v>1180.31</v>
      </c>
      <c r="Q45" s="96">
        <v>786.87</v>
      </c>
    </row>
    <row r="46" spans="1:17" x14ac:dyDescent="0.25">
      <c r="A46" s="118" t="s">
        <v>423</v>
      </c>
      <c r="B46" s="47" t="s">
        <v>427</v>
      </c>
      <c r="C46" s="58" t="s">
        <v>49</v>
      </c>
      <c r="D46" s="47" t="s">
        <v>100</v>
      </c>
      <c r="E46" s="98">
        <v>0.3</v>
      </c>
      <c r="F46" s="72"/>
      <c r="G46" s="114"/>
      <c r="H46" s="69">
        <v>210000</v>
      </c>
      <c r="I46" s="26">
        <v>43333.41</v>
      </c>
      <c r="J46" s="26">
        <v>166666.67000000001</v>
      </c>
      <c r="K46" s="26">
        <v>116666.67000000001</v>
      </c>
      <c r="L46" s="69">
        <v>50000</v>
      </c>
      <c r="M46" s="96">
        <v>210000.08000000002</v>
      </c>
      <c r="N46" s="26">
        <f t="shared" si="1"/>
        <v>43333.41</v>
      </c>
      <c r="O46" s="26">
        <f t="shared" si="3"/>
        <v>166666.67000000001</v>
      </c>
      <c r="P46" s="26">
        <f t="shared" si="2"/>
        <v>116666.67000000001</v>
      </c>
      <c r="Q46" s="96">
        <v>50000</v>
      </c>
    </row>
    <row r="47" spans="1:17" x14ac:dyDescent="0.25">
      <c r="A47" s="118" t="s">
        <v>424</v>
      </c>
      <c r="B47" s="47" t="s">
        <v>428</v>
      </c>
      <c r="C47" s="58" t="s">
        <v>49</v>
      </c>
      <c r="D47" s="47" t="s">
        <v>100</v>
      </c>
      <c r="E47" s="98">
        <v>0.35</v>
      </c>
      <c r="F47" s="72"/>
      <c r="G47" s="114"/>
      <c r="H47" s="96">
        <v>51480</v>
      </c>
      <c r="I47" s="26">
        <v>35480</v>
      </c>
      <c r="J47" s="26">
        <v>16000</v>
      </c>
      <c r="K47" s="26">
        <v>10400</v>
      </c>
      <c r="L47" s="96">
        <v>5600</v>
      </c>
      <c r="M47" s="96">
        <v>51480</v>
      </c>
      <c r="N47" s="26">
        <f t="shared" si="1"/>
        <v>35480</v>
      </c>
      <c r="O47" s="26">
        <f t="shared" si="3"/>
        <v>16000</v>
      </c>
      <c r="P47" s="26">
        <f t="shared" si="2"/>
        <v>10400</v>
      </c>
      <c r="Q47" s="96">
        <v>5600</v>
      </c>
    </row>
    <row r="48" spans="1:17" x14ac:dyDescent="0.25">
      <c r="A48" s="107" t="s">
        <v>345</v>
      </c>
      <c r="B48" s="47">
        <v>3220</v>
      </c>
      <c r="C48" s="58" t="s">
        <v>72</v>
      </c>
      <c r="D48" s="47" t="s">
        <v>67</v>
      </c>
      <c r="E48" s="98">
        <v>0.9</v>
      </c>
      <c r="F48" s="72" t="s">
        <v>412</v>
      </c>
      <c r="G48" s="46" t="s">
        <v>413</v>
      </c>
      <c r="H48" s="69">
        <v>55000</v>
      </c>
      <c r="I48" s="69">
        <v>0</v>
      </c>
      <c r="J48" s="69">
        <v>55000</v>
      </c>
      <c r="K48" s="69">
        <v>5499.9999999999991</v>
      </c>
      <c r="L48" s="69">
        <v>49500</v>
      </c>
      <c r="M48" s="96">
        <v>51098.38</v>
      </c>
      <c r="N48" s="26">
        <f t="shared" si="1"/>
        <v>2183.9699999999939</v>
      </c>
      <c r="O48" s="26">
        <f t="shared" si="3"/>
        <v>48914.41</v>
      </c>
      <c r="P48" s="26">
        <f t="shared" si="2"/>
        <v>4891.4400000000023</v>
      </c>
      <c r="Q48" s="96">
        <v>44022.97</v>
      </c>
    </row>
    <row r="49" spans="1:17" x14ac:dyDescent="0.25">
      <c r="A49" s="107" t="s">
        <v>346</v>
      </c>
      <c r="B49" s="47">
        <v>3219</v>
      </c>
      <c r="C49" s="58" t="s">
        <v>72</v>
      </c>
      <c r="D49" s="47" t="s">
        <v>67</v>
      </c>
      <c r="E49" s="98">
        <v>0.9</v>
      </c>
      <c r="F49" s="72" t="s">
        <v>412</v>
      </c>
      <c r="G49" s="46" t="s">
        <v>413</v>
      </c>
      <c r="H49" s="69">
        <v>72000</v>
      </c>
      <c r="I49" s="69">
        <v>0</v>
      </c>
      <c r="J49" s="69">
        <v>72000</v>
      </c>
      <c r="K49" s="69">
        <v>7199.9999999999982</v>
      </c>
      <c r="L49" s="69">
        <v>64800</v>
      </c>
      <c r="M49" s="96">
        <v>71999.649999999994</v>
      </c>
      <c r="N49" s="26">
        <f t="shared" si="1"/>
        <v>1500.4799999999959</v>
      </c>
      <c r="O49" s="26">
        <f t="shared" si="3"/>
        <v>70499.17</v>
      </c>
      <c r="P49" s="26">
        <f t="shared" si="2"/>
        <v>7049.9199999999983</v>
      </c>
      <c r="Q49" s="96">
        <v>63449.25</v>
      </c>
    </row>
    <row r="50" spans="1:17" x14ac:dyDescent="0.25">
      <c r="A50" s="107" t="s">
        <v>352</v>
      </c>
      <c r="B50" s="47" t="s">
        <v>353</v>
      </c>
      <c r="C50" s="58" t="s">
        <v>72</v>
      </c>
      <c r="D50" s="47" t="s">
        <v>100</v>
      </c>
      <c r="E50" s="119" t="s">
        <v>430</v>
      </c>
      <c r="F50" s="72" t="s">
        <v>416</v>
      </c>
      <c r="G50" s="114">
        <v>42810</v>
      </c>
      <c r="H50" s="23">
        <v>41800</v>
      </c>
      <c r="I50" s="23">
        <v>12144</v>
      </c>
      <c r="J50" s="23">
        <v>29656</v>
      </c>
      <c r="K50" s="23">
        <v>17793.599999999999</v>
      </c>
      <c r="L50" s="24">
        <v>11862.400000000001</v>
      </c>
      <c r="M50" s="69">
        <v>40100.17</v>
      </c>
      <c r="N50" s="69">
        <v>2979.47</v>
      </c>
      <c r="O50" s="69">
        <v>37120.699999999997</v>
      </c>
      <c r="P50" s="69">
        <v>19914.009999999998</v>
      </c>
      <c r="Q50" s="69">
        <v>17206.689999999999</v>
      </c>
    </row>
    <row r="51" spans="1:17" x14ac:dyDescent="0.25">
      <c r="A51" s="107" t="s">
        <v>354</v>
      </c>
      <c r="B51" s="47" t="s">
        <v>355</v>
      </c>
      <c r="C51" s="58" t="s">
        <v>72</v>
      </c>
      <c r="D51" s="47" t="s">
        <v>100</v>
      </c>
      <c r="E51" s="98">
        <v>0.5</v>
      </c>
      <c r="F51" s="72" t="s">
        <v>415</v>
      </c>
      <c r="G51" s="114">
        <v>42901</v>
      </c>
      <c r="H51" s="23">
        <v>10500</v>
      </c>
      <c r="I51" s="23">
        <v>3500</v>
      </c>
      <c r="J51" s="23">
        <v>7000</v>
      </c>
      <c r="K51" s="23">
        <v>4200</v>
      </c>
      <c r="L51" s="24">
        <v>2800</v>
      </c>
      <c r="M51" s="69">
        <v>10500</v>
      </c>
      <c r="N51" s="69">
        <v>3500</v>
      </c>
      <c r="O51" s="69">
        <v>7000</v>
      </c>
      <c r="P51" s="69">
        <v>3500</v>
      </c>
      <c r="Q51" s="69">
        <v>3500</v>
      </c>
    </row>
    <row r="52" spans="1:17" x14ac:dyDescent="0.25">
      <c r="A52" s="107" t="s">
        <v>356</v>
      </c>
      <c r="B52" s="47" t="s">
        <v>357</v>
      </c>
      <c r="C52" s="58" t="s">
        <v>72</v>
      </c>
      <c r="D52" s="47" t="s">
        <v>100</v>
      </c>
      <c r="E52" s="98">
        <v>0.35</v>
      </c>
      <c r="F52" s="72" t="s">
        <v>415</v>
      </c>
      <c r="G52" s="114">
        <v>42901</v>
      </c>
      <c r="H52" s="23">
        <v>10000</v>
      </c>
      <c r="I52" s="23">
        <v>4716</v>
      </c>
      <c r="J52" s="23">
        <v>5284</v>
      </c>
      <c r="K52" s="23">
        <v>3170.4</v>
      </c>
      <c r="L52" s="24">
        <v>2113.6</v>
      </c>
      <c r="M52" s="69">
        <v>10000</v>
      </c>
      <c r="N52" s="69">
        <v>4716</v>
      </c>
      <c r="O52" s="69">
        <v>5284</v>
      </c>
      <c r="P52" s="69">
        <v>3434.6</v>
      </c>
      <c r="Q52" s="69">
        <v>1849.3999999999999</v>
      </c>
    </row>
    <row r="53" spans="1:17" x14ac:dyDescent="0.25">
      <c r="A53" s="107" t="s">
        <v>358</v>
      </c>
      <c r="B53" s="47" t="s">
        <v>359</v>
      </c>
      <c r="C53" s="58" t="s">
        <v>72</v>
      </c>
      <c r="D53" s="47" t="s">
        <v>100</v>
      </c>
      <c r="E53" s="119" t="s">
        <v>430</v>
      </c>
      <c r="F53" s="72" t="s">
        <v>415</v>
      </c>
      <c r="G53" s="114">
        <v>42901</v>
      </c>
      <c r="H53" s="23">
        <v>27300</v>
      </c>
      <c r="I53" s="23">
        <v>11665</v>
      </c>
      <c r="J53" s="23">
        <v>15635</v>
      </c>
      <c r="K53" s="23">
        <v>9381</v>
      </c>
      <c r="L53" s="24">
        <v>6254</v>
      </c>
      <c r="M53" s="69">
        <v>23300.3</v>
      </c>
      <c r="N53" s="69">
        <v>8772.75</v>
      </c>
      <c r="O53" s="69">
        <v>14527.55</v>
      </c>
      <c r="P53" s="69">
        <v>7806.83</v>
      </c>
      <c r="Q53" s="69">
        <v>6720.72</v>
      </c>
    </row>
    <row r="54" spans="1:17" x14ac:dyDescent="0.25">
      <c r="A54" s="107" t="s">
        <v>360</v>
      </c>
      <c r="B54" s="47" t="s">
        <v>361</v>
      </c>
      <c r="C54" s="58" t="s">
        <v>72</v>
      </c>
      <c r="D54" s="47" t="s">
        <v>100</v>
      </c>
      <c r="E54" s="98">
        <v>0.4</v>
      </c>
      <c r="F54" s="72" t="s">
        <v>416</v>
      </c>
      <c r="G54" s="114">
        <v>42810</v>
      </c>
      <c r="H54" s="23">
        <v>15100</v>
      </c>
      <c r="I54" s="23">
        <v>6762</v>
      </c>
      <c r="J54" s="23">
        <v>8338</v>
      </c>
      <c r="K54" s="23">
        <v>5002.8</v>
      </c>
      <c r="L54" s="24">
        <v>3335.2000000000003</v>
      </c>
      <c r="M54" s="69">
        <v>15100</v>
      </c>
      <c r="N54" s="69">
        <v>6762</v>
      </c>
      <c r="O54" s="69">
        <v>8338</v>
      </c>
      <c r="P54" s="69">
        <v>5002.8</v>
      </c>
      <c r="Q54" s="69">
        <v>3335.2000000000003</v>
      </c>
    </row>
    <row r="55" spans="1:17" x14ac:dyDescent="0.25">
      <c r="A55" s="107" t="s">
        <v>362</v>
      </c>
      <c r="B55" s="47" t="s">
        <v>363</v>
      </c>
      <c r="C55" s="58" t="s">
        <v>72</v>
      </c>
      <c r="D55" s="47" t="s">
        <v>100</v>
      </c>
      <c r="E55" s="98">
        <v>0.4</v>
      </c>
      <c r="F55" s="72" t="s">
        <v>415</v>
      </c>
      <c r="G55" s="114">
        <v>42901</v>
      </c>
      <c r="H55" s="23">
        <v>6500</v>
      </c>
      <c r="I55" s="23">
        <v>986</v>
      </c>
      <c r="J55" s="23">
        <v>5514</v>
      </c>
      <c r="K55" s="23">
        <v>3308.4</v>
      </c>
      <c r="L55" s="24">
        <v>2205.6</v>
      </c>
      <c r="M55" s="69">
        <v>6500</v>
      </c>
      <c r="N55" s="69">
        <v>986</v>
      </c>
      <c r="O55" s="69">
        <v>5514</v>
      </c>
      <c r="P55" s="69">
        <v>3308.4</v>
      </c>
      <c r="Q55" s="69">
        <v>2205.6</v>
      </c>
    </row>
    <row r="56" spans="1:17" x14ac:dyDescent="0.25">
      <c r="A56" s="107" t="s">
        <v>364</v>
      </c>
      <c r="B56" s="47" t="s">
        <v>365</v>
      </c>
      <c r="C56" s="58" t="s">
        <v>72</v>
      </c>
      <c r="D56" s="47" t="s">
        <v>100</v>
      </c>
      <c r="E56" s="119" t="s">
        <v>430</v>
      </c>
      <c r="F56" s="72" t="s">
        <v>415</v>
      </c>
      <c r="G56" s="114">
        <v>42901</v>
      </c>
      <c r="H56" s="69">
        <v>21300</v>
      </c>
      <c r="I56" s="69">
        <v>1181</v>
      </c>
      <c r="J56" s="69">
        <v>20119</v>
      </c>
      <c r="K56" s="69" t="s">
        <v>432</v>
      </c>
      <c r="L56" s="69" t="s">
        <v>433</v>
      </c>
      <c r="M56" s="69">
        <v>21299.65</v>
      </c>
      <c r="N56" s="69">
        <v>4506.1499999999996</v>
      </c>
      <c r="O56" s="69">
        <v>16793.5</v>
      </c>
      <c r="P56" s="69">
        <v>8797.52</v>
      </c>
      <c r="Q56" s="69">
        <v>7995.98</v>
      </c>
    </row>
    <row r="57" spans="1:17" x14ac:dyDescent="0.25">
      <c r="A57" s="107" t="s">
        <v>366</v>
      </c>
      <c r="B57" s="47" t="s">
        <v>367</v>
      </c>
      <c r="C57" s="58" t="s">
        <v>72</v>
      </c>
      <c r="D57" s="47" t="s">
        <v>100</v>
      </c>
      <c r="E57" s="98">
        <v>0.4</v>
      </c>
      <c r="F57" s="72" t="s">
        <v>415</v>
      </c>
      <c r="G57" s="114">
        <v>42901</v>
      </c>
      <c r="H57" s="69">
        <v>9000</v>
      </c>
      <c r="I57" s="69">
        <v>2124</v>
      </c>
      <c r="J57" s="69">
        <v>6876</v>
      </c>
      <c r="K57" s="69">
        <v>4125.5999999999995</v>
      </c>
      <c r="L57" s="69">
        <v>2750.4</v>
      </c>
      <c r="M57" s="69">
        <v>9000</v>
      </c>
      <c r="N57" s="69">
        <v>2124</v>
      </c>
      <c r="O57" s="69">
        <v>6876</v>
      </c>
      <c r="P57" s="69">
        <v>4125.5999999999995</v>
      </c>
      <c r="Q57" s="69">
        <v>2750.4</v>
      </c>
    </row>
    <row r="58" spans="1:17" x14ac:dyDescent="0.25">
      <c r="A58" s="107" t="s">
        <v>368</v>
      </c>
      <c r="B58" s="47" t="s">
        <v>369</v>
      </c>
      <c r="C58" s="58" t="s">
        <v>72</v>
      </c>
      <c r="D58" s="47" t="s">
        <v>100</v>
      </c>
      <c r="E58" s="119" t="s">
        <v>430</v>
      </c>
      <c r="F58" s="72" t="s">
        <v>415</v>
      </c>
      <c r="G58" s="114">
        <v>42901</v>
      </c>
      <c r="H58" s="23">
        <v>28700</v>
      </c>
      <c r="I58" s="23">
        <v>12448</v>
      </c>
      <c r="J58" s="23">
        <v>16252</v>
      </c>
      <c r="K58" s="23">
        <v>9751.1999999999989</v>
      </c>
      <c r="L58" s="24">
        <v>6500.8</v>
      </c>
      <c r="M58" s="69">
        <v>28699.68</v>
      </c>
      <c r="N58" s="69">
        <v>11146.72</v>
      </c>
      <c r="O58" s="69">
        <v>17552.96</v>
      </c>
      <c r="P58" s="69">
        <v>9938.94</v>
      </c>
      <c r="Q58" s="69">
        <v>7614.02</v>
      </c>
    </row>
    <row r="59" spans="1:17" x14ac:dyDescent="0.25">
      <c r="A59" s="107" t="s">
        <v>370</v>
      </c>
      <c r="B59" s="47" t="s">
        <v>371</v>
      </c>
      <c r="C59" s="58" t="s">
        <v>72</v>
      </c>
      <c r="D59" s="47" t="s">
        <v>100</v>
      </c>
      <c r="E59" s="98">
        <v>0.35</v>
      </c>
      <c r="F59" s="72" t="s">
        <v>415</v>
      </c>
      <c r="G59" s="114">
        <v>42901</v>
      </c>
      <c r="H59" s="23">
        <v>7300</v>
      </c>
      <c r="I59" s="23">
        <v>3320</v>
      </c>
      <c r="J59" s="23">
        <v>3980</v>
      </c>
      <c r="K59" s="23">
        <v>2388</v>
      </c>
      <c r="L59" s="24">
        <v>1592</v>
      </c>
      <c r="M59" s="69">
        <v>7300</v>
      </c>
      <c r="N59" s="69">
        <v>3320</v>
      </c>
      <c r="O59" s="69">
        <v>3980</v>
      </c>
      <c r="P59" s="69">
        <v>2587</v>
      </c>
      <c r="Q59" s="69">
        <v>1393</v>
      </c>
    </row>
    <row r="60" spans="1:17" x14ac:dyDescent="0.25">
      <c r="A60" s="107" t="s">
        <v>372</v>
      </c>
      <c r="B60" s="47" t="s">
        <v>373</v>
      </c>
      <c r="C60" s="58" t="s">
        <v>72</v>
      </c>
      <c r="D60" s="47" t="s">
        <v>100</v>
      </c>
      <c r="E60" s="119" t="s">
        <v>430</v>
      </c>
      <c r="F60" s="72" t="s">
        <v>415</v>
      </c>
      <c r="G60" s="114">
        <v>42901</v>
      </c>
      <c r="H60" s="23">
        <v>48700</v>
      </c>
      <c r="I60" s="23">
        <v>18907</v>
      </c>
      <c r="J60" s="23">
        <v>29793</v>
      </c>
      <c r="K60" s="23">
        <v>17875.8</v>
      </c>
      <c r="L60" s="24">
        <v>11917.2</v>
      </c>
      <c r="M60" s="69">
        <v>43999.479999999996</v>
      </c>
      <c r="N60" s="69">
        <v>16963.75</v>
      </c>
      <c r="O60" s="69">
        <v>27035.73</v>
      </c>
      <c r="P60" s="69">
        <v>14690.6</v>
      </c>
      <c r="Q60" s="69">
        <v>12345.13</v>
      </c>
    </row>
    <row r="61" spans="1:17" x14ac:dyDescent="0.25">
      <c r="A61" s="107" t="s">
        <v>374</v>
      </c>
      <c r="B61" s="47" t="s">
        <v>375</v>
      </c>
      <c r="C61" s="58" t="s">
        <v>72</v>
      </c>
      <c r="D61" s="47" t="s">
        <v>100</v>
      </c>
      <c r="E61" s="119" t="s">
        <v>430</v>
      </c>
      <c r="F61" s="72" t="s">
        <v>416</v>
      </c>
      <c r="G61" s="114">
        <v>42810</v>
      </c>
      <c r="H61" s="23">
        <v>7500</v>
      </c>
      <c r="I61" s="23">
        <v>3090</v>
      </c>
      <c r="J61" s="23">
        <v>4410</v>
      </c>
      <c r="K61" s="23">
        <v>2646</v>
      </c>
      <c r="L61" s="24">
        <v>1764</v>
      </c>
      <c r="M61" s="69">
        <v>6199.0599999999995</v>
      </c>
      <c r="N61" s="69">
        <v>0.23</v>
      </c>
      <c r="O61" s="69">
        <v>6198.83</v>
      </c>
      <c r="P61" s="69">
        <v>3637</v>
      </c>
      <c r="Q61" s="69">
        <v>2561.83</v>
      </c>
    </row>
    <row r="62" spans="1:17" x14ac:dyDescent="0.25">
      <c r="A62" s="107" t="s">
        <v>376</v>
      </c>
      <c r="B62" s="47" t="s">
        <v>377</v>
      </c>
      <c r="C62" s="58" t="s">
        <v>72</v>
      </c>
      <c r="D62" s="47" t="s">
        <v>100</v>
      </c>
      <c r="E62" s="119" t="s">
        <v>430</v>
      </c>
      <c r="F62" s="72" t="s">
        <v>415</v>
      </c>
      <c r="G62" s="114">
        <v>42901</v>
      </c>
      <c r="H62" s="23">
        <v>32000</v>
      </c>
      <c r="I62" s="23">
        <v>10093</v>
      </c>
      <c r="J62" s="23">
        <v>21907</v>
      </c>
      <c r="K62" s="23">
        <v>13144.199999999999</v>
      </c>
      <c r="L62" s="24">
        <v>8762.8000000000011</v>
      </c>
      <c r="M62" s="69">
        <v>31999.530000000002</v>
      </c>
      <c r="N62" s="69">
        <v>498.23</v>
      </c>
      <c r="O62" s="69">
        <v>31501.300000000003</v>
      </c>
      <c r="P62" s="69">
        <v>17903.400000000001</v>
      </c>
      <c r="Q62" s="69">
        <v>13597.9</v>
      </c>
    </row>
    <row r="63" spans="1:17" x14ac:dyDescent="0.25">
      <c r="A63" s="107" t="s">
        <v>378</v>
      </c>
      <c r="B63" s="47" t="s">
        <v>379</v>
      </c>
      <c r="C63" s="58" t="s">
        <v>72</v>
      </c>
      <c r="D63" s="47" t="s">
        <v>100</v>
      </c>
      <c r="E63" s="119" t="s">
        <v>430</v>
      </c>
      <c r="F63" s="72" t="s">
        <v>415</v>
      </c>
      <c r="G63" s="114">
        <v>42901</v>
      </c>
      <c r="H63" s="23">
        <v>17300</v>
      </c>
      <c r="I63" s="23">
        <v>4275</v>
      </c>
      <c r="J63" s="23">
        <v>13025</v>
      </c>
      <c r="K63" s="23">
        <v>7815</v>
      </c>
      <c r="L63" s="24">
        <v>5210</v>
      </c>
      <c r="M63" s="69">
        <v>16999.75</v>
      </c>
      <c r="N63" s="69">
        <v>1790.79</v>
      </c>
      <c r="O63" s="69">
        <v>15208.96</v>
      </c>
      <c r="P63" s="69">
        <v>8150.66</v>
      </c>
      <c r="Q63" s="69">
        <v>7058.3</v>
      </c>
    </row>
    <row r="64" spans="1:17" x14ac:dyDescent="0.25">
      <c r="A64" s="107" t="s">
        <v>380</v>
      </c>
      <c r="B64" s="47" t="s">
        <v>381</v>
      </c>
      <c r="C64" s="58" t="s">
        <v>72</v>
      </c>
      <c r="D64" s="47" t="s">
        <v>100</v>
      </c>
      <c r="E64" s="119" t="s">
        <v>431</v>
      </c>
      <c r="F64" s="72" t="s">
        <v>416</v>
      </c>
      <c r="G64" s="114">
        <v>42810</v>
      </c>
      <c r="H64" s="23">
        <v>7400</v>
      </c>
      <c r="I64" s="23">
        <v>798</v>
      </c>
      <c r="J64" s="23">
        <v>6602</v>
      </c>
      <c r="K64" s="23">
        <v>3961.2</v>
      </c>
      <c r="L64" s="24">
        <v>2640.8</v>
      </c>
      <c r="M64" s="69">
        <v>7299.44</v>
      </c>
      <c r="N64" s="69">
        <v>12.79</v>
      </c>
      <c r="O64" s="69">
        <v>7286.65</v>
      </c>
      <c r="P64" s="69">
        <v>4371.41</v>
      </c>
      <c r="Q64" s="69">
        <v>2915.24</v>
      </c>
    </row>
    <row r="65" spans="1:17" x14ac:dyDescent="0.25">
      <c r="A65" s="107" t="s">
        <v>382</v>
      </c>
      <c r="B65" s="47" t="s">
        <v>383</v>
      </c>
      <c r="C65" s="58" t="s">
        <v>72</v>
      </c>
      <c r="D65" s="47" t="s">
        <v>100</v>
      </c>
      <c r="E65" s="98">
        <v>0.4</v>
      </c>
      <c r="F65" s="72" t="s">
        <v>415</v>
      </c>
      <c r="G65" s="114">
        <v>42901</v>
      </c>
      <c r="H65" s="23">
        <v>21000</v>
      </c>
      <c r="I65" s="23">
        <v>5000</v>
      </c>
      <c r="J65" s="23">
        <v>16000</v>
      </c>
      <c r="K65" s="23">
        <v>9600</v>
      </c>
      <c r="L65" s="24">
        <v>6400</v>
      </c>
      <c r="M65" s="69">
        <v>21000</v>
      </c>
      <c r="N65" s="69">
        <v>5000</v>
      </c>
      <c r="O65" s="69">
        <v>16000</v>
      </c>
      <c r="P65" s="69">
        <v>9600</v>
      </c>
      <c r="Q65" s="69">
        <v>6400</v>
      </c>
    </row>
    <row r="66" spans="1:17" x14ac:dyDescent="0.25">
      <c r="A66" s="118" t="s">
        <v>429</v>
      </c>
      <c r="B66" s="47"/>
      <c r="C66" s="58"/>
      <c r="D66" s="47" t="s">
        <v>100</v>
      </c>
      <c r="E66" s="98">
        <v>0.5</v>
      </c>
      <c r="F66" s="72"/>
      <c r="G66" s="125"/>
      <c r="H66" s="96">
        <v>59000</v>
      </c>
      <c r="I66" s="26">
        <v>39002</v>
      </c>
      <c r="J66" s="26">
        <v>19998</v>
      </c>
      <c r="K66" s="26">
        <v>9999</v>
      </c>
      <c r="L66" s="96">
        <v>9999</v>
      </c>
      <c r="M66" s="96">
        <v>59000</v>
      </c>
      <c r="N66" s="26">
        <f t="shared" ref="N66:N75" si="4">M66-O66</f>
        <v>39002</v>
      </c>
      <c r="O66" s="26">
        <f t="shared" ref="O66:O75" si="5">ROUND(Q66/E66,2)</f>
        <v>19998</v>
      </c>
      <c r="P66" s="26">
        <f t="shared" ref="P66:P75" si="6">O66-Q66</f>
        <v>9999</v>
      </c>
      <c r="Q66" s="96">
        <v>9999</v>
      </c>
    </row>
    <row r="67" spans="1:17" x14ac:dyDescent="0.25">
      <c r="A67" s="107" t="s">
        <v>384</v>
      </c>
      <c r="B67" s="47">
        <v>3218</v>
      </c>
      <c r="C67" s="58" t="s">
        <v>72</v>
      </c>
      <c r="D67" s="47" t="s">
        <v>67</v>
      </c>
      <c r="E67" s="98">
        <v>0.9</v>
      </c>
      <c r="F67" s="72" t="s">
        <v>412</v>
      </c>
      <c r="G67" s="46" t="s">
        <v>413</v>
      </c>
      <c r="H67" s="69">
        <v>107000</v>
      </c>
      <c r="I67" s="69">
        <v>0</v>
      </c>
      <c r="J67" s="69">
        <v>107000</v>
      </c>
      <c r="K67" s="69">
        <v>10699.999999999998</v>
      </c>
      <c r="L67" s="69">
        <v>96300</v>
      </c>
      <c r="M67" s="96">
        <v>107000.08</v>
      </c>
      <c r="N67" s="26">
        <f t="shared" si="4"/>
        <v>9195.64</v>
      </c>
      <c r="O67" s="26">
        <f t="shared" si="5"/>
        <v>97804.44</v>
      </c>
      <c r="P67" s="26">
        <f t="shared" si="6"/>
        <v>9780.4400000000023</v>
      </c>
      <c r="Q67" s="96">
        <v>88024</v>
      </c>
    </row>
    <row r="68" spans="1:17" x14ac:dyDescent="0.25">
      <c r="A68" s="107" t="s">
        <v>385</v>
      </c>
      <c r="B68" s="47">
        <v>3217</v>
      </c>
      <c r="C68" s="58" t="s">
        <v>72</v>
      </c>
      <c r="D68" s="47" t="s">
        <v>67</v>
      </c>
      <c r="E68" s="98">
        <v>0.9</v>
      </c>
      <c r="F68" s="72" t="s">
        <v>412</v>
      </c>
      <c r="G68" s="46" t="s">
        <v>413</v>
      </c>
      <c r="H68" s="69">
        <v>207000</v>
      </c>
      <c r="I68" s="69">
        <v>0</v>
      </c>
      <c r="J68" s="69">
        <v>207000</v>
      </c>
      <c r="K68" s="69">
        <v>20699.999999999996</v>
      </c>
      <c r="L68" s="69">
        <v>186300</v>
      </c>
      <c r="M68" s="96">
        <v>206999.4</v>
      </c>
      <c r="N68" s="26">
        <f t="shared" si="4"/>
        <v>10196.070000000007</v>
      </c>
      <c r="O68" s="26">
        <f t="shared" si="5"/>
        <v>196803.33</v>
      </c>
      <c r="P68" s="26">
        <f t="shared" si="6"/>
        <v>19680.329999999987</v>
      </c>
      <c r="Q68" s="96">
        <v>177123</v>
      </c>
    </row>
    <row r="69" spans="1:17" x14ac:dyDescent="0.25">
      <c r="A69" s="107" t="s">
        <v>386</v>
      </c>
      <c r="B69" s="47" t="s">
        <v>387</v>
      </c>
      <c r="C69" s="58" t="s">
        <v>93</v>
      </c>
      <c r="D69" s="47" t="s">
        <v>100</v>
      </c>
      <c r="E69" s="98">
        <v>0.35</v>
      </c>
      <c r="F69" s="72" t="s">
        <v>414</v>
      </c>
      <c r="G69" s="46" t="s">
        <v>413</v>
      </c>
      <c r="H69" s="69">
        <v>10000</v>
      </c>
      <c r="I69" s="69">
        <v>2500</v>
      </c>
      <c r="J69" s="69">
        <v>7500</v>
      </c>
      <c r="K69" s="69">
        <v>4875</v>
      </c>
      <c r="L69" s="69">
        <v>2625</v>
      </c>
      <c r="M69" s="96">
        <v>9300.61</v>
      </c>
      <c r="N69" s="26">
        <f t="shared" si="4"/>
        <v>3539.8100000000004</v>
      </c>
      <c r="O69" s="26">
        <f t="shared" si="5"/>
        <v>5760.8</v>
      </c>
      <c r="P69" s="26">
        <f t="shared" si="6"/>
        <v>3744.5200000000004</v>
      </c>
      <c r="Q69" s="96">
        <v>2016.28</v>
      </c>
    </row>
    <row r="70" spans="1:17" x14ac:dyDescent="0.25">
      <c r="A70" s="107" t="s">
        <v>388</v>
      </c>
      <c r="B70" s="47" t="s">
        <v>389</v>
      </c>
      <c r="C70" s="58" t="s">
        <v>93</v>
      </c>
      <c r="D70" s="47" t="s">
        <v>100</v>
      </c>
      <c r="E70" s="98">
        <v>0.4</v>
      </c>
      <c r="F70" s="72" t="s">
        <v>414</v>
      </c>
      <c r="G70" s="46" t="s">
        <v>413</v>
      </c>
      <c r="H70" s="69">
        <v>15000</v>
      </c>
      <c r="I70" s="69">
        <v>3750</v>
      </c>
      <c r="J70" s="69">
        <v>11250</v>
      </c>
      <c r="K70" s="69">
        <v>6750</v>
      </c>
      <c r="L70" s="69">
        <v>4500</v>
      </c>
      <c r="M70" s="96">
        <v>13699.24</v>
      </c>
      <c r="N70" s="26">
        <f t="shared" si="4"/>
        <v>2261.09</v>
      </c>
      <c r="O70" s="26">
        <f t="shared" si="5"/>
        <v>11438.15</v>
      </c>
      <c r="P70" s="26">
        <f t="shared" si="6"/>
        <v>6862.8899999999994</v>
      </c>
      <c r="Q70" s="96">
        <v>4575.26</v>
      </c>
    </row>
    <row r="71" spans="1:17" x14ac:dyDescent="0.25">
      <c r="A71" s="107" t="s">
        <v>390</v>
      </c>
      <c r="B71" s="47">
        <v>3248</v>
      </c>
      <c r="C71" s="58" t="s">
        <v>93</v>
      </c>
      <c r="D71" s="47" t="s">
        <v>100</v>
      </c>
      <c r="E71" s="98">
        <v>0.4</v>
      </c>
      <c r="F71" s="72" t="s">
        <v>414</v>
      </c>
      <c r="G71" s="46" t="s">
        <v>413</v>
      </c>
      <c r="H71" s="69">
        <v>30000</v>
      </c>
      <c r="I71" s="69">
        <v>7500</v>
      </c>
      <c r="J71" s="69">
        <v>22500</v>
      </c>
      <c r="K71" s="69">
        <v>13500</v>
      </c>
      <c r="L71" s="69">
        <v>9000</v>
      </c>
      <c r="M71" s="96">
        <v>22332.600000000002</v>
      </c>
      <c r="N71" s="26">
        <f t="shared" si="4"/>
        <v>9859.0000000000018</v>
      </c>
      <c r="O71" s="26">
        <f t="shared" si="5"/>
        <v>12473.6</v>
      </c>
      <c r="P71" s="26">
        <f t="shared" si="6"/>
        <v>7484.16</v>
      </c>
      <c r="Q71" s="96">
        <v>4989.4400000000005</v>
      </c>
    </row>
    <row r="72" spans="1:17" x14ac:dyDescent="0.25">
      <c r="A72" s="107" t="s">
        <v>391</v>
      </c>
      <c r="B72" s="47">
        <v>3249</v>
      </c>
      <c r="C72" s="58" t="s">
        <v>93</v>
      </c>
      <c r="D72" s="47" t="s">
        <v>100</v>
      </c>
      <c r="E72" s="98">
        <v>0.5</v>
      </c>
      <c r="F72" s="72" t="s">
        <v>417</v>
      </c>
      <c r="G72" s="114">
        <v>42901</v>
      </c>
      <c r="H72" s="69">
        <v>65000</v>
      </c>
      <c r="I72" s="69">
        <v>16000</v>
      </c>
      <c r="J72" s="69">
        <v>49000</v>
      </c>
      <c r="K72" s="69">
        <v>24500</v>
      </c>
      <c r="L72" s="69">
        <v>24500</v>
      </c>
      <c r="M72" s="96">
        <v>64999.97</v>
      </c>
      <c r="N72" s="26">
        <f t="shared" si="4"/>
        <v>20500.450000000004</v>
      </c>
      <c r="O72" s="26">
        <f t="shared" si="5"/>
        <v>44499.519999999997</v>
      </c>
      <c r="P72" s="26">
        <f t="shared" si="6"/>
        <v>22249.759999999998</v>
      </c>
      <c r="Q72" s="96">
        <v>22249.759999999998</v>
      </c>
    </row>
    <row r="73" spans="1:17" x14ac:dyDescent="0.25">
      <c r="A73" s="107" t="s">
        <v>392</v>
      </c>
      <c r="B73" s="47" t="s">
        <v>393</v>
      </c>
      <c r="C73" s="58" t="s">
        <v>93</v>
      </c>
      <c r="D73" s="47" t="s">
        <v>100</v>
      </c>
      <c r="E73" s="98">
        <v>0.5</v>
      </c>
      <c r="F73" s="72" t="s">
        <v>417</v>
      </c>
      <c r="G73" s="114">
        <v>42901</v>
      </c>
      <c r="H73" s="69">
        <v>15000</v>
      </c>
      <c r="I73" s="69">
        <v>4000</v>
      </c>
      <c r="J73" s="69">
        <v>11000</v>
      </c>
      <c r="K73" s="69">
        <v>5500</v>
      </c>
      <c r="L73" s="69">
        <v>5500</v>
      </c>
      <c r="M73" s="96">
        <v>2885.2299999999996</v>
      </c>
      <c r="N73" s="26">
        <f t="shared" si="4"/>
        <v>1199.9899999999996</v>
      </c>
      <c r="O73" s="26">
        <f t="shared" si="5"/>
        <v>1685.24</v>
      </c>
      <c r="P73" s="26">
        <f t="shared" si="6"/>
        <v>842.62</v>
      </c>
      <c r="Q73" s="96">
        <v>842.62</v>
      </c>
    </row>
    <row r="74" spans="1:17" x14ac:dyDescent="0.25">
      <c r="A74" s="107" t="s">
        <v>394</v>
      </c>
      <c r="B74" s="47" t="s">
        <v>395</v>
      </c>
      <c r="C74" s="58" t="s">
        <v>93</v>
      </c>
      <c r="D74" s="47" t="s">
        <v>396</v>
      </c>
      <c r="E74" s="98">
        <v>0.9</v>
      </c>
      <c r="F74" s="72" t="s">
        <v>412</v>
      </c>
      <c r="G74" s="46" t="s">
        <v>413</v>
      </c>
      <c r="H74" s="69">
        <v>75000</v>
      </c>
      <c r="I74" s="69">
        <v>0</v>
      </c>
      <c r="J74" s="69">
        <v>75000</v>
      </c>
      <c r="K74" s="69">
        <v>75000</v>
      </c>
      <c r="L74" s="69">
        <v>0</v>
      </c>
      <c r="M74" s="96">
        <v>75000</v>
      </c>
      <c r="N74" s="26">
        <f t="shared" si="4"/>
        <v>2600</v>
      </c>
      <c r="O74" s="26">
        <f t="shared" si="5"/>
        <v>72400</v>
      </c>
      <c r="P74" s="26">
        <f t="shared" si="6"/>
        <v>7240</v>
      </c>
      <c r="Q74" s="96">
        <v>65160</v>
      </c>
    </row>
    <row r="75" spans="1:17" x14ac:dyDescent="0.25">
      <c r="A75" s="107" t="s">
        <v>397</v>
      </c>
      <c r="B75" s="47" t="s">
        <v>398</v>
      </c>
      <c r="C75" s="58" t="s">
        <v>36</v>
      </c>
      <c r="D75" s="47" t="s">
        <v>67</v>
      </c>
      <c r="E75" s="98">
        <v>0.9</v>
      </c>
      <c r="F75" s="72" t="s">
        <v>418</v>
      </c>
      <c r="G75" s="114">
        <v>43083</v>
      </c>
      <c r="H75" s="69">
        <v>200000</v>
      </c>
      <c r="I75" s="69">
        <v>42000</v>
      </c>
      <c r="J75" s="69">
        <v>158000</v>
      </c>
      <c r="K75" s="69">
        <v>15799.999999999996</v>
      </c>
      <c r="L75" s="69">
        <v>142200</v>
      </c>
      <c r="M75" s="108">
        <v>200000</v>
      </c>
      <c r="N75" s="26">
        <f t="shared" si="4"/>
        <v>42000</v>
      </c>
      <c r="O75" s="26">
        <f t="shared" si="5"/>
        <v>158000</v>
      </c>
      <c r="P75" s="26">
        <f t="shared" si="6"/>
        <v>15800</v>
      </c>
      <c r="Q75" s="96">
        <v>142200</v>
      </c>
    </row>
  </sheetData>
  <autoFilter ref="A1:Q77"/>
  <conditionalFormatting sqref="H7">
    <cfRule type="cellIs" dxfId="2" priority="1" operator="notEqual">
      <formula>$F$9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5"/>
  <sheetViews>
    <sheetView topLeftCell="A7" workbookViewId="0">
      <selection activeCell="H80" sqref="H80:L80"/>
    </sheetView>
  </sheetViews>
  <sheetFormatPr defaultRowHeight="15" x14ac:dyDescent="0.25"/>
  <cols>
    <col min="1" max="1" width="81.28515625" customWidth="1"/>
    <col min="5" max="5" width="12.5703125" customWidth="1"/>
    <col min="6" max="6" width="12.5703125" style="120" customWidth="1"/>
    <col min="8" max="8" width="11.140625" customWidth="1"/>
    <col min="9" max="9" width="11.5703125" bestFit="1" customWidth="1"/>
    <col min="14" max="14" width="11.5703125" bestFit="1" customWidth="1"/>
    <col min="18" max="18" width="12.5703125" bestFit="1" customWidth="1"/>
  </cols>
  <sheetData>
    <row r="1" spans="1:18" ht="32.25" thickBot="1" x14ac:dyDescent="0.3">
      <c r="I1" s="90" t="s">
        <v>12</v>
      </c>
      <c r="J1" s="91" t="s">
        <v>13</v>
      </c>
      <c r="K1" s="91" t="s">
        <v>14</v>
      </c>
      <c r="L1" s="91" t="s">
        <v>15</v>
      </c>
      <c r="M1" s="92" t="s">
        <v>16</v>
      </c>
      <c r="N1" s="93" t="s">
        <v>12</v>
      </c>
      <c r="O1" s="94" t="s">
        <v>13</v>
      </c>
      <c r="P1" s="94" t="s">
        <v>14</v>
      </c>
      <c r="Q1" s="94" t="s">
        <v>15</v>
      </c>
      <c r="R1" s="95" t="s">
        <v>16</v>
      </c>
    </row>
    <row r="2" spans="1:18" x14ac:dyDescent="0.25">
      <c r="A2" s="107" t="s">
        <v>280</v>
      </c>
      <c r="B2" s="47">
        <v>3204</v>
      </c>
      <c r="C2" s="58" t="s">
        <v>19</v>
      </c>
      <c r="D2" s="47" t="s">
        <v>67</v>
      </c>
      <c r="E2" s="98">
        <v>0.9</v>
      </c>
      <c r="F2" s="121">
        <v>107000</v>
      </c>
      <c r="G2" s="46" t="s">
        <v>399</v>
      </c>
      <c r="H2" s="46" t="s">
        <v>53</v>
      </c>
      <c r="I2" s="69">
        <v>107000</v>
      </c>
      <c r="J2" s="69">
        <v>0</v>
      </c>
      <c r="K2" s="69">
        <v>107000</v>
      </c>
      <c r="L2" s="69">
        <v>10699.999999999998</v>
      </c>
      <c r="M2" s="69">
        <v>96300</v>
      </c>
      <c r="N2" s="96">
        <v>56230.720000000001</v>
      </c>
      <c r="O2" s="26">
        <f>N2-P2</f>
        <v>753.30999999999767</v>
      </c>
      <c r="P2" s="26">
        <f t="shared" ref="P2:P35" si="0">ROUND(R2/E2,2)</f>
        <v>55477.41</v>
      </c>
      <c r="Q2" s="26">
        <f>P2-R2</f>
        <v>5547.7400000000052</v>
      </c>
      <c r="R2" s="96">
        <v>49929.67</v>
      </c>
    </row>
    <row r="3" spans="1:18" x14ac:dyDescent="0.25">
      <c r="A3" s="107" t="s">
        <v>281</v>
      </c>
      <c r="B3" s="47">
        <v>3205</v>
      </c>
      <c r="C3" s="58" t="s">
        <v>19</v>
      </c>
      <c r="D3" s="47" t="s">
        <v>67</v>
      </c>
      <c r="E3" s="98">
        <v>0.9</v>
      </c>
      <c r="F3" s="121">
        <v>78000</v>
      </c>
      <c r="G3" s="46" t="s">
        <v>399</v>
      </c>
      <c r="H3" s="46" t="s">
        <v>53</v>
      </c>
      <c r="I3" s="69">
        <v>78000</v>
      </c>
      <c r="J3" s="69">
        <v>0</v>
      </c>
      <c r="K3" s="69">
        <v>78000</v>
      </c>
      <c r="L3" s="69">
        <v>7799.9999999999982</v>
      </c>
      <c r="M3" s="69">
        <v>70200</v>
      </c>
      <c r="N3" s="96">
        <v>35036.560000000005</v>
      </c>
      <c r="O3" s="26">
        <f t="shared" ref="O3:O63" si="1">N3-P3</f>
        <v>932.79000000000815</v>
      </c>
      <c r="P3" s="26">
        <f t="shared" si="0"/>
        <v>34103.769999999997</v>
      </c>
      <c r="Q3" s="26">
        <f t="shared" ref="Q3:Q63" si="2">P3-R3</f>
        <v>3410.3799999999974</v>
      </c>
      <c r="R3" s="96">
        <v>30693.39</v>
      </c>
    </row>
    <row r="4" spans="1:18" x14ac:dyDescent="0.25">
      <c r="A4" s="107" t="s">
        <v>282</v>
      </c>
      <c r="B4" s="47">
        <v>3206</v>
      </c>
      <c r="C4" s="58" t="s">
        <v>19</v>
      </c>
      <c r="D4" s="47" t="s">
        <v>67</v>
      </c>
      <c r="E4" s="98">
        <v>0.9</v>
      </c>
      <c r="F4" s="121">
        <v>33000</v>
      </c>
      <c r="G4" s="46" t="s">
        <v>399</v>
      </c>
      <c r="H4" s="46" t="s">
        <v>53</v>
      </c>
      <c r="I4" s="69">
        <v>33000</v>
      </c>
      <c r="J4" s="69">
        <v>0</v>
      </c>
      <c r="K4" s="69">
        <v>33000</v>
      </c>
      <c r="L4" s="69">
        <v>3299.9999999999991</v>
      </c>
      <c r="M4" s="69">
        <v>29700</v>
      </c>
      <c r="N4" s="96">
        <v>31999.1</v>
      </c>
      <c r="O4" s="26">
        <f t="shared" si="1"/>
        <v>1500</v>
      </c>
      <c r="P4" s="26">
        <f t="shared" si="0"/>
        <v>30499.1</v>
      </c>
      <c r="Q4" s="26">
        <f t="shared" si="2"/>
        <v>3049.91</v>
      </c>
      <c r="R4" s="96">
        <v>27449.19</v>
      </c>
    </row>
    <row r="5" spans="1:18" x14ac:dyDescent="0.25">
      <c r="A5" s="107" t="s">
        <v>283</v>
      </c>
      <c r="B5" s="47" t="s">
        <v>284</v>
      </c>
      <c r="C5" s="58" t="s">
        <v>19</v>
      </c>
      <c r="D5" s="47" t="s">
        <v>67</v>
      </c>
      <c r="E5" s="98">
        <v>0.9</v>
      </c>
      <c r="F5" s="121">
        <v>73100</v>
      </c>
      <c r="G5" s="46" t="s">
        <v>400</v>
      </c>
      <c r="H5" s="112">
        <v>42425</v>
      </c>
      <c r="I5" s="69">
        <v>73100</v>
      </c>
      <c r="J5" s="69">
        <v>1550</v>
      </c>
      <c r="K5" s="69">
        <v>71550</v>
      </c>
      <c r="L5" s="69">
        <v>7154.9999999999982</v>
      </c>
      <c r="M5" s="69">
        <v>64395</v>
      </c>
      <c r="N5" s="96">
        <v>32469.609999999997</v>
      </c>
      <c r="O5" s="26">
        <f t="shared" si="1"/>
        <v>4031.1499999999978</v>
      </c>
      <c r="P5" s="26">
        <f t="shared" si="0"/>
        <v>28438.46</v>
      </c>
      <c r="Q5" s="26">
        <f t="shared" si="2"/>
        <v>2843.8499999999985</v>
      </c>
      <c r="R5" s="96">
        <v>25594.61</v>
      </c>
    </row>
    <row r="6" spans="1:18" x14ac:dyDescent="0.25">
      <c r="A6" s="107" t="s">
        <v>285</v>
      </c>
      <c r="B6" s="47" t="s">
        <v>286</v>
      </c>
      <c r="C6" s="58" t="s">
        <v>19</v>
      </c>
      <c r="D6" s="47" t="s">
        <v>67</v>
      </c>
      <c r="E6" s="98">
        <v>0.9</v>
      </c>
      <c r="F6" s="121">
        <v>418000</v>
      </c>
      <c r="G6" s="46" t="s">
        <v>401</v>
      </c>
      <c r="H6" s="112">
        <v>42635</v>
      </c>
      <c r="I6" s="69">
        <v>418000</v>
      </c>
      <c r="J6" s="69">
        <v>6000</v>
      </c>
      <c r="K6" s="69">
        <v>412000</v>
      </c>
      <c r="L6" s="69">
        <v>41199.999999999993</v>
      </c>
      <c r="M6" s="69">
        <v>370800</v>
      </c>
      <c r="N6" s="96">
        <v>190999.58000000002</v>
      </c>
      <c r="O6" s="26">
        <f t="shared" si="1"/>
        <v>3046.6000000000058</v>
      </c>
      <c r="P6" s="26">
        <f t="shared" si="0"/>
        <v>187952.98</v>
      </c>
      <c r="Q6" s="26">
        <f t="shared" si="2"/>
        <v>18795.300000000017</v>
      </c>
      <c r="R6" s="96">
        <v>169157.68</v>
      </c>
    </row>
    <row r="7" spans="1:18" x14ac:dyDescent="0.25">
      <c r="A7" s="107" t="s">
        <v>287</v>
      </c>
      <c r="B7" s="47" t="s">
        <v>288</v>
      </c>
      <c r="C7" s="58" t="s">
        <v>19</v>
      </c>
      <c r="D7" s="47" t="s">
        <v>67</v>
      </c>
      <c r="E7" s="98">
        <v>0.9</v>
      </c>
      <c r="F7" s="121">
        <v>196500</v>
      </c>
      <c r="G7" s="46" t="s">
        <v>102</v>
      </c>
      <c r="H7" s="46" t="s">
        <v>103</v>
      </c>
      <c r="I7" s="69">
        <v>196500</v>
      </c>
      <c r="J7" s="69">
        <v>1000</v>
      </c>
      <c r="K7" s="69">
        <v>195500</v>
      </c>
      <c r="L7" s="69">
        <v>19549.999999999996</v>
      </c>
      <c r="M7" s="69">
        <v>175950</v>
      </c>
      <c r="N7" s="96">
        <v>161100.91999999998</v>
      </c>
      <c r="O7" s="26">
        <f t="shared" si="1"/>
        <v>15327.089999999997</v>
      </c>
      <c r="P7" s="26">
        <f t="shared" si="0"/>
        <v>145773.82999999999</v>
      </c>
      <c r="Q7" s="26">
        <f t="shared" si="2"/>
        <v>14577.379999999976</v>
      </c>
      <c r="R7" s="96">
        <v>131196.45000000001</v>
      </c>
    </row>
    <row r="8" spans="1:18" x14ac:dyDescent="0.25">
      <c r="A8" s="107" t="s">
        <v>289</v>
      </c>
      <c r="B8" s="47" t="s">
        <v>290</v>
      </c>
      <c r="C8" s="58" t="s">
        <v>19</v>
      </c>
      <c r="D8" s="47" t="s">
        <v>67</v>
      </c>
      <c r="E8" s="98">
        <v>0.9</v>
      </c>
      <c r="F8" s="121">
        <v>462000</v>
      </c>
      <c r="G8" s="46" t="s">
        <v>102</v>
      </c>
      <c r="H8" s="46" t="s">
        <v>103</v>
      </c>
      <c r="I8" s="69">
        <v>462000</v>
      </c>
      <c r="J8" s="69">
        <v>171000</v>
      </c>
      <c r="K8" s="69">
        <v>291000</v>
      </c>
      <c r="L8" s="69">
        <v>29099.999999999993</v>
      </c>
      <c r="M8" s="69">
        <v>261900</v>
      </c>
      <c r="N8" s="96">
        <v>313000.12</v>
      </c>
      <c r="O8" s="26">
        <f t="shared" si="1"/>
        <v>39609.450000000012</v>
      </c>
      <c r="P8" s="26">
        <f t="shared" si="0"/>
        <v>273390.67</v>
      </c>
      <c r="Q8" s="26">
        <f t="shared" si="2"/>
        <v>27339.069999999978</v>
      </c>
      <c r="R8" s="96">
        <v>246051.6</v>
      </c>
    </row>
    <row r="9" spans="1:18" x14ac:dyDescent="0.25">
      <c r="A9" s="107" t="s">
        <v>291</v>
      </c>
      <c r="B9" s="47" t="s">
        <v>292</v>
      </c>
      <c r="C9" s="58" t="s">
        <v>19</v>
      </c>
      <c r="D9" s="47" t="s">
        <v>67</v>
      </c>
      <c r="E9" s="98">
        <v>0.9</v>
      </c>
      <c r="F9" s="121">
        <v>62740</v>
      </c>
      <c r="G9" s="46" t="s">
        <v>102</v>
      </c>
      <c r="H9" s="46" t="s">
        <v>103</v>
      </c>
      <c r="I9" s="69">
        <v>62740</v>
      </c>
      <c r="J9" s="69">
        <v>18140</v>
      </c>
      <c r="K9" s="69">
        <v>44600</v>
      </c>
      <c r="L9" s="69">
        <v>4459.9999999999991</v>
      </c>
      <c r="M9" s="69">
        <v>40140</v>
      </c>
      <c r="N9" s="96">
        <v>27573</v>
      </c>
      <c r="O9" s="26">
        <f t="shared" si="1"/>
        <v>1745.7799999999988</v>
      </c>
      <c r="P9" s="26">
        <f t="shared" si="0"/>
        <v>25827.22</v>
      </c>
      <c r="Q9" s="26">
        <f t="shared" si="2"/>
        <v>2582.7200000000012</v>
      </c>
      <c r="R9" s="96">
        <v>23244.5</v>
      </c>
    </row>
    <row r="10" spans="1:18" x14ac:dyDescent="0.25">
      <c r="A10" s="107" t="s">
        <v>293</v>
      </c>
      <c r="B10" s="47" t="s">
        <v>294</v>
      </c>
      <c r="C10" s="58" t="s">
        <v>19</v>
      </c>
      <c r="D10" s="47" t="s">
        <v>67</v>
      </c>
      <c r="E10" s="98">
        <v>0.9</v>
      </c>
      <c r="F10" s="121">
        <v>101000</v>
      </c>
      <c r="G10" s="46" t="s">
        <v>102</v>
      </c>
      <c r="H10" s="46" t="s">
        <v>103</v>
      </c>
      <c r="I10" s="69">
        <v>101000</v>
      </c>
      <c r="J10" s="69">
        <v>1000</v>
      </c>
      <c r="K10" s="69">
        <v>100000</v>
      </c>
      <c r="L10" s="69">
        <v>9999.9999999999982</v>
      </c>
      <c r="M10" s="69">
        <v>90000</v>
      </c>
      <c r="N10" s="96">
        <v>51500</v>
      </c>
      <c r="O10" s="26">
        <f t="shared" si="1"/>
        <v>3000</v>
      </c>
      <c r="P10" s="26">
        <f t="shared" si="0"/>
        <v>48500</v>
      </c>
      <c r="Q10" s="26">
        <f t="shared" si="2"/>
        <v>4850</v>
      </c>
      <c r="R10" s="96">
        <v>43650</v>
      </c>
    </row>
    <row r="11" spans="1:18" x14ac:dyDescent="0.25">
      <c r="A11" s="107" t="s">
        <v>295</v>
      </c>
      <c r="B11" s="47" t="s">
        <v>296</v>
      </c>
      <c r="C11" s="58" t="s">
        <v>19</v>
      </c>
      <c r="D11" s="47" t="s">
        <v>67</v>
      </c>
      <c r="E11" s="98">
        <v>0.9</v>
      </c>
      <c r="F11" s="121">
        <v>56000</v>
      </c>
      <c r="G11" s="46" t="s">
        <v>401</v>
      </c>
      <c r="H11" s="112">
        <v>42635</v>
      </c>
      <c r="I11" s="69">
        <v>56000</v>
      </c>
      <c r="J11" s="69">
        <v>600</v>
      </c>
      <c r="K11" s="69">
        <v>55400</v>
      </c>
      <c r="L11" s="69">
        <v>5539.9999999999991</v>
      </c>
      <c r="M11" s="69">
        <v>49860</v>
      </c>
      <c r="N11" s="96">
        <v>52000</v>
      </c>
      <c r="O11" s="26">
        <f t="shared" si="1"/>
        <v>2000</v>
      </c>
      <c r="P11" s="26">
        <f t="shared" si="0"/>
        <v>50000</v>
      </c>
      <c r="Q11" s="26">
        <f t="shared" si="2"/>
        <v>5000</v>
      </c>
      <c r="R11" s="96">
        <v>45000</v>
      </c>
    </row>
    <row r="12" spans="1:18" x14ac:dyDescent="0.25">
      <c r="A12" s="107" t="s">
        <v>297</v>
      </c>
      <c r="B12" s="47" t="s">
        <v>298</v>
      </c>
      <c r="C12" s="58" t="s">
        <v>19</v>
      </c>
      <c r="D12" s="47" t="s">
        <v>67</v>
      </c>
      <c r="E12" s="98">
        <v>0.9</v>
      </c>
      <c r="F12" s="121">
        <v>96000</v>
      </c>
      <c r="G12" s="72" t="s">
        <v>106</v>
      </c>
      <c r="H12" s="112">
        <v>42810</v>
      </c>
      <c r="I12" s="69">
        <v>96000</v>
      </c>
      <c r="J12" s="69">
        <v>1000</v>
      </c>
      <c r="K12" s="69">
        <v>95000</v>
      </c>
      <c r="L12" s="69">
        <v>9499.9999999999982</v>
      </c>
      <c r="M12" s="69">
        <v>85500</v>
      </c>
      <c r="N12" s="96">
        <v>51239.99</v>
      </c>
      <c r="O12" s="26">
        <f t="shared" si="1"/>
        <v>6939.989999999998</v>
      </c>
      <c r="P12" s="26">
        <f t="shared" si="0"/>
        <v>44300</v>
      </c>
      <c r="Q12" s="26">
        <f t="shared" si="2"/>
        <v>4430</v>
      </c>
      <c r="R12" s="96">
        <v>39870</v>
      </c>
    </row>
    <row r="13" spans="1:18" x14ac:dyDescent="0.25">
      <c r="A13" s="107" t="s">
        <v>299</v>
      </c>
      <c r="B13" s="47">
        <v>3362</v>
      </c>
      <c r="C13" s="58" t="s">
        <v>19</v>
      </c>
      <c r="D13" s="47" t="s">
        <v>67</v>
      </c>
      <c r="E13" s="98">
        <v>0.9</v>
      </c>
      <c r="F13" s="121">
        <v>90000</v>
      </c>
      <c r="G13" s="72" t="s">
        <v>106</v>
      </c>
      <c r="H13" s="112">
        <v>42810</v>
      </c>
      <c r="I13" s="69">
        <v>90000</v>
      </c>
      <c r="J13" s="69">
        <v>2000</v>
      </c>
      <c r="K13" s="69">
        <v>88000</v>
      </c>
      <c r="L13" s="69">
        <v>8799.9999999999982</v>
      </c>
      <c r="M13" s="69">
        <v>79200</v>
      </c>
      <c r="N13" s="96">
        <v>83799.990000000005</v>
      </c>
      <c r="O13" s="26">
        <f t="shared" si="1"/>
        <v>3814</v>
      </c>
      <c r="P13" s="26">
        <f t="shared" si="0"/>
        <v>79985.990000000005</v>
      </c>
      <c r="Q13" s="26">
        <f t="shared" si="2"/>
        <v>7998.6000000000058</v>
      </c>
      <c r="R13" s="96">
        <v>71987.39</v>
      </c>
    </row>
    <row r="14" spans="1:18" x14ac:dyDescent="0.25">
      <c r="A14" s="107" t="s">
        <v>300</v>
      </c>
      <c r="B14" s="47">
        <v>3363</v>
      </c>
      <c r="C14" s="58" t="s">
        <v>19</v>
      </c>
      <c r="D14" s="47" t="s">
        <v>67</v>
      </c>
      <c r="E14" s="98">
        <v>0.9</v>
      </c>
      <c r="F14" s="121">
        <v>54000</v>
      </c>
      <c r="G14" s="72" t="s">
        <v>401</v>
      </c>
      <c r="H14" s="112">
        <v>42635</v>
      </c>
      <c r="I14" s="69">
        <v>54000</v>
      </c>
      <c r="J14" s="69">
        <v>2000</v>
      </c>
      <c r="K14" s="69">
        <v>52000</v>
      </c>
      <c r="L14" s="69">
        <v>5199.9999999999991</v>
      </c>
      <c r="M14" s="69">
        <v>46800</v>
      </c>
      <c r="N14" s="96">
        <v>29270</v>
      </c>
      <c r="O14" s="26">
        <f t="shared" si="1"/>
        <v>770</v>
      </c>
      <c r="P14" s="26">
        <f t="shared" si="0"/>
        <v>28500</v>
      </c>
      <c r="Q14" s="26">
        <f t="shared" si="2"/>
        <v>2850</v>
      </c>
      <c r="R14" s="96">
        <v>25650</v>
      </c>
    </row>
    <row r="15" spans="1:18" x14ac:dyDescent="0.25">
      <c r="A15" s="107" t="s">
        <v>301</v>
      </c>
      <c r="B15" s="47">
        <v>3365</v>
      </c>
      <c r="C15" s="58" t="s">
        <v>19</v>
      </c>
      <c r="D15" s="47" t="s">
        <v>67</v>
      </c>
      <c r="E15" s="98">
        <v>0.9</v>
      </c>
      <c r="F15" s="121">
        <v>125000</v>
      </c>
      <c r="G15" s="72" t="s">
        <v>402</v>
      </c>
      <c r="H15" s="112">
        <v>43083</v>
      </c>
      <c r="I15" s="69">
        <v>125000</v>
      </c>
      <c r="J15" s="69">
        <v>4500</v>
      </c>
      <c r="K15" s="69">
        <v>120500</v>
      </c>
      <c r="L15" s="69">
        <v>12049.999999999998</v>
      </c>
      <c r="M15" s="69">
        <v>108450</v>
      </c>
      <c r="N15" s="96">
        <v>124000</v>
      </c>
      <c r="O15" s="26">
        <f t="shared" si="1"/>
        <v>4500.5599999999977</v>
      </c>
      <c r="P15" s="26">
        <f t="shared" si="0"/>
        <v>119499.44</v>
      </c>
      <c r="Q15" s="26">
        <f t="shared" si="2"/>
        <v>11949.940000000002</v>
      </c>
      <c r="R15" s="96">
        <v>107549.5</v>
      </c>
    </row>
    <row r="16" spans="1:18" x14ac:dyDescent="0.25">
      <c r="A16" s="107" t="s">
        <v>302</v>
      </c>
      <c r="B16" s="47">
        <v>3367</v>
      </c>
      <c r="C16" s="58" t="s">
        <v>19</v>
      </c>
      <c r="D16" s="47" t="s">
        <v>67</v>
      </c>
      <c r="E16" s="98">
        <v>0.9</v>
      </c>
      <c r="F16" s="121">
        <v>55000</v>
      </c>
      <c r="G16" s="72" t="s">
        <v>403</v>
      </c>
      <c r="H16" s="112">
        <v>42992</v>
      </c>
      <c r="I16" s="69">
        <v>55000</v>
      </c>
      <c r="J16" s="69">
        <v>900</v>
      </c>
      <c r="K16" s="69">
        <v>54100</v>
      </c>
      <c r="L16" s="69">
        <v>5409.9999999999991</v>
      </c>
      <c r="M16" s="69">
        <v>48690</v>
      </c>
      <c r="N16" s="96">
        <v>40600</v>
      </c>
      <c r="O16" s="26">
        <f t="shared" si="1"/>
        <v>200</v>
      </c>
      <c r="P16" s="26">
        <f t="shared" si="0"/>
        <v>40400</v>
      </c>
      <c r="Q16" s="26">
        <f t="shared" si="2"/>
        <v>4040</v>
      </c>
      <c r="R16" s="96">
        <v>36360</v>
      </c>
    </row>
    <row r="17" spans="1:18" x14ac:dyDescent="0.25">
      <c r="A17" s="107" t="s">
        <v>303</v>
      </c>
      <c r="B17" s="47">
        <v>3368</v>
      </c>
      <c r="C17" s="58" t="s">
        <v>19</v>
      </c>
      <c r="D17" s="47" t="s">
        <v>67</v>
      </c>
      <c r="E17" s="98">
        <v>0.9</v>
      </c>
      <c r="F17" s="121">
        <v>82000</v>
      </c>
      <c r="G17" s="72" t="s">
        <v>401</v>
      </c>
      <c r="H17" s="112">
        <v>42635</v>
      </c>
      <c r="I17" s="69">
        <v>82000</v>
      </c>
      <c r="J17" s="69">
        <v>3000</v>
      </c>
      <c r="K17" s="69">
        <v>79000</v>
      </c>
      <c r="L17" s="69">
        <v>7899.9999999999982</v>
      </c>
      <c r="M17" s="69">
        <v>71100</v>
      </c>
      <c r="N17" s="96">
        <v>56500</v>
      </c>
      <c r="O17" s="26">
        <f t="shared" si="1"/>
        <v>3000</v>
      </c>
      <c r="P17" s="26">
        <f t="shared" si="0"/>
        <v>53500</v>
      </c>
      <c r="Q17" s="26">
        <f t="shared" si="2"/>
        <v>5350</v>
      </c>
      <c r="R17" s="96">
        <v>48150</v>
      </c>
    </row>
    <row r="18" spans="1:18" x14ac:dyDescent="0.25">
      <c r="A18" s="107" t="s">
        <v>304</v>
      </c>
      <c r="B18" s="47">
        <v>3369</v>
      </c>
      <c r="C18" s="58" t="s">
        <v>19</v>
      </c>
      <c r="D18" s="47" t="s">
        <v>67</v>
      </c>
      <c r="E18" s="98">
        <v>0.9</v>
      </c>
      <c r="F18" s="121">
        <v>118500</v>
      </c>
      <c r="G18" s="72" t="s">
        <v>106</v>
      </c>
      <c r="H18" s="112">
        <v>42810</v>
      </c>
      <c r="I18" s="69">
        <v>118500</v>
      </c>
      <c r="J18" s="69">
        <v>2500</v>
      </c>
      <c r="K18" s="69">
        <v>116000</v>
      </c>
      <c r="L18" s="69">
        <v>11599.999999999998</v>
      </c>
      <c r="M18" s="69">
        <v>104400</v>
      </c>
      <c r="N18" s="96">
        <v>60646.43</v>
      </c>
      <c r="O18" s="26">
        <f t="shared" si="1"/>
        <v>60646.43</v>
      </c>
      <c r="P18" s="26">
        <f t="shared" si="0"/>
        <v>0</v>
      </c>
      <c r="Q18" s="26">
        <f t="shared" si="2"/>
        <v>0</v>
      </c>
      <c r="R18" s="96">
        <v>0</v>
      </c>
    </row>
    <row r="19" spans="1:18" x14ac:dyDescent="0.25">
      <c r="A19" s="107" t="s">
        <v>305</v>
      </c>
      <c r="B19" s="47">
        <v>3370</v>
      </c>
      <c r="C19" s="58" t="s">
        <v>19</v>
      </c>
      <c r="D19" s="47" t="s">
        <v>67</v>
      </c>
      <c r="E19" s="98">
        <v>0.9</v>
      </c>
      <c r="F19" s="121">
        <v>98500</v>
      </c>
      <c r="G19" s="72" t="s">
        <v>106</v>
      </c>
      <c r="H19" s="112">
        <v>42810</v>
      </c>
      <c r="I19" s="69">
        <v>98500</v>
      </c>
      <c r="J19" s="69">
        <v>1000</v>
      </c>
      <c r="K19" s="69">
        <v>97500</v>
      </c>
      <c r="L19" s="69">
        <v>9749.9999999999982</v>
      </c>
      <c r="M19" s="69">
        <v>87750</v>
      </c>
      <c r="N19" s="96">
        <v>48899.999999999993</v>
      </c>
      <c r="O19" s="26">
        <f t="shared" si="1"/>
        <v>48899.999999999993</v>
      </c>
      <c r="P19" s="26">
        <f t="shared" si="0"/>
        <v>0</v>
      </c>
      <c r="Q19" s="26">
        <f t="shared" si="2"/>
        <v>0</v>
      </c>
      <c r="R19" s="96">
        <v>0</v>
      </c>
    </row>
    <row r="20" spans="1:18" x14ac:dyDescent="0.25">
      <c r="A20" s="107" t="s">
        <v>306</v>
      </c>
      <c r="B20" s="47" t="s">
        <v>307</v>
      </c>
      <c r="C20" s="58" t="s">
        <v>19</v>
      </c>
      <c r="D20" s="47" t="s">
        <v>67</v>
      </c>
      <c r="E20" s="98">
        <v>0.9</v>
      </c>
      <c r="F20" s="121">
        <v>72000</v>
      </c>
      <c r="G20" s="81" t="s">
        <v>404</v>
      </c>
      <c r="H20" s="113">
        <v>43173</v>
      </c>
      <c r="I20" s="69">
        <v>72000</v>
      </c>
      <c r="J20" s="69">
        <v>7200</v>
      </c>
      <c r="K20" s="69">
        <v>64800</v>
      </c>
      <c r="L20" s="69">
        <v>6479.9999999999982</v>
      </c>
      <c r="M20" s="69">
        <v>58320</v>
      </c>
      <c r="N20" s="96">
        <v>70000.100000000006</v>
      </c>
      <c r="O20" s="26">
        <f t="shared" si="1"/>
        <v>7200.330000000009</v>
      </c>
      <c r="P20" s="26">
        <f t="shared" si="0"/>
        <v>62799.77</v>
      </c>
      <c r="Q20" s="26">
        <f t="shared" si="2"/>
        <v>6279.9799999999959</v>
      </c>
      <c r="R20" s="96">
        <v>56519.79</v>
      </c>
    </row>
    <row r="21" spans="1:18" x14ac:dyDescent="0.25">
      <c r="A21" s="107" t="s">
        <v>308</v>
      </c>
      <c r="B21" s="47" t="s">
        <v>309</v>
      </c>
      <c r="C21" s="58" t="s">
        <v>19</v>
      </c>
      <c r="D21" s="47" t="s">
        <v>67</v>
      </c>
      <c r="E21" s="98">
        <v>0.9</v>
      </c>
      <c r="F21" s="121">
        <v>32000</v>
      </c>
      <c r="G21" s="81" t="s">
        <v>404</v>
      </c>
      <c r="H21" s="113">
        <v>43173</v>
      </c>
      <c r="I21" s="69">
        <v>32000</v>
      </c>
      <c r="J21" s="69">
        <v>3200</v>
      </c>
      <c r="K21" s="69">
        <v>28800</v>
      </c>
      <c r="L21" s="69">
        <v>2879.9999999999995</v>
      </c>
      <c r="M21" s="69">
        <v>25920</v>
      </c>
      <c r="N21" s="96">
        <v>28000</v>
      </c>
      <c r="O21" s="26">
        <f t="shared" si="1"/>
        <v>3200.4399999999987</v>
      </c>
      <c r="P21" s="26">
        <f t="shared" si="0"/>
        <v>24799.56</v>
      </c>
      <c r="Q21" s="26">
        <f t="shared" si="2"/>
        <v>2479.9600000000028</v>
      </c>
      <c r="R21" s="96">
        <v>22319.599999999999</v>
      </c>
    </row>
    <row r="22" spans="1:18" x14ac:dyDescent="0.25">
      <c r="A22" s="107" t="s">
        <v>310</v>
      </c>
      <c r="B22" s="47" t="s">
        <v>311</v>
      </c>
      <c r="C22" s="58" t="s">
        <v>19</v>
      </c>
      <c r="D22" s="47" t="s">
        <v>67</v>
      </c>
      <c r="E22" s="98">
        <v>0.9</v>
      </c>
      <c r="F22" s="121">
        <v>80000</v>
      </c>
      <c r="G22" s="81" t="s">
        <v>404</v>
      </c>
      <c r="H22" s="113">
        <v>43173</v>
      </c>
      <c r="I22" s="69">
        <v>80000</v>
      </c>
      <c r="J22" s="69">
        <v>8000</v>
      </c>
      <c r="K22" s="69">
        <v>72000</v>
      </c>
      <c r="L22" s="69">
        <v>7199.9999999999982</v>
      </c>
      <c r="M22" s="69">
        <v>64800</v>
      </c>
      <c r="N22" s="96">
        <v>75000</v>
      </c>
      <c r="O22" s="26">
        <f t="shared" si="1"/>
        <v>8000</v>
      </c>
      <c r="P22" s="26">
        <f t="shared" si="0"/>
        <v>67000</v>
      </c>
      <c r="Q22" s="26">
        <f t="shared" si="2"/>
        <v>6700</v>
      </c>
      <c r="R22" s="96">
        <v>60300</v>
      </c>
    </row>
    <row r="23" spans="1:18" x14ac:dyDescent="0.25">
      <c r="A23" s="107" t="s">
        <v>312</v>
      </c>
      <c r="B23" s="47" t="s">
        <v>313</v>
      </c>
      <c r="C23" s="58" t="s">
        <v>19</v>
      </c>
      <c r="D23" s="47" t="s">
        <v>67</v>
      </c>
      <c r="E23" s="98">
        <v>0.9</v>
      </c>
      <c r="F23" s="121">
        <v>72000</v>
      </c>
      <c r="G23" s="81" t="s">
        <v>404</v>
      </c>
      <c r="H23" s="113">
        <v>43173</v>
      </c>
      <c r="I23" s="69">
        <v>72000</v>
      </c>
      <c r="J23" s="69">
        <v>7200</v>
      </c>
      <c r="K23" s="69">
        <v>64800</v>
      </c>
      <c r="L23" s="69">
        <v>6479.9999999999982</v>
      </c>
      <c r="M23" s="69">
        <v>58320</v>
      </c>
      <c r="N23" s="96">
        <v>69000</v>
      </c>
      <c r="O23" s="26">
        <f t="shared" si="1"/>
        <v>7200</v>
      </c>
      <c r="P23" s="26">
        <f t="shared" si="0"/>
        <v>61800</v>
      </c>
      <c r="Q23" s="26">
        <f t="shared" si="2"/>
        <v>6180</v>
      </c>
      <c r="R23" s="96">
        <v>55620</v>
      </c>
    </row>
    <row r="24" spans="1:18" x14ac:dyDescent="0.25">
      <c r="A24" s="107" t="s">
        <v>314</v>
      </c>
      <c r="B24" s="47" t="s">
        <v>315</v>
      </c>
      <c r="C24" s="58" t="s">
        <v>19</v>
      </c>
      <c r="D24" s="47" t="s">
        <v>67</v>
      </c>
      <c r="E24" s="98">
        <v>0.9</v>
      </c>
      <c r="F24" s="121">
        <v>110000</v>
      </c>
      <c r="G24" s="81" t="s">
        <v>404</v>
      </c>
      <c r="H24" s="113">
        <v>43173</v>
      </c>
      <c r="I24" s="69">
        <v>110000</v>
      </c>
      <c r="J24" s="69">
        <v>11000</v>
      </c>
      <c r="K24" s="69">
        <v>99000</v>
      </c>
      <c r="L24" s="69">
        <v>9899.9999999999982</v>
      </c>
      <c r="M24" s="69">
        <v>89100</v>
      </c>
      <c r="N24" s="96">
        <v>106500</v>
      </c>
      <c r="O24" s="26">
        <f t="shared" si="1"/>
        <v>11000</v>
      </c>
      <c r="P24" s="26">
        <f t="shared" si="0"/>
        <v>95500</v>
      </c>
      <c r="Q24" s="26">
        <f t="shared" si="2"/>
        <v>9550</v>
      </c>
      <c r="R24" s="96">
        <v>85950</v>
      </c>
    </row>
    <row r="25" spans="1:18" x14ac:dyDescent="0.25">
      <c r="A25" s="107" t="s">
        <v>419</v>
      </c>
      <c r="B25" s="47"/>
      <c r="C25" s="58" t="s">
        <v>19</v>
      </c>
      <c r="D25" s="47" t="s">
        <v>67</v>
      </c>
      <c r="E25" s="98">
        <v>0.9</v>
      </c>
      <c r="F25" s="121">
        <v>41000</v>
      </c>
      <c r="G25" s="81"/>
      <c r="H25" s="126"/>
      <c r="I25" s="123">
        <v>41000</v>
      </c>
      <c r="J25" s="124">
        <v>500</v>
      </c>
      <c r="K25" s="124">
        <v>40500</v>
      </c>
      <c r="L25" s="124">
        <v>4050</v>
      </c>
      <c r="M25" s="123">
        <v>36450</v>
      </c>
      <c r="N25" s="96">
        <v>41000</v>
      </c>
      <c r="O25" s="26">
        <f t="shared" si="1"/>
        <v>500</v>
      </c>
      <c r="P25" s="26">
        <f t="shared" si="0"/>
        <v>40500</v>
      </c>
      <c r="Q25" s="26">
        <f t="shared" si="2"/>
        <v>4050</v>
      </c>
      <c r="R25" s="96">
        <v>36450</v>
      </c>
    </row>
    <row r="26" spans="1:18" x14ac:dyDescent="0.25">
      <c r="A26" s="107" t="s">
        <v>420</v>
      </c>
      <c r="B26" s="47"/>
      <c r="C26" s="58" t="s">
        <v>19</v>
      </c>
      <c r="D26" s="47" t="s">
        <v>67</v>
      </c>
      <c r="E26" s="98">
        <v>0.9</v>
      </c>
      <c r="F26" s="121">
        <v>101000</v>
      </c>
      <c r="G26" s="81"/>
      <c r="H26" s="126"/>
      <c r="I26" s="123">
        <v>101000</v>
      </c>
      <c r="J26" s="124">
        <v>2500</v>
      </c>
      <c r="K26" s="124">
        <v>98500</v>
      </c>
      <c r="L26" s="124">
        <v>9850</v>
      </c>
      <c r="M26" s="123">
        <v>88650</v>
      </c>
      <c r="N26" s="96">
        <v>101000</v>
      </c>
      <c r="O26" s="26">
        <f t="shared" si="1"/>
        <v>2500</v>
      </c>
      <c r="P26" s="26">
        <f t="shared" si="0"/>
        <v>98500</v>
      </c>
      <c r="Q26" s="26">
        <f t="shared" si="2"/>
        <v>9850</v>
      </c>
      <c r="R26" s="96">
        <v>88650</v>
      </c>
    </row>
    <row r="27" spans="1:18" x14ac:dyDescent="0.25">
      <c r="A27" s="107" t="s">
        <v>421</v>
      </c>
      <c r="B27" s="47"/>
      <c r="C27" s="58" t="s">
        <v>19</v>
      </c>
      <c r="D27" s="47" t="s">
        <v>67</v>
      </c>
      <c r="E27" s="98">
        <v>0.9</v>
      </c>
      <c r="F27" s="121">
        <v>88000</v>
      </c>
      <c r="G27" s="81"/>
      <c r="H27" s="126"/>
      <c r="I27" s="123">
        <v>88000</v>
      </c>
      <c r="J27" s="124">
        <v>8800</v>
      </c>
      <c r="K27" s="124">
        <v>79200</v>
      </c>
      <c r="L27" s="124">
        <v>7920</v>
      </c>
      <c r="M27" s="123">
        <v>71280</v>
      </c>
      <c r="N27" s="96">
        <v>88000</v>
      </c>
      <c r="O27" s="26">
        <f t="shared" si="1"/>
        <v>8800</v>
      </c>
      <c r="P27" s="26">
        <f t="shared" si="0"/>
        <v>79200</v>
      </c>
      <c r="Q27" s="26">
        <f t="shared" si="2"/>
        <v>7920</v>
      </c>
      <c r="R27" s="96">
        <v>71280</v>
      </c>
    </row>
    <row r="28" spans="1:18" x14ac:dyDescent="0.25">
      <c r="A28" s="107" t="s">
        <v>422</v>
      </c>
      <c r="B28" s="47"/>
      <c r="C28" s="58" t="s">
        <v>19</v>
      </c>
      <c r="D28" s="47" t="s">
        <v>67</v>
      </c>
      <c r="E28" s="98">
        <v>0.9</v>
      </c>
      <c r="F28" s="121">
        <v>102000</v>
      </c>
      <c r="G28" s="81"/>
      <c r="H28" s="126"/>
      <c r="I28" s="123">
        <v>102000</v>
      </c>
      <c r="J28" s="124">
        <v>2000</v>
      </c>
      <c r="K28" s="124">
        <v>100000</v>
      </c>
      <c r="L28" s="124">
        <v>10000</v>
      </c>
      <c r="M28" s="123">
        <v>90000</v>
      </c>
      <c r="N28" s="96">
        <v>102000</v>
      </c>
      <c r="O28" s="26">
        <f t="shared" si="1"/>
        <v>2000</v>
      </c>
      <c r="P28" s="26">
        <f t="shared" si="0"/>
        <v>100000</v>
      </c>
      <c r="Q28" s="26">
        <f t="shared" si="2"/>
        <v>10000</v>
      </c>
      <c r="R28" s="96">
        <v>90000</v>
      </c>
    </row>
    <row r="29" spans="1:18" x14ac:dyDescent="0.25">
      <c r="A29" s="109" t="s">
        <v>117</v>
      </c>
      <c r="B29" s="110"/>
      <c r="C29" s="116" t="s">
        <v>19</v>
      </c>
      <c r="D29" s="110"/>
      <c r="E29" s="111"/>
      <c r="F29" s="122"/>
      <c r="G29" s="77"/>
      <c r="H29" s="77"/>
      <c r="I29" s="77"/>
      <c r="J29" s="77"/>
      <c r="K29" s="77"/>
      <c r="L29" s="77"/>
      <c r="M29" s="77"/>
      <c r="N29" s="97">
        <v>2127456.5300000003</v>
      </c>
      <c r="O29" s="26" t="e">
        <f t="shared" si="1"/>
        <v>#DIV/0!</v>
      </c>
      <c r="P29" s="26" t="e">
        <f t="shared" si="0"/>
        <v>#DIV/0!</v>
      </c>
      <c r="Q29" s="26" t="e">
        <f t="shared" si="2"/>
        <v>#DIV/0!</v>
      </c>
      <c r="R29" s="97">
        <v>1692670.37</v>
      </c>
    </row>
    <row r="30" spans="1:18" x14ac:dyDescent="0.25">
      <c r="A30" s="107" t="s">
        <v>316</v>
      </c>
      <c r="B30" s="47">
        <v>3250</v>
      </c>
      <c r="C30" s="58" t="s">
        <v>111</v>
      </c>
      <c r="D30" s="47" t="s">
        <v>67</v>
      </c>
      <c r="E30" s="98">
        <v>0.9</v>
      </c>
      <c r="F30" s="121">
        <v>37500</v>
      </c>
      <c r="G30" s="72" t="s">
        <v>405</v>
      </c>
      <c r="H30" s="114">
        <v>43083</v>
      </c>
      <c r="I30" s="69">
        <v>37500</v>
      </c>
      <c r="J30" s="69">
        <v>3251.55</v>
      </c>
      <c r="K30" s="69">
        <v>34248.449999999997</v>
      </c>
      <c r="L30" s="69">
        <v>3424.8449999999989</v>
      </c>
      <c r="M30" s="69">
        <v>30823.605</v>
      </c>
      <c r="N30" s="96">
        <v>37499.78</v>
      </c>
      <c r="O30" s="26">
        <f t="shared" si="1"/>
        <v>9250.27</v>
      </c>
      <c r="P30" s="26">
        <f t="shared" si="0"/>
        <v>28249.51</v>
      </c>
      <c r="Q30" s="26">
        <f t="shared" si="2"/>
        <v>2824.9499999999971</v>
      </c>
      <c r="R30" s="96">
        <v>25424.560000000001</v>
      </c>
    </row>
    <row r="31" spans="1:18" x14ac:dyDescent="0.25">
      <c r="A31" s="107" t="s">
        <v>317</v>
      </c>
      <c r="B31" s="47">
        <v>3253</v>
      </c>
      <c r="C31" s="58" t="s">
        <v>111</v>
      </c>
      <c r="D31" s="47" t="s">
        <v>67</v>
      </c>
      <c r="E31" s="98">
        <v>0.9</v>
      </c>
      <c r="F31" s="121">
        <v>32800</v>
      </c>
      <c r="G31" s="72" t="s">
        <v>406</v>
      </c>
      <c r="H31" s="114">
        <v>42425</v>
      </c>
      <c r="I31" s="69">
        <v>32800</v>
      </c>
      <c r="J31" s="69">
        <v>1000</v>
      </c>
      <c r="K31" s="69">
        <v>31800</v>
      </c>
      <c r="L31" s="69">
        <v>3179.9999999999991</v>
      </c>
      <c r="M31" s="69">
        <v>28620</v>
      </c>
      <c r="N31" s="96">
        <v>38800.19</v>
      </c>
      <c r="O31" s="26">
        <f t="shared" si="1"/>
        <v>7608.6000000000022</v>
      </c>
      <c r="P31" s="26">
        <f t="shared" si="0"/>
        <v>31191.59</v>
      </c>
      <c r="Q31" s="26">
        <f t="shared" si="2"/>
        <v>3119.1600000000035</v>
      </c>
      <c r="R31" s="96">
        <v>28072.429999999997</v>
      </c>
    </row>
    <row r="32" spans="1:18" x14ac:dyDescent="0.25">
      <c r="A32" s="107" t="s">
        <v>318</v>
      </c>
      <c r="B32" s="47" t="s">
        <v>319</v>
      </c>
      <c r="C32" s="58" t="s">
        <v>111</v>
      </c>
      <c r="D32" s="47" t="s">
        <v>67</v>
      </c>
      <c r="E32" s="98">
        <v>0.9</v>
      </c>
      <c r="F32" s="121">
        <v>69000</v>
      </c>
      <c r="G32" s="72" t="s">
        <v>407</v>
      </c>
      <c r="H32" s="114">
        <v>42481</v>
      </c>
      <c r="I32" s="69">
        <v>69000</v>
      </c>
      <c r="J32" s="69">
        <v>3500</v>
      </c>
      <c r="K32" s="69">
        <v>65500</v>
      </c>
      <c r="L32" s="69">
        <v>6549.9999999999982</v>
      </c>
      <c r="M32" s="69">
        <v>58950</v>
      </c>
      <c r="N32" s="96">
        <v>57079.810000000005</v>
      </c>
      <c r="O32" s="26">
        <f t="shared" si="1"/>
        <v>1627.9000000000015</v>
      </c>
      <c r="P32" s="26">
        <f t="shared" si="0"/>
        <v>55451.91</v>
      </c>
      <c r="Q32" s="26">
        <f t="shared" si="2"/>
        <v>5545.1900000000023</v>
      </c>
      <c r="R32" s="96">
        <v>49906.720000000001</v>
      </c>
    </row>
    <row r="33" spans="1:18" x14ac:dyDescent="0.25">
      <c r="A33" s="107" t="s">
        <v>320</v>
      </c>
      <c r="B33" s="47" t="s">
        <v>321</v>
      </c>
      <c r="C33" s="58" t="s">
        <v>111</v>
      </c>
      <c r="D33" s="47" t="s">
        <v>67</v>
      </c>
      <c r="E33" s="98">
        <v>0.9</v>
      </c>
      <c r="F33" s="121">
        <v>123000</v>
      </c>
      <c r="G33" s="72" t="s">
        <v>407</v>
      </c>
      <c r="H33" s="114">
        <v>42481</v>
      </c>
      <c r="I33" s="69">
        <v>123000</v>
      </c>
      <c r="J33" s="69">
        <v>8500</v>
      </c>
      <c r="K33" s="69">
        <v>114500</v>
      </c>
      <c r="L33" s="69">
        <v>11449.999999999998</v>
      </c>
      <c r="M33" s="69">
        <v>103050</v>
      </c>
      <c r="N33" s="96">
        <v>106185.95</v>
      </c>
      <c r="O33" s="26">
        <f t="shared" si="1"/>
        <v>3089.0399999999936</v>
      </c>
      <c r="P33" s="26">
        <f t="shared" si="0"/>
        <v>103096.91</v>
      </c>
      <c r="Q33" s="26">
        <f t="shared" si="2"/>
        <v>10309.690000000002</v>
      </c>
      <c r="R33" s="96">
        <v>92787.22</v>
      </c>
    </row>
    <row r="34" spans="1:18" x14ac:dyDescent="0.25">
      <c r="A34" s="107" t="s">
        <v>322</v>
      </c>
      <c r="B34" s="47" t="s">
        <v>323</v>
      </c>
      <c r="C34" s="58" t="s">
        <v>111</v>
      </c>
      <c r="D34" s="47" t="s">
        <v>67</v>
      </c>
      <c r="E34" s="98">
        <v>0.9</v>
      </c>
      <c r="F34" s="121">
        <v>172000</v>
      </c>
      <c r="G34" s="72" t="s">
        <v>408</v>
      </c>
      <c r="H34" s="114">
        <v>42481</v>
      </c>
      <c r="I34" s="69">
        <v>172000</v>
      </c>
      <c r="J34" s="69">
        <v>12300</v>
      </c>
      <c r="K34" s="69">
        <v>159700</v>
      </c>
      <c r="L34" s="69">
        <v>15969.999999999996</v>
      </c>
      <c r="M34" s="69">
        <v>143730</v>
      </c>
      <c r="N34" s="96">
        <v>172000.28</v>
      </c>
      <c r="O34" s="26">
        <f t="shared" si="1"/>
        <v>48754.22</v>
      </c>
      <c r="P34" s="26">
        <f t="shared" si="0"/>
        <v>123246.06</v>
      </c>
      <c r="Q34" s="26">
        <f t="shared" si="2"/>
        <v>12324.61</v>
      </c>
      <c r="R34" s="96">
        <v>110921.45</v>
      </c>
    </row>
    <row r="35" spans="1:18" x14ac:dyDescent="0.25">
      <c r="A35" s="107" t="s">
        <v>324</v>
      </c>
      <c r="B35" s="47" t="s">
        <v>325</v>
      </c>
      <c r="C35" s="58" t="s">
        <v>111</v>
      </c>
      <c r="D35" s="47" t="s">
        <v>67</v>
      </c>
      <c r="E35" s="98">
        <v>0.9</v>
      </c>
      <c r="F35" s="121">
        <v>32000</v>
      </c>
      <c r="G35" s="72" t="s">
        <v>409</v>
      </c>
      <c r="H35" s="114">
        <v>42544</v>
      </c>
      <c r="I35" s="69">
        <v>32000</v>
      </c>
      <c r="J35" s="69">
        <v>0</v>
      </c>
      <c r="K35" s="69">
        <v>32000</v>
      </c>
      <c r="L35" s="69">
        <v>3199.9999999999991</v>
      </c>
      <c r="M35" s="69">
        <v>28800</v>
      </c>
      <c r="N35" s="96">
        <v>30835.29</v>
      </c>
      <c r="O35" s="26">
        <f t="shared" si="1"/>
        <v>6007.1100000000006</v>
      </c>
      <c r="P35" s="26">
        <f t="shared" si="0"/>
        <v>24828.18</v>
      </c>
      <c r="Q35" s="26">
        <f t="shared" si="2"/>
        <v>2482.8199999999997</v>
      </c>
      <c r="R35" s="96">
        <v>22345.360000000001</v>
      </c>
    </row>
    <row r="36" spans="1:18" x14ac:dyDescent="0.25">
      <c r="A36" s="107" t="s">
        <v>326</v>
      </c>
      <c r="B36" s="47" t="s">
        <v>327</v>
      </c>
      <c r="C36" s="58" t="s">
        <v>111</v>
      </c>
      <c r="D36" s="47" t="s">
        <v>67</v>
      </c>
      <c r="E36" s="98">
        <v>0.9</v>
      </c>
      <c r="F36" s="121">
        <v>25000</v>
      </c>
      <c r="G36" s="72" t="s">
        <v>410</v>
      </c>
      <c r="H36" s="114">
        <v>42810</v>
      </c>
      <c r="I36" s="69">
        <v>25000</v>
      </c>
      <c r="J36" s="69">
        <v>0</v>
      </c>
      <c r="K36" s="69">
        <v>25000</v>
      </c>
      <c r="L36" s="69">
        <v>2499.9999999999995</v>
      </c>
      <c r="M36" s="69">
        <v>22500</v>
      </c>
      <c r="N36" s="69">
        <v>25000</v>
      </c>
      <c r="O36" s="69">
        <v>0</v>
      </c>
      <c r="P36" s="69">
        <v>25000</v>
      </c>
      <c r="Q36" s="69">
        <v>2499.9999999999995</v>
      </c>
      <c r="R36" s="69">
        <v>22500</v>
      </c>
    </row>
    <row r="37" spans="1:18" x14ac:dyDescent="0.25">
      <c r="A37" s="107" t="s">
        <v>328</v>
      </c>
      <c r="B37" s="47" t="s">
        <v>329</v>
      </c>
      <c r="C37" s="58" t="s">
        <v>111</v>
      </c>
      <c r="D37" s="47" t="s">
        <v>67</v>
      </c>
      <c r="E37" s="98">
        <v>0.9</v>
      </c>
      <c r="F37" s="121">
        <v>40000</v>
      </c>
      <c r="G37" s="72" t="s">
        <v>405</v>
      </c>
      <c r="H37" s="115" t="s">
        <v>411</v>
      </c>
      <c r="I37" s="69">
        <v>40000</v>
      </c>
      <c r="J37" s="69">
        <v>2000</v>
      </c>
      <c r="K37" s="69">
        <v>38000</v>
      </c>
      <c r="L37" s="69">
        <v>3799.9999999999991</v>
      </c>
      <c r="M37" s="69">
        <v>34200</v>
      </c>
      <c r="N37" s="101">
        <v>40000.28</v>
      </c>
      <c r="O37" s="26">
        <f t="shared" si="1"/>
        <v>2000.4499999999971</v>
      </c>
      <c r="P37" s="26">
        <f t="shared" ref="P37:P68" si="3">ROUND(R37/E37,2)</f>
        <v>37999.83</v>
      </c>
      <c r="Q37" s="26">
        <f t="shared" si="2"/>
        <v>3799.9800000000032</v>
      </c>
      <c r="R37" s="96">
        <v>34199.85</v>
      </c>
    </row>
    <row r="38" spans="1:18" x14ac:dyDescent="0.25">
      <c r="A38" s="107" t="s">
        <v>330</v>
      </c>
      <c r="B38" s="47" t="s">
        <v>331</v>
      </c>
      <c r="C38" s="58" t="s">
        <v>111</v>
      </c>
      <c r="D38" s="47" t="s">
        <v>67</v>
      </c>
      <c r="E38" s="98">
        <v>0.9</v>
      </c>
      <c r="F38" s="121">
        <v>51000</v>
      </c>
      <c r="G38" s="72" t="s">
        <v>405</v>
      </c>
      <c r="H38" s="115" t="s">
        <v>411</v>
      </c>
      <c r="I38" s="69">
        <v>51000</v>
      </c>
      <c r="J38" s="69">
        <v>4000</v>
      </c>
      <c r="K38" s="69">
        <v>47000</v>
      </c>
      <c r="L38" s="69">
        <v>4700</v>
      </c>
      <c r="M38" s="69">
        <v>42300</v>
      </c>
      <c r="N38" s="101">
        <v>50999.56</v>
      </c>
      <c r="O38" s="26">
        <f t="shared" si="1"/>
        <v>4678.0899999999965</v>
      </c>
      <c r="P38" s="26">
        <f t="shared" si="3"/>
        <v>46321.47</v>
      </c>
      <c r="Q38" s="26">
        <f t="shared" si="2"/>
        <v>4632.1500000000015</v>
      </c>
      <c r="R38" s="96">
        <v>41689.32</v>
      </c>
    </row>
    <row r="39" spans="1:18" x14ac:dyDescent="0.25">
      <c r="A39" s="109" t="s">
        <v>136</v>
      </c>
      <c r="B39" s="110"/>
      <c r="C39" s="117" t="s">
        <v>111</v>
      </c>
      <c r="D39" s="110"/>
      <c r="E39" s="111"/>
      <c r="F39" s="122"/>
      <c r="G39" s="77"/>
      <c r="H39" s="77"/>
      <c r="I39" s="77"/>
      <c r="J39" s="77"/>
      <c r="K39" s="77"/>
      <c r="L39" s="77"/>
      <c r="M39" s="77"/>
      <c r="N39" s="97">
        <v>533608.08000000007</v>
      </c>
      <c r="O39" s="26" t="e">
        <f t="shared" si="1"/>
        <v>#DIV/0!</v>
      </c>
      <c r="P39" s="26" t="e">
        <f t="shared" si="3"/>
        <v>#DIV/0!</v>
      </c>
      <c r="Q39" s="26" t="e">
        <f t="shared" si="2"/>
        <v>#DIV/0!</v>
      </c>
      <c r="R39" s="97">
        <v>405346.91</v>
      </c>
    </row>
    <row r="40" spans="1:18" x14ac:dyDescent="0.25">
      <c r="A40" s="107" t="s">
        <v>332</v>
      </c>
      <c r="B40" s="47" t="s">
        <v>148</v>
      </c>
      <c r="C40" s="58" t="s">
        <v>45</v>
      </c>
      <c r="D40" s="47">
        <v>0</v>
      </c>
      <c r="E40" s="98">
        <v>0</v>
      </c>
      <c r="F40" s="121">
        <v>0</v>
      </c>
      <c r="G40" s="45"/>
      <c r="H40" s="46"/>
      <c r="I40" s="69"/>
      <c r="J40" s="69"/>
      <c r="K40" s="69"/>
      <c r="L40" s="69"/>
      <c r="M40" s="69"/>
      <c r="N40" s="96">
        <v>67640.66</v>
      </c>
      <c r="O40" s="26" t="e">
        <f t="shared" si="1"/>
        <v>#DIV/0!</v>
      </c>
      <c r="P40" s="26" t="e">
        <f t="shared" si="3"/>
        <v>#DIV/0!</v>
      </c>
      <c r="Q40" s="26" t="e">
        <f t="shared" si="2"/>
        <v>#DIV/0!</v>
      </c>
      <c r="R40" s="96">
        <v>33723.53</v>
      </c>
    </row>
    <row r="41" spans="1:18" x14ac:dyDescent="0.25">
      <c r="A41" s="109" t="s">
        <v>333</v>
      </c>
      <c r="B41" s="110"/>
      <c r="C41" s="116" t="s">
        <v>45</v>
      </c>
      <c r="D41" s="110"/>
      <c r="E41" s="111"/>
      <c r="F41" s="122"/>
      <c r="G41" s="77"/>
      <c r="H41" s="77"/>
      <c r="I41" s="77"/>
      <c r="J41" s="77"/>
      <c r="K41" s="77"/>
      <c r="L41" s="77"/>
      <c r="M41" s="77"/>
      <c r="N41" s="97">
        <v>67640.66</v>
      </c>
      <c r="O41" s="26" t="e">
        <f t="shared" si="1"/>
        <v>#DIV/0!</v>
      </c>
      <c r="P41" s="26" t="e">
        <f t="shared" si="3"/>
        <v>#DIV/0!</v>
      </c>
      <c r="Q41" s="26" t="e">
        <f t="shared" si="2"/>
        <v>#DIV/0!</v>
      </c>
      <c r="R41" s="97">
        <v>33723.53</v>
      </c>
    </row>
    <row r="42" spans="1:18" x14ac:dyDescent="0.25">
      <c r="A42" s="107" t="s">
        <v>334</v>
      </c>
      <c r="B42" s="47">
        <v>3210</v>
      </c>
      <c r="C42" s="58" t="s">
        <v>49</v>
      </c>
      <c r="D42" s="47" t="s">
        <v>67</v>
      </c>
      <c r="E42" s="98">
        <v>0.9</v>
      </c>
      <c r="F42" s="121">
        <v>58000</v>
      </c>
      <c r="G42" s="72"/>
      <c r="H42" s="114">
        <v>42901</v>
      </c>
      <c r="I42" s="69">
        <v>58000</v>
      </c>
      <c r="J42" s="69">
        <v>0</v>
      </c>
      <c r="K42" s="69">
        <v>58000</v>
      </c>
      <c r="L42" s="69">
        <v>5799.9999999999991</v>
      </c>
      <c r="M42" s="69">
        <v>52200</v>
      </c>
      <c r="N42" s="96">
        <v>57999.520000000004</v>
      </c>
      <c r="O42" s="26">
        <f t="shared" si="1"/>
        <v>26144.410000000003</v>
      </c>
      <c r="P42" s="26">
        <f t="shared" si="3"/>
        <v>31855.11</v>
      </c>
      <c r="Q42" s="26">
        <f t="shared" si="2"/>
        <v>3185.510000000002</v>
      </c>
      <c r="R42" s="96">
        <v>28669.599999999999</v>
      </c>
    </row>
    <row r="43" spans="1:18" x14ac:dyDescent="0.25">
      <c r="A43" s="107" t="s">
        <v>335</v>
      </c>
      <c r="B43" s="47">
        <v>3211</v>
      </c>
      <c r="C43" s="58" t="s">
        <v>49</v>
      </c>
      <c r="D43" s="47" t="s">
        <v>67</v>
      </c>
      <c r="E43" s="98">
        <v>0.9</v>
      </c>
      <c r="F43" s="121">
        <v>27500</v>
      </c>
      <c r="G43" s="72" t="s">
        <v>412</v>
      </c>
      <c r="H43" s="46" t="s">
        <v>413</v>
      </c>
      <c r="I43" s="69">
        <v>27500</v>
      </c>
      <c r="J43" s="69">
        <v>0</v>
      </c>
      <c r="K43" s="69">
        <v>27500</v>
      </c>
      <c r="L43" s="69">
        <v>2749.9999999999995</v>
      </c>
      <c r="M43" s="69">
        <v>24750</v>
      </c>
      <c r="N43" s="96">
        <v>27307.82</v>
      </c>
      <c r="O43" s="26">
        <f t="shared" si="1"/>
        <v>10677.849999999999</v>
      </c>
      <c r="P43" s="26">
        <f t="shared" si="3"/>
        <v>16629.97</v>
      </c>
      <c r="Q43" s="26">
        <f t="shared" si="2"/>
        <v>1663.0000000000018</v>
      </c>
      <c r="R43" s="96">
        <v>14966.97</v>
      </c>
    </row>
    <row r="44" spans="1:18" x14ac:dyDescent="0.25">
      <c r="A44" s="107" t="s">
        <v>336</v>
      </c>
      <c r="B44" s="47">
        <v>3209</v>
      </c>
      <c r="C44" s="58" t="s">
        <v>49</v>
      </c>
      <c r="D44" s="47" t="s">
        <v>67</v>
      </c>
      <c r="E44" s="98">
        <v>0.9</v>
      </c>
      <c r="F44" s="121">
        <v>44000</v>
      </c>
      <c r="G44" s="72" t="s">
        <v>412</v>
      </c>
      <c r="H44" s="46" t="s">
        <v>413</v>
      </c>
      <c r="I44" s="69">
        <v>44000</v>
      </c>
      <c r="J44" s="69">
        <v>0</v>
      </c>
      <c r="K44" s="69">
        <v>44000</v>
      </c>
      <c r="L44" s="69">
        <v>4399.9999999999991</v>
      </c>
      <c r="M44" s="69">
        <v>39600</v>
      </c>
      <c r="N44" s="96">
        <v>43999.11</v>
      </c>
      <c r="O44" s="26">
        <f t="shared" si="1"/>
        <v>16402.18</v>
      </c>
      <c r="P44" s="26">
        <f t="shared" si="3"/>
        <v>27596.93</v>
      </c>
      <c r="Q44" s="26">
        <f t="shared" si="2"/>
        <v>2759.6899999999987</v>
      </c>
      <c r="R44" s="96">
        <v>24837.24</v>
      </c>
    </row>
    <row r="45" spans="1:18" x14ac:dyDescent="0.25">
      <c r="A45" s="107" t="s">
        <v>337</v>
      </c>
      <c r="B45" s="47" t="s">
        <v>338</v>
      </c>
      <c r="C45" s="58" t="s">
        <v>49</v>
      </c>
      <c r="D45" s="47" t="s">
        <v>67</v>
      </c>
      <c r="E45" s="98">
        <v>0.9</v>
      </c>
      <c r="F45" s="121">
        <v>38000</v>
      </c>
      <c r="G45" s="72" t="s">
        <v>412</v>
      </c>
      <c r="H45" s="46" t="s">
        <v>413</v>
      </c>
      <c r="I45" s="69">
        <v>38000</v>
      </c>
      <c r="J45" s="69">
        <v>0</v>
      </c>
      <c r="K45" s="69">
        <v>38000</v>
      </c>
      <c r="L45" s="69">
        <v>3799.9999999999991</v>
      </c>
      <c r="M45" s="69">
        <v>34200</v>
      </c>
      <c r="N45" s="96">
        <v>37999.089999999997</v>
      </c>
      <c r="O45" s="26">
        <f t="shared" si="1"/>
        <v>248.91999999999825</v>
      </c>
      <c r="P45" s="26">
        <f t="shared" si="3"/>
        <v>37750.17</v>
      </c>
      <c r="Q45" s="26">
        <f t="shared" si="2"/>
        <v>3775.0199999999968</v>
      </c>
      <c r="R45" s="96">
        <v>33975.15</v>
      </c>
    </row>
    <row r="46" spans="1:18" x14ac:dyDescent="0.25">
      <c r="A46" s="107" t="s">
        <v>339</v>
      </c>
      <c r="B46" s="47" t="s">
        <v>340</v>
      </c>
      <c r="C46" s="58" t="s">
        <v>49</v>
      </c>
      <c r="D46" s="47" t="s">
        <v>67</v>
      </c>
      <c r="E46" s="98">
        <v>0.9</v>
      </c>
      <c r="F46" s="121">
        <v>28000</v>
      </c>
      <c r="G46" s="72" t="s">
        <v>412</v>
      </c>
      <c r="H46" s="46" t="s">
        <v>413</v>
      </c>
      <c r="I46" s="69">
        <v>28000</v>
      </c>
      <c r="J46" s="69">
        <v>0</v>
      </c>
      <c r="K46" s="69">
        <v>28000</v>
      </c>
      <c r="L46" s="69">
        <v>2799.9999999999995</v>
      </c>
      <c r="M46" s="69">
        <v>25200</v>
      </c>
      <c r="N46" s="96">
        <v>28000</v>
      </c>
      <c r="O46" s="26">
        <f t="shared" si="1"/>
        <v>0</v>
      </c>
      <c r="P46" s="26">
        <f t="shared" si="3"/>
        <v>28000</v>
      </c>
      <c r="Q46" s="26">
        <f t="shared" si="2"/>
        <v>2800</v>
      </c>
      <c r="R46" s="96">
        <v>25200</v>
      </c>
    </row>
    <row r="47" spans="1:18" x14ac:dyDescent="0.25">
      <c r="A47" s="118" t="s">
        <v>425</v>
      </c>
      <c r="B47" s="47" t="s">
        <v>426</v>
      </c>
      <c r="C47" s="58" t="s">
        <v>49</v>
      </c>
      <c r="D47" s="47" t="s">
        <v>67</v>
      </c>
      <c r="E47" s="98">
        <v>0.9</v>
      </c>
      <c r="F47" s="121">
        <v>16000</v>
      </c>
      <c r="G47" s="72"/>
      <c r="H47" s="46"/>
      <c r="I47" s="96">
        <v>16000</v>
      </c>
      <c r="J47" s="26">
        <v>0</v>
      </c>
      <c r="K47" s="26">
        <v>16000</v>
      </c>
      <c r="L47" s="26">
        <v>1600</v>
      </c>
      <c r="M47" s="96">
        <v>14400</v>
      </c>
      <c r="N47" s="96">
        <v>16000</v>
      </c>
      <c r="O47" s="26">
        <f t="shared" si="1"/>
        <v>0</v>
      </c>
      <c r="P47" s="26">
        <f t="shared" si="3"/>
        <v>16000</v>
      </c>
      <c r="Q47" s="26">
        <f t="shared" si="2"/>
        <v>1600</v>
      </c>
      <c r="R47" s="96">
        <v>14400</v>
      </c>
    </row>
    <row r="48" spans="1:18" x14ac:dyDescent="0.25">
      <c r="A48" s="107" t="s">
        <v>341</v>
      </c>
      <c r="B48" s="47" t="s">
        <v>342</v>
      </c>
      <c r="C48" s="58" t="s">
        <v>49</v>
      </c>
      <c r="D48" s="47" t="s">
        <v>100</v>
      </c>
      <c r="E48" s="98">
        <v>0.4</v>
      </c>
      <c r="F48" s="121">
        <v>10000</v>
      </c>
      <c r="G48" s="72" t="s">
        <v>414</v>
      </c>
      <c r="H48" s="46" t="s">
        <v>413</v>
      </c>
      <c r="I48" s="69">
        <v>10000</v>
      </c>
      <c r="J48" s="69">
        <v>2500</v>
      </c>
      <c r="K48" s="69">
        <v>7500</v>
      </c>
      <c r="L48" s="69">
        <v>4500</v>
      </c>
      <c r="M48" s="69">
        <v>3000</v>
      </c>
      <c r="N48" s="96">
        <v>8813.7199999999993</v>
      </c>
      <c r="O48" s="26">
        <f t="shared" si="1"/>
        <v>3759.0399999999991</v>
      </c>
      <c r="P48" s="26">
        <f t="shared" si="3"/>
        <v>5054.68</v>
      </c>
      <c r="Q48" s="26">
        <f t="shared" si="2"/>
        <v>3032.8100000000004</v>
      </c>
      <c r="R48" s="96">
        <v>2021.87</v>
      </c>
    </row>
    <row r="49" spans="1:18" x14ac:dyDescent="0.25">
      <c r="A49" s="107" t="s">
        <v>343</v>
      </c>
      <c r="B49" s="47" t="s">
        <v>344</v>
      </c>
      <c r="C49" s="58" t="s">
        <v>49</v>
      </c>
      <c r="D49" s="47" t="s">
        <v>100</v>
      </c>
      <c r="E49" s="98">
        <v>0.4</v>
      </c>
      <c r="F49" s="121">
        <v>4200</v>
      </c>
      <c r="G49" s="72" t="s">
        <v>415</v>
      </c>
      <c r="H49" s="114">
        <v>42901</v>
      </c>
      <c r="I49" s="69">
        <v>4200</v>
      </c>
      <c r="J49" s="69">
        <v>2270</v>
      </c>
      <c r="K49" s="69">
        <v>1930</v>
      </c>
      <c r="L49" s="69">
        <v>1158</v>
      </c>
      <c r="M49" s="69">
        <v>772</v>
      </c>
      <c r="N49" s="96">
        <v>2500</v>
      </c>
      <c r="O49" s="26">
        <f t="shared" si="1"/>
        <v>532.81999999999994</v>
      </c>
      <c r="P49" s="26">
        <f t="shared" si="3"/>
        <v>1967.18</v>
      </c>
      <c r="Q49" s="26">
        <f t="shared" si="2"/>
        <v>1180.31</v>
      </c>
      <c r="R49" s="96">
        <v>786.87</v>
      </c>
    </row>
    <row r="50" spans="1:18" x14ac:dyDescent="0.25">
      <c r="A50" s="118" t="s">
        <v>423</v>
      </c>
      <c r="B50" s="47" t="s">
        <v>427</v>
      </c>
      <c r="C50" s="58" t="s">
        <v>49</v>
      </c>
      <c r="D50" s="47" t="s">
        <v>100</v>
      </c>
      <c r="E50" s="98">
        <v>0.3</v>
      </c>
      <c r="F50" s="121"/>
      <c r="G50" s="72"/>
      <c r="H50" s="114"/>
      <c r="I50" s="69"/>
      <c r="J50" s="69"/>
      <c r="K50" s="69"/>
      <c r="L50" s="69"/>
      <c r="M50" s="69"/>
      <c r="N50" s="96">
        <v>210000.08000000002</v>
      </c>
      <c r="O50" s="26">
        <f t="shared" si="1"/>
        <v>43333.41</v>
      </c>
      <c r="P50" s="26">
        <f t="shared" si="3"/>
        <v>166666.67000000001</v>
      </c>
      <c r="Q50" s="26">
        <f t="shared" si="2"/>
        <v>116666.67000000001</v>
      </c>
      <c r="R50" s="96">
        <v>50000</v>
      </c>
    </row>
    <row r="51" spans="1:18" x14ac:dyDescent="0.25">
      <c r="A51" s="118" t="s">
        <v>424</v>
      </c>
      <c r="B51" s="47" t="s">
        <v>428</v>
      </c>
      <c r="C51" s="58" t="s">
        <v>49</v>
      </c>
      <c r="D51" s="47" t="s">
        <v>100</v>
      </c>
      <c r="E51" s="98">
        <v>0.35</v>
      </c>
      <c r="F51" s="121">
        <v>51951</v>
      </c>
      <c r="G51" s="72"/>
      <c r="H51" s="114"/>
      <c r="I51" s="69"/>
      <c r="J51" s="69"/>
      <c r="K51" s="69"/>
      <c r="L51" s="69"/>
      <c r="M51" s="69"/>
      <c r="N51" s="96">
        <v>51480</v>
      </c>
      <c r="O51" s="26">
        <f t="shared" si="1"/>
        <v>35480</v>
      </c>
      <c r="P51" s="26">
        <f t="shared" si="3"/>
        <v>16000</v>
      </c>
      <c r="Q51" s="26">
        <f t="shared" si="2"/>
        <v>10400</v>
      </c>
      <c r="R51" s="96">
        <v>5600</v>
      </c>
    </row>
    <row r="52" spans="1:18" x14ac:dyDescent="0.25">
      <c r="A52" s="109" t="s">
        <v>176</v>
      </c>
      <c r="B52" s="110"/>
      <c r="C52" s="116" t="s">
        <v>49</v>
      </c>
      <c r="D52" s="110"/>
      <c r="E52" s="111"/>
      <c r="F52" s="122"/>
      <c r="G52" s="77"/>
      <c r="H52" s="77"/>
      <c r="I52" s="77"/>
      <c r="J52" s="77"/>
      <c r="K52" s="77"/>
      <c r="L52" s="77"/>
      <c r="M52" s="77"/>
      <c r="N52" s="97">
        <v>484099.33999999997</v>
      </c>
      <c r="O52" s="26" t="e">
        <f t="shared" si="1"/>
        <v>#DIV/0!</v>
      </c>
      <c r="P52" s="26" t="e">
        <f t="shared" si="3"/>
        <v>#DIV/0!</v>
      </c>
      <c r="Q52" s="26" t="e">
        <f t="shared" si="2"/>
        <v>#DIV/0!</v>
      </c>
      <c r="R52" s="97">
        <v>200457.69999999998</v>
      </c>
    </row>
    <row r="53" spans="1:18" x14ac:dyDescent="0.25">
      <c r="A53" s="107" t="s">
        <v>345</v>
      </c>
      <c r="B53" s="47">
        <v>3220</v>
      </c>
      <c r="C53" s="58" t="s">
        <v>72</v>
      </c>
      <c r="D53" s="47" t="s">
        <v>67</v>
      </c>
      <c r="E53" s="98">
        <v>0.9</v>
      </c>
      <c r="F53" s="121">
        <v>55000</v>
      </c>
      <c r="G53" s="72" t="s">
        <v>412</v>
      </c>
      <c r="H53" s="46" t="s">
        <v>413</v>
      </c>
      <c r="I53" s="69">
        <v>55000</v>
      </c>
      <c r="J53" s="69">
        <v>0</v>
      </c>
      <c r="K53" s="69">
        <v>55000</v>
      </c>
      <c r="L53" s="69">
        <v>5499.9999999999991</v>
      </c>
      <c r="M53" s="69">
        <v>49500</v>
      </c>
      <c r="N53" s="96">
        <v>51098.38</v>
      </c>
      <c r="O53" s="26">
        <f t="shared" si="1"/>
        <v>2183.9699999999939</v>
      </c>
      <c r="P53" s="26">
        <f t="shared" si="3"/>
        <v>48914.41</v>
      </c>
      <c r="Q53" s="26">
        <f t="shared" si="2"/>
        <v>4891.4400000000023</v>
      </c>
      <c r="R53" s="96">
        <v>44022.97</v>
      </c>
    </row>
    <row r="54" spans="1:18" x14ac:dyDescent="0.25">
      <c r="A54" s="107" t="s">
        <v>346</v>
      </c>
      <c r="B54" s="47">
        <v>3219</v>
      </c>
      <c r="C54" s="58" t="s">
        <v>72</v>
      </c>
      <c r="D54" s="47" t="s">
        <v>67</v>
      </c>
      <c r="E54" s="98">
        <v>0.9</v>
      </c>
      <c r="F54" s="121">
        <v>72000</v>
      </c>
      <c r="G54" s="72" t="s">
        <v>412</v>
      </c>
      <c r="H54" s="46" t="s">
        <v>413</v>
      </c>
      <c r="I54" s="69">
        <v>72000</v>
      </c>
      <c r="J54" s="69">
        <v>0</v>
      </c>
      <c r="K54" s="69">
        <v>72000</v>
      </c>
      <c r="L54" s="69">
        <v>7199.9999999999982</v>
      </c>
      <c r="M54" s="69">
        <v>64800</v>
      </c>
      <c r="N54" s="96">
        <v>71999.649999999994</v>
      </c>
      <c r="O54" s="26">
        <f t="shared" si="1"/>
        <v>1500.4799999999959</v>
      </c>
      <c r="P54" s="26">
        <f t="shared" si="3"/>
        <v>70499.17</v>
      </c>
      <c r="Q54" s="26">
        <f t="shared" si="2"/>
        <v>7049.9199999999983</v>
      </c>
      <c r="R54" s="96">
        <v>63449.25</v>
      </c>
    </row>
    <row r="55" spans="1:18" x14ac:dyDescent="0.25">
      <c r="A55" s="107" t="s">
        <v>347</v>
      </c>
      <c r="B55" s="47">
        <v>3226</v>
      </c>
      <c r="C55" s="58" t="s">
        <v>72</v>
      </c>
      <c r="D55" s="47" t="s">
        <v>100</v>
      </c>
      <c r="E55" s="98">
        <v>0.4</v>
      </c>
      <c r="F55" s="121">
        <v>0</v>
      </c>
      <c r="G55" s="46"/>
      <c r="H55" s="46"/>
      <c r="I55" s="69">
        <v>0</v>
      </c>
      <c r="J55" s="69"/>
      <c r="K55" s="69">
        <v>0</v>
      </c>
      <c r="L55" s="69">
        <v>0</v>
      </c>
      <c r="M55" s="69">
        <v>0</v>
      </c>
      <c r="N55" s="96">
        <v>788.31</v>
      </c>
      <c r="O55" s="26">
        <f t="shared" si="1"/>
        <v>788.31</v>
      </c>
      <c r="P55" s="26">
        <f t="shared" si="3"/>
        <v>0</v>
      </c>
      <c r="Q55" s="26">
        <f t="shared" si="2"/>
        <v>0</v>
      </c>
      <c r="R55" s="96">
        <v>0</v>
      </c>
    </row>
    <row r="56" spans="1:18" x14ac:dyDescent="0.25">
      <c r="A56" s="107" t="s">
        <v>348</v>
      </c>
      <c r="B56" s="47" t="s">
        <v>349</v>
      </c>
      <c r="C56" s="58" t="s">
        <v>72</v>
      </c>
      <c r="D56" s="47" t="s">
        <v>100</v>
      </c>
      <c r="E56" s="98">
        <v>0.4</v>
      </c>
      <c r="F56" s="121">
        <v>0</v>
      </c>
      <c r="G56" s="46"/>
      <c r="H56" s="46"/>
      <c r="I56" s="69"/>
      <c r="J56" s="69"/>
      <c r="K56" s="69"/>
      <c r="L56" s="69"/>
      <c r="M56" s="69"/>
      <c r="N56" s="96">
        <v>1631.8</v>
      </c>
      <c r="O56" s="26">
        <f t="shared" si="1"/>
        <v>1631.8</v>
      </c>
      <c r="P56" s="26">
        <f t="shared" si="3"/>
        <v>0</v>
      </c>
      <c r="Q56" s="26">
        <f t="shared" si="2"/>
        <v>0</v>
      </c>
      <c r="R56" s="96">
        <v>0</v>
      </c>
    </row>
    <row r="57" spans="1:18" x14ac:dyDescent="0.25">
      <c r="A57" s="107" t="s">
        <v>350</v>
      </c>
      <c r="B57" s="47" t="s">
        <v>351</v>
      </c>
      <c r="C57" s="58" t="s">
        <v>72</v>
      </c>
      <c r="D57" s="47" t="s">
        <v>100</v>
      </c>
      <c r="E57" s="98">
        <v>0.4</v>
      </c>
      <c r="F57" s="121">
        <v>0</v>
      </c>
      <c r="G57" s="46"/>
      <c r="H57" s="46"/>
      <c r="I57" s="69"/>
      <c r="J57" s="69"/>
      <c r="K57" s="69"/>
      <c r="L57" s="69"/>
      <c r="M57" s="69"/>
      <c r="N57" s="96">
        <v>1596.5</v>
      </c>
      <c r="O57" s="26">
        <f t="shared" si="1"/>
        <v>1596.5</v>
      </c>
      <c r="P57" s="26">
        <f t="shared" si="3"/>
        <v>0</v>
      </c>
      <c r="Q57" s="26">
        <f t="shared" si="2"/>
        <v>0</v>
      </c>
      <c r="R57" s="96">
        <v>0</v>
      </c>
    </row>
    <row r="58" spans="1:18" x14ac:dyDescent="0.25">
      <c r="A58" s="107" t="s">
        <v>352</v>
      </c>
      <c r="B58" s="47" t="s">
        <v>353</v>
      </c>
      <c r="C58" s="58" t="s">
        <v>72</v>
      </c>
      <c r="D58" s="47" t="s">
        <v>100</v>
      </c>
      <c r="E58" s="119" t="s">
        <v>430</v>
      </c>
      <c r="F58" s="121">
        <v>41800</v>
      </c>
      <c r="G58" s="72" t="s">
        <v>416</v>
      </c>
      <c r="H58" s="114">
        <v>42810</v>
      </c>
      <c r="I58" s="69" t="e">
        <v>#VALUE!</v>
      </c>
      <c r="J58" s="69">
        <v>12144</v>
      </c>
      <c r="K58" s="69" t="e">
        <v>#VALUE!</v>
      </c>
      <c r="L58" s="69" t="e">
        <v>#VALUE!</v>
      </c>
      <c r="M58" s="69" t="e">
        <v>#VALUE!</v>
      </c>
      <c r="N58" s="96">
        <v>40100.17</v>
      </c>
      <c r="O58" s="26" t="e">
        <f t="shared" si="1"/>
        <v>#VALUE!</v>
      </c>
      <c r="P58" s="26" t="e">
        <f t="shared" si="3"/>
        <v>#VALUE!</v>
      </c>
      <c r="Q58" s="26" t="e">
        <f t="shared" si="2"/>
        <v>#VALUE!</v>
      </c>
      <c r="R58" s="96">
        <v>17206.690000000002</v>
      </c>
    </row>
    <row r="59" spans="1:18" x14ac:dyDescent="0.25">
      <c r="A59" s="107" t="s">
        <v>354</v>
      </c>
      <c r="B59" s="47" t="s">
        <v>355</v>
      </c>
      <c r="C59" s="58" t="s">
        <v>72</v>
      </c>
      <c r="D59" s="47" t="s">
        <v>100</v>
      </c>
      <c r="E59" s="98">
        <v>0.5</v>
      </c>
      <c r="F59" s="121">
        <v>10500</v>
      </c>
      <c r="G59" s="72" t="s">
        <v>415</v>
      </c>
      <c r="H59" s="114">
        <v>42901</v>
      </c>
      <c r="I59" s="69">
        <v>10500</v>
      </c>
      <c r="J59" s="69">
        <v>3500</v>
      </c>
      <c r="K59" s="69">
        <v>7000</v>
      </c>
      <c r="L59" s="69">
        <v>3500</v>
      </c>
      <c r="M59" s="69">
        <v>3500</v>
      </c>
      <c r="N59" s="96">
        <v>9974.0300000000007</v>
      </c>
      <c r="O59" s="26">
        <f t="shared" si="1"/>
        <v>2686.01</v>
      </c>
      <c r="P59" s="26">
        <f t="shared" si="3"/>
        <v>7288.02</v>
      </c>
      <c r="Q59" s="26">
        <f t="shared" si="2"/>
        <v>3644.01</v>
      </c>
      <c r="R59" s="96">
        <v>3644.01</v>
      </c>
    </row>
    <row r="60" spans="1:18" x14ac:dyDescent="0.25">
      <c r="A60" s="107" t="s">
        <v>356</v>
      </c>
      <c r="B60" s="47" t="s">
        <v>357</v>
      </c>
      <c r="C60" s="58" t="s">
        <v>72</v>
      </c>
      <c r="D60" s="47" t="s">
        <v>100</v>
      </c>
      <c r="E60" s="98">
        <v>0.35</v>
      </c>
      <c r="F60" s="121">
        <v>10000</v>
      </c>
      <c r="G60" s="72" t="s">
        <v>415</v>
      </c>
      <c r="H60" s="114">
        <v>42901</v>
      </c>
      <c r="I60" s="69">
        <v>10000</v>
      </c>
      <c r="J60" s="69">
        <v>4716</v>
      </c>
      <c r="K60" s="69">
        <v>5284</v>
      </c>
      <c r="L60" s="69">
        <v>3434.6</v>
      </c>
      <c r="M60" s="69">
        <v>1849.3999999999999</v>
      </c>
      <c r="N60" s="96">
        <v>9549.33</v>
      </c>
      <c r="O60" s="26">
        <f t="shared" si="1"/>
        <v>1671.5</v>
      </c>
      <c r="P60" s="26">
        <f t="shared" si="3"/>
        <v>7877.83</v>
      </c>
      <c r="Q60" s="26">
        <f t="shared" si="2"/>
        <v>5120.59</v>
      </c>
      <c r="R60" s="96">
        <v>2757.24</v>
      </c>
    </row>
    <row r="61" spans="1:18" x14ac:dyDescent="0.25">
      <c r="A61" s="107" t="s">
        <v>358</v>
      </c>
      <c r="B61" s="47" t="s">
        <v>359</v>
      </c>
      <c r="C61" s="58" t="s">
        <v>72</v>
      </c>
      <c r="D61" s="47" t="s">
        <v>100</v>
      </c>
      <c r="E61" s="119" t="s">
        <v>430</v>
      </c>
      <c r="F61" s="121">
        <v>27300</v>
      </c>
      <c r="G61" s="72" t="s">
        <v>415</v>
      </c>
      <c r="H61" s="114">
        <v>42901</v>
      </c>
      <c r="I61" s="69" t="e">
        <v>#VALUE!</v>
      </c>
      <c r="J61" s="69">
        <v>11665</v>
      </c>
      <c r="K61" s="69" t="e">
        <v>#VALUE!</v>
      </c>
      <c r="L61" s="69" t="e">
        <v>#VALUE!</v>
      </c>
      <c r="M61" s="69" t="e">
        <v>#VALUE!</v>
      </c>
      <c r="N61" s="96">
        <v>23300.3</v>
      </c>
      <c r="O61" s="26" t="e">
        <f t="shared" si="1"/>
        <v>#VALUE!</v>
      </c>
      <c r="P61" s="26" t="e">
        <f t="shared" si="3"/>
        <v>#VALUE!</v>
      </c>
      <c r="Q61" s="26" t="e">
        <f t="shared" si="2"/>
        <v>#VALUE!</v>
      </c>
      <c r="R61" s="96">
        <v>6720.72</v>
      </c>
    </row>
    <row r="62" spans="1:18" x14ac:dyDescent="0.25">
      <c r="A62" s="107" t="s">
        <v>360</v>
      </c>
      <c r="B62" s="47" t="s">
        <v>361</v>
      </c>
      <c r="C62" s="58" t="s">
        <v>72</v>
      </c>
      <c r="D62" s="47" t="s">
        <v>100</v>
      </c>
      <c r="E62" s="98">
        <v>0.4</v>
      </c>
      <c r="F62" s="121">
        <v>15100</v>
      </c>
      <c r="G62" s="72" t="s">
        <v>416</v>
      </c>
      <c r="H62" s="114">
        <v>42810</v>
      </c>
      <c r="I62" s="69">
        <v>15100</v>
      </c>
      <c r="J62" s="69">
        <v>6762</v>
      </c>
      <c r="K62" s="69">
        <v>8338</v>
      </c>
      <c r="L62" s="69">
        <v>5002.8</v>
      </c>
      <c r="M62" s="69">
        <v>3335.2000000000003</v>
      </c>
      <c r="N62" s="96">
        <v>13699.480000000001</v>
      </c>
      <c r="O62" s="26">
        <f t="shared" si="1"/>
        <v>4709.1000000000022</v>
      </c>
      <c r="P62" s="26">
        <f t="shared" si="3"/>
        <v>8990.3799999999992</v>
      </c>
      <c r="Q62" s="26">
        <f t="shared" si="2"/>
        <v>5394.23</v>
      </c>
      <c r="R62" s="96">
        <v>3596.15</v>
      </c>
    </row>
    <row r="63" spans="1:18" x14ac:dyDescent="0.25">
      <c r="A63" s="107" t="s">
        <v>362</v>
      </c>
      <c r="B63" s="47" t="s">
        <v>363</v>
      </c>
      <c r="C63" s="58" t="s">
        <v>72</v>
      </c>
      <c r="D63" s="47" t="s">
        <v>100</v>
      </c>
      <c r="E63" s="98">
        <v>0.4</v>
      </c>
      <c r="F63" s="121">
        <v>6500</v>
      </c>
      <c r="G63" s="72" t="s">
        <v>415</v>
      </c>
      <c r="H63" s="114">
        <v>42901</v>
      </c>
      <c r="I63" s="69">
        <v>6500</v>
      </c>
      <c r="J63" s="69">
        <v>986</v>
      </c>
      <c r="K63" s="69">
        <v>5514</v>
      </c>
      <c r="L63" s="69">
        <v>3308.4</v>
      </c>
      <c r="M63" s="69">
        <v>2205.6</v>
      </c>
      <c r="N63" s="96">
        <v>7959.4</v>
      </c>
      <c r="O63" s="26">
        <f t="shared" si="1"/>
        <v>3059.3999999999996</v>
      </c>
      <c r="P63" s="26">
        <f t="shared" si="3"/>
        <v>4900</v>
      </c>
      <c r="Q63" s="26">
        <f t="shared" si="2"/>
        <v>2940</v>
      </c>
      <c r="R63" s="96">
        <v>1960</v>
      </c>
    </row>
    <row r="64" spans="1:18" x14ac:dyDescent="0.25">
      <c r="A64" s="107" t="s">
        <v>364</v>
      </c>
      <c r="B64" s="47" t="s">
        <v>365</v>
      </c>
      <c r="C64" s="58" t="s">
        <v>72</v>
      </c>
      <c r="D64" s="47" t="s">
        <v>100</v>
      </c>
      <c r="E64" s="119" t="s">
        <v>430</v>
      </c>
      <c r="F64" s="121">
        <v>21300</v>
      </c>
      <c r="G64" s="72" t="s">
        <v>415</v>
      </c>
      <c r="H64" s="114">
        <v>42901</v>
      </c>
      <c r="I64" s="69" t="e">
        <v>#VALUE!</v>
      </c>
      <c r="J64" s="69">
        <v>1181</v>
      </c>
      <c r="K64" s="69" t="e">
        <v>#VALUE!</v>
      </c>
      <c r="L64" s="69" t="e">
        <v>#VALUE!</v>
      </c>
      <c r="M64" s="69" t="e">
        <v>#VALUE!</v>
      </c>
      <c r="N64" s="96">
        <v>21299.65</v>
      </c>
      <c r="O64" s="26" t="e">
        <f t="shared" ref="O64:O85" si="4">N64-P64</f>
        <v>#VALUE!</v>
      </c>
      <c r="P64" s="26" t="e">
        <f t="shared" si="3"/>
        <v>#VALUE!</v>
      </c>
      <c r="Q64" s="26" t="e">
        <f t="shared" ref="Q64:Q85" si="5">P64-R64</f>
        <v>#VALUE!</v>
      </c>
      <c r="R64" s="96">
        <v>7995.98</v>
      </c>
    </row>
    <row r="65" spans="1:18" x14ac:dyDescent="0.25">
      <c r="A65" s="107" t="s">
        <v>366</v>
      </c>
      <c r="B65" s="47" t="s">
        <v>367</v>
      </c>
      <c r="C65" s="58" t="s">
        <v>72</v>
      </c>
      <c r="D65" s="47" t="s">
        <v>100</v>
      </c>
      <c r="E65" s="98">
        <v>0.4</v>
      </c>
      <c r="F65" s="121">
        <v>9000</v>
      </c>
      <c r="G65" s="72" t="s">
        <v>415</v>
      </c>
      <c r="H65" s="114">
        <v>42901</v>
      </c>
      <c r="I65" s="69">
        <v>9000</v>
      </c>
      <c r="J65" s="69">
        <v>2124</v>
      </c>
      <c r="K65" s="69">
        <v>6876</v>
      </c>
      <c r="L65" s="69">
        <v>4125.5999999999995</v>
      </c>
      <c r="M65" s="69">
        <v>2750.4</v>
      </c>
      <c r="N65" s="96">
        <v>9000.4</v>
      </c>
      <c r="O65" s="26">
        <f t="shared" si="4"/>
        <v>1286</v>
      </c>
      <c r="P65" s="26">
        <f t="shared" si="3"/>
        <v>7714.4</v>
      </c>
      <c r="Q65" s="26">
        <f t="shared" si="5"/>
        <v>4628.6399999999994</v>
      </c>
      <c r="R65" s="96">
        <v>3085.76</v>
      </c>
    </row>
    <row r="66" spans="1:18" x14ac:dyDescent="0.25">
      <c r="A66" s="107" t="s">
        <v>368</v>
      </c>
      <c r="B66" s="47" t="s">
        <v>369</v>
      </c>
      <c r="C66" s="58" t="s">
        <v>72</v>
      </c>
      <c r="D66" s="47" t="s">
        <v>100</v>
      </c>
      <c r="E66" s="119" t="s">
        <v>430</v>
      </c>
      <c r="F66" s="121">
        <v>28700</v>
      </c>
      <c r="G66" s="72" t="s">
        <v>415</v>
      </c>
      <c r="H66" s="114">
        <v>42901</v>
      </c>
      <c r="I66" s="69" t="e">
        <v>#VALUE!</v>
      </c>
      <c r="J66" s="69">
        <v>12448</v>
      </c>
      <c r="K66" s="69" t="e">
        <v>#VALUE!</v>
      </c>
      <c r="L66" s="69" t="e">
        <v>#VALUE!</v>
      </c>
      <c r="M66" s="69" t="e">
        <v>#VALUE!</v>
      </c>
      <c r="N66" s="96">
        <v>28699.68</v>
      </c>
      <c r="O66" s="26" t="e">
        <f t="shared" si="4"/>
        <v>#VALUE!</v>
      </c>
      <c r="P66" s="26" t="e">
        <f t="shared" si="3"/>
        <v>#VALUE!</v>
      </c>
      <c r="Q66" s="26" t="e">
        <f t="shared" si="5"/>
        <v>#VALUE!</v>
      </c>
      <c r="R66" s="96">
        <v>7614.02</v>
      </c>
    </row>
    <row r="67" spans="1:18" x14ac:dyDescent="0.25">
      <c r="A67" s="107" t="s">
        <v>370</v>
      </c>
      <c r="B67" s="47" t="s">
        <v>371</v>
      </c>
      <c r="C67" s="58" t="s">
        <v>72</v>
      </c>
      <c r="D67" s="47" t="s">
        <v>100</v>
      </c>
      <c r="E67" s="98">
        <v>0.35</v>
      </c>
      <c r="F67" s="121">
        <v>7300</v>
      </c>
      <c r="G67" s="72" t="s">
        <v>415</v>
      </c>
      <c r="H67" s="114">
        <v>42901</v>
      </c>
      <c r="I67" s="69">
        <v>7300</v>
      </c>
      <c r="J67" s="69">
        <v>3320</v>
      </c>
      <c r="K67" s="69">
        <v>3980</v>
      </c>
      <c r="L67" s="69">
        <v>2587</v>
      </c>
      <c r="M67" s="69">
        <v>1393</v>
      </c>
      <c r="N67" s="96">
        <v>7299.48</v>
      </c>
      <c r="O67" s="26">
        <f t="shared" si="4"/>
        <v>2921.6499999999996</v>
      </c>
      <c r="P67" s="26">
        <f t="shared" si="3"/>
        <v>4377.83</v>
      </c>
      <c r="Q67" s="26">
        <f t="shared" si="5"/>
        <v>2845.59</v>
      </c>
      <c r="R67" s="96">
        <v>1532.24</v>
      </c>
    </row>
    <row r="68" spans="1:18" x14ac:dyDescent="0.25">
      <c r="A68" s="107" t="s">
        <v>372</v>
      </c>
      <c r="B68" s="47" t="s">
        <v>373</v>
      </c>
      <c r="C68" s="58" t="s">
        <v>72</v>
      </c>
      <c r="D68" s="47" t="s">
        <v>100</v>
      </c>
      <c r="E68" s="119" t="s">
        <v>430</v>
      </c>
      <c r="F68" s="121">
        <v>48700</v>
      </c>
      <c r="G68" s="72" t="s">
        <v>415</v>
      </c>
      <c r="H68" s="114">
        <v>42901</v>
      </c>
      <c r="I68" s="69" t="e">
        <v>#VALUE!</v>
      </c>
      <c r="J68" s="69">
        <v>18907</v>
      </c>
      <c r="K68" s="69" t="e">
        <v>#VALUE!</v>
      </c>
      <c r="L68" s="69" t="e">
        <v>#VALUE!</v>
      </c>
      <c r="M68" s="69" t="e">
        <v>#VALUE!</v>
      </c>
      <c r="N68" s="96">
        <v>43999.479999999996</v>
      </c>
      <c r="O68" s="26" t="e">
        <f t="shared" si="4"/>
        <v>#VALUE!</v>
      </c>
      <c r="P68" s="26" t="e">
        <f t="shared" si="3"/>
        <v>#VALUE!</v>
      </c>
      <c r="Q68" s="26" t="e">
        <f t="shared" si="5"/>
        <v>#VALUE!</v>
      </c>
      <c r="R68" s="96">
        <v>12345.130000000001</v>
      </c>
    </row>
    <row r="69" spans="1:18" x14ac:dyDescent="0.25">
      <c r="A69" s="107" t="s">
        <v>374</v>
      </c>
      <c r="B69" s="47" t="s">
        <v>375</v>
      </c>
      <c r="C69" s="58" t="s">
        <v>72</v>
      </c>
      <c r="D69" s="47" t="s">
        <v>100</v>
      </c>
      <c r="E69" s="119" t="s">
        <v>430</v>
      </c>
      <c r="F69" s="121">
        <v>7500</v>
      </c>
      <c r="G69" s="72" t="s">
        <v>416</v>
      </c>
      <c r="H69" s="114">
        <v>42810</v>
      </c>
      <c r="I69" s="69" t="e">
        <v>#VALUE!</v>
      </c>
      <c r="J69" s="69">
        <v>3090</v>
      </c>
      <c r="K69" s="69" t="e">
        <v>#VALUE!</v>
      </c>
      <c r="L69" s="69" t="e">
        <v>#VALUE!</v>
      </c>
      <c r="M69" s="69" t="e">
        <v>#VALUE!</v>
      </c>
      <c r="N69" s="96">
        <v>6199.06</v>
      </c>
      <c r="O69" s="26" t="e">
        <f t="shared" si="4"/>
        <v>#VALUE!</v>
      </c>
      <c r="P69" s="26" t="e">
        <f t="shared" ref="P69:P85" si="6">ROUND(R69/E69,2)</f>
        <v>#VALUE!</v>
      </c>
      <c r="Q69" s="26" t="e">
        <f t="shared" si="5"/>
        <v>#VALUE!</v>
      </c>
      <c r="R69" s="96">
        <v>2561.83</v>
      </c>
    </row>
    <row r="70" spans="1:18" x14ac:dyDescent="0.25">
      <c r="A70" s="107" t="s">
        <v>376</v>
      </c>
      <c r="B70" s="47" t="s">
        <v>377</v>
      </c>
      <c r="C70" s="58" t="s">
        <v>72</v>
      </c>
      <c r="D70" s="47" t="s">
        <v>100</v>
      </c>
      <c r="E70" s="119" t="s">
        <v>430</v>
      </c>
      <c r="F70" s="121">
        <v>32000</v>
      </c>
      <c r="G70" s="72" t="s">
        <v>415</v>
      </c>
      <c r="H70" s="114">
        <v>42901</v>
      </c>
      <c r="I70" s="69" t="e">
        <v>#VALUE!</v>
      </c>
      <c r="J70" s="69">
        <v>10093</v>
      </c>
      <c r="K70" s="69" t="e">
        <v>#VALUE!</v>
      </c>
      <c r="L70" s="69" t="e">
        <v>#VALUE!</v>
      </c>
      <c r="M70" s="69" t="e">
        <v>#VALUE!</v>
      </c>
      <c r="N70" s="96">
        <v>31999.53</v>
      </c>
      <c r="O70" s="26" t="e">
        <f t="shared" si="4"/>
        <v>#VALUE!</v>
      </c>
      <c r="P70" s="26" t="e">
        <f t="shared" si="6"/>
        <v>#VALUE!</v>
      </c>
      <c r="Q70" s="26" t="e">
        <f t="shared" si="5"/>
        <v>#VALUE!</v>
      </c>
      <c r="R70" s="96">
        <v>13597.9</v>
      </c>
    </row>
    <row r="71" spans="1:18" x14ac:dyDescent="0.25">
      <c r="A71" s="107" t="s">
        <v>378</v>
      </c>
      <c r="B71" s="47" t="s">
        <v>379</v>
      </c>
      <c r="C71" s="58" t="s">
        <v>72</v>
      </c>
      <c r="D71" s="47" t="s">
        <v>100</v>
      </c>
      <c r="E71" s="119" t="s">
        <v>430</v>
      </c>
      <c r="F71" s="121">
        <v>17300</v>
      </c>
      <c r="G71" s="72" t="s">
        <v>415</v>
      </c>
      <c r="H71" s="114">
        <v>42901</v>
      </c>
      <c r="I71" s="69" t="e">
        <v>#VALUE!</v>
      </c>
      <c r="J71" s="69">
        <v>4275</v>
      </c>
      <c r="K71" s="69" t="e">
        <v>#VALUE!</v>
      </c>
      <c r="L71" s="69" t="e">
        <v>#VALUE!</v>
      </c>
      <c r="M71" s="69" t="e">
        <v>#VALUE!</v>
      </c>
      <c r="N71" s="96">
        <v>16999.75</v>
      </c>
      <c r="O71" s="26" t="e">
        <f t="shared" si="4"/>
        <v>#VALUE!</v>
      </c>
      <c r="P71" s="26" t="e">
        <f t="shared" si="6"/>
        <v>#VALUE!</v>
      </c>
      <c r="Q71" s="26" t="e">
        <f t="shared" si="5"/>
        <v>#VALUE!</v>
      </c>
      <c r="R71" s="96">
        <v>7058.3</v>
      </c>
    </row>
    <row r="72" spans="1:18" x14ac:dyDescent="0.25">
      <c r="A72" s="107" t="s">
        <v>380</v>
      </c>
      <c r="B72" s="47" t="s">
        <v>381</v>
      </c>
      <c r="C72" s="58" t="s">
        <v>72</v>
      </c>
      <c r="D72" s="47" t="s">
        <v>100</v>
      </c>
      <c r="E72" s="119" t="s">
        <v>431</v>
      </c>
      <c r="F72" s="121">
        <v>7400</v>
      </c>
      <c r="G72" s="72" t="s">
        <v>416</v>
      </c>
      <c r="H72" s="114">
        <v>42810</v>
      </c>
      <c r="I72" s="69" t="e">
        <v>#VALUE!</v>
      </c>
      <c r="J72" s="69">
        <v>798</v>
      </c>
      <c r="K72" s="69" t="e">
        <v>#VALUE!</v>
      </c>
      <c r="L72" s="69" t="e">
        <v>#VALUE!</v>
      </c>
      <c r="M72" s="69" t="e">
        <v>#VALUE!</v>
      </c>
      <c r="N72" s="96">
        <v>7299.4400000000005</v>
      </c>
      <c r="O72" s="26" t="e">
        <f t="shared" si="4"/>
        <v>#VALUE!</v>
      </c>
      <c r="P72" s="26" t="e">
        <f t="shared" si="6"/>
        <v>#VALUE!</v>
      </c>
      <c r="Q72" s="26" t="e">
        <f t="shared" si="5"/>
        <v>#VALUE!</v>
      </c>
      <c r="R72" s="96">
        <v>2915.24</v>
      </c>
    </row>
    <row r="73" spans="1:18" x14ac:dyDescent="0.25">
      <c r="A73" s="107" t="s">
        <v>382</v>
      </c>
      <c r="B73" s="47" t="s">
        <v>383</v>
      </c>
      <c r="C73" s="58" t="s">
        <v>72</v>
      </c>
      <c r="D73" s="47" t="s">
        <v>100</v>
      </c>
      <c r="E73" s="98">
        <v>0.4</v>
      </c>
      <c r="F73" s="121">
        <v>21000</v>
      </c>
      <c r="G73" s="72" t="s">
        <v>415</v>
      </c>
      <c r="H73" s="114">
        <v>42901</v>
      </c>
      <c r="I73" s="69">
        <v>21000</v>
      </c>
      <c r="J73" s="69">
        <v>5000</v>
      </c>
      <c r="K73" s="69">
        <v>16000</v>
      </c>
      <c r="L73" s="69">
        <v>9600</v>
      </c>
      <c r="M73" s="69">
        <v>6400</v>
      </c>
      <c r="N73" s="96">
        <v>24999.31</v>
      </c>
      <c r="O73" s="26">
        <f t="shared" si="4"/>
        <v>16091.980000000001</v>
      </c>
      <c r="P73" s="26">
        <f t="shared" si="6"/>
        <v>8907.33</v>
      </c>
      <c r="Q73" s="26">
        <f t="shared" si="5"/>
        <v>5344.4</v>
      </c>
      <c r="R73" s="96">
        <v>3562.93</v>
      </c>
    </row>
    <row r="74" spans="1:18" x14ac:dyDescent="0.25">
      <c r="A74" s="118" t="s">
        <v>429</v>
      </c>
      <c r="B74" s="47"/>
      <c r="C74" s="58"/>
      <c r="D74" s="47" t="s">
        <v>100</v>
      </c>
      <c r="E74" s="98">
        <v>0.5</v>
      </c>
      <c r="F74" s="121">
        <v>59000</v>
      </c>
      <c r="G74" s="72"/>
      <c r="H74" s="125"/>
      <c r="I74" s="69"/>
      <c r="J74" s="69"/>
      <c r="K74" s="69"/>
      <c r="L74" s="69"/>
      <c r="M74" s="69"/>
      <c r="N74" s="96">
        <v>59000</v>
      </c>
      <c r="O74" s="26">
        <f t="shared" si="4"/>
        <v>39002</v>
      </c>
      <c r="P74" s="26">
        <f t="shared" si="6"/>
        <v>19998</v>
      </c>
      <c r="Q74" s="26">
        <f t="shared" si="5"/>
        <v>9999</v>
      </c>
      <c r="R74" s="96">
        <v>9999</v>
      </c>
    </row>
    <row r="75" spans="1:18" x14ac:dyDescent="0.25">
      <c r="A75" s="107" t="s">
        <v>384</v>
      </c>
      <c r="B75" s="47">
        <v>3218</v>
      </c>
      <c r="C75" s="58" t="s">
        <v>72</v>
      </c>
      <c r="D75" s="47" t="s">
        <v>67</v>
      </c>
      <c r="E75" s="98">
        <v>0.9</v>
      </c>
      <c r="F75" s="121">
        <v>107000</v>
      </c>
      <c r="G75" s="72" t="s">
        <v>412</v>
      </c>
      <c r="H75" s="46" t="s">
        <v>413</v>
      </c>
      <c r="I75" s="69">
        <v>107000</v>
      </c>
      <c r="J75" s="69">
        <v>0</v>
      </c>
      <c r="K75" s="69">
        <v>107000</v>
      </c>
      <c r="L75" s="69">
        <v>10699.999999999998</v>
      </c>
      <c r="M75" s="69">
        <v>96300</v>
      </c>
      <c r="N75" s="96">
        <v>107000.08</v>
      </c>
      <c r="O75" s="26">
        <f t="shared" si="4"/>
        <v>9195.64</v>
      </c>
      <c r="P75" s="26">
        <f t="shared" si="6"/>
        <v>97804.44</v>
      </c>
      <c r="Q75" s="26">
        <f t="shared" si="5"/>
        <v>9780.4400000000023</v>
      </c>
      <c r="R75" s="96">
        <v>88024</v>
      </c>
    </row>
    <row r="76" spans="1:18" x14ac:dyDescent="0.25">
      <c r="A76" s="107" t="s">
        <v>385</v>
      </c>
      <c r="B76" s="47">
        <v>3217</v>
      </c>
      <c r="C76" s="58" t="s">
        <v>72</v>
      </c>
      <c r="D76" s="47" t="s">
        <v>67</v>
      </c>
      <c r="E76" s="98">
        <v>0.9</v>
      </c>
      <c r="F76" s="121">
        <v>207000</v>
      </c>
      <c r="G76" s="72" t="s">
        <v>412</v>
      </c>
      <c r="H76" s="46" t="s">
        <v>413</v>
      </c>
      <c r="I76" s="69">
        <v>207000</v>
      </c>
      <c r="J76" s="69">
        <v>0</v>
      </c>
      <c r="K76" s="69">
        <v>207000</v>
      </c>
      <c r="L76" s="69">
        <v>20699.999999999996</v>
      </c>
      <c r="M76" s="69">
        <v>186300</v>
      </c>
      <c r="N76" s="96">
        <v>206999.4</v>
      </c>
      <c r="O76" s="26">
        <f t="shared" si="4"/>
        <v>10196.070000000007</v>
      </c>
      <c r="P76" s="26">
        <f t="shared" si="6"/>
        <v>196803.33</v>
      </c>
      <c r="Q76" s="26">
        <f t="shared" si="5"/>
        <v>19680.329999999987</v>
      </c>
      <c r="R76" s="96">
        <v>177123</v>
      </c>
    </row>
    <row r="77" spans="1:18" x14ac:dyDescent="0.25">
      <c r="A77" s="109" t="s">
        <v>200</v>
      </c>
      <c r="B77" s="110"/>
      <c r="C77" s="116" t="s">
        <v>72</v>
      </c>
      <c r="D77" s="110"/>
      <c r="E77" s="111"/>
      <c r="F77" s="122"/>
      <c r="G77" s="77"/>
      <c r="H77" s="77"/>
      <c r="I77" s="77"/>
      <c r="J77" s="77"/>
      <c r="K77" s="77"/>
      <c r="L77" s="77"/>
      <c r="M77" s="77"/>
      <c r="N77" s="97">
        <v>802492.60999999987</v>
      </c>
      <c r="O77" s="26" t="e">
        <f t="shared" si="4"/>
        <v>#DIV/0!</v>
      </c>
      <c r="P77" s="26" t="e">
        <f t="shared" si="6"/>
        <v>#DIV/0!</v>
      </c>
      <c r="Q77" s="26" t="e">
        <f t="shared" si="5"/>
        <v>#DIV/0!</v>
      </c>
      <c r="R77" s="97">
        <v>480772.36</v>
      </c>
    </row>
    <row r="78" spans="1:18" x14ac:dyDescent="0.25">
      <c r="A78" s="107" t="s">
        <v>386</v>
      </c>
      <c r="B78" s="47" t="s">
        <v>387</v>
      </c>
      <c r="C78" s="58" t="s">
        <v>93</v>
      </c>
      <c r="D78" s="47" t="s">
        <v>100</v>
      </c>
      <c r="E78" s="98">
        <v>0.35</v>
      </c>
      <c r="F78" s="121">
        <v>10000</v>
      </c>
      <c r="G78" s="72" t="s">
        <v>414</v>
      </c>
      <c r="H78" s="46" t="s">
        <v>413</v>
      </c>
      <c r="I78" s="69">
        <v>10000</v>
      </c>
      <c r="J78" s="69">
        <v>2500</v>
      </c>
      <c r="K78" s="69">
        <v>7500</v>
      </c>
      <c r="L78" s="69">
        <v>4875</v>
      </c>
      <c r="M78" s="69">
        <v>2625</v>
      </c>
      <c r="N78" s="96">
        <v>9300.61</v>
      </c>
      <c r="O78" s="26">
        <f t="shared" si="4"/>
        <v>3539.8100000000004</v>
      </c>
      <c r="P78" s="26">
        <f t="shared" si="6"/>
        <v>5760.8</v>
      </c>
      <c r="Q78" s="26">
        <f t="shared" si="5"/>
        <v>3744.5200000000004</v>
      </c>
      <c r="R78" s="96">
        <v>2016.28</v>
      </c>
    </row>
    <row r="79" spans="1:18" x14ac:dyDescent="0.25">
      <c r="A79" s="107" t="s">
        <v>388</v>
      </c>
      <c r="B79" s="47" t="s">
        <v>389</v>
      </c>
      <c r="C79" s="58" t="s">
        <v>93</v>
      </c>
      <c r="D79" s="47" t="s">
        <v>100</v>
      </c>
      <c r="E79" s="98">
        <v>0.4</v>
      </c>
      <c r="F79" s="121">
        <v>15000</v>
      </c>
      <c r="G79" s="72" t="s">
        <v>414</v>
      </c>
      <c r="H79" s="46" t="s">
        <v>413</v>
      </c>
      <c r="I79" s="69">
        <v>15000</v>
      </c>
      <c r="J79" s="69">
        <v>3750</v>
      </c>
      <c r="K79" s="69">
        <v>11250</v>
      </c>
      <c r="L79" s="69">
        <v>6750</v>
      </c>
      <c r="M79" s="69">
        <v>4500</v>
      </c>
      <c r="N79" s="96">
        <v>13699.24</v>
      </c>
      <c r="O79" s="26">
        <f t="shared" si="4"/>
        <v>2261.09</v>
      </c>
      <c r="P79" s="26">
        <f t="shared" si="6"/>
        <v>11438.15</v>
      </c>
      <c r="Q79" s="26">
        <f t="shared" si="5"/>
        <v>6862.8899999999994</v>
      </c>
      <c r="R79" s="96">
        <v>4575.26</v>
      </c>
    </row>
    <row r="80" spans="1:18" x14ac:dyDescent="0.25">
      <c r="A80" s="107" t="s">
        <v>390</v>
      </c>
      <c r="B80" s="47">
        <v>3248</v>
      </c>
      <c r="C80" s="58" t="s">
        <v>93</v>
      </c>
      <c r="D80" s="47" t="s">
        <v>100</v>
      </c>
      <c r="E80" s="98">
        <v>0.4</v>
      </c>
      <c r="F80" s="121">
        <v>30000</v>
      </c>
      <c r="G80" s="72" t="s">
        <v>414</v>
      </c>
      <c r="H80" s="46" t="s">
        <v>413</v>
      </c>
      <c r="I80" s="69">
        <v>30000</v>
      </c>
      <c r="J80" s="69">
        <v>7500</v>
      </c>
      <c r="K80" s="69">
        <v>22500</v>
      </c>
      <c r="L80" s="69">
        <v>13500</v>
      </c>
      <c r="M80" s="69">
        <v>9000</v>
      </c>
      <c r="N80" s="96">
        <v>22332.600000000002</v>
      </c>
      <c r="O80" s="26">
        <f t="shared" si="4"/>
        <v>9859.0000000000018</v>
      </c>
      <c r="P80" s="26">
        <f t="shared" si="6"/>
        <v>12473.6</v>
      </c>
      <c r="Q80" s="26">
        <f t="shared" si="5"/>
        <v>7484.16</v>
      </c>
      <c r="R80" s="96">
        <v>4989.4400000000005</v>
      </c>
    </row>
    <row r="81" spans="1:18" x14ac:dyDescent="0.25">
      <c r="A81" s="107" t="s">
        <v>391</v>
      </c>
      <c r="B81" s="47">
        <v>3249</v>
      </c>
      <c r="C81" s="58" t="s">
        <v>93</v>
      </c>
      <c r="D81" s="47" t="s">
        <v>100</v>
      </c>
      <c r="E81" s="98">
        <v>0.5</v>
      </c>
      <c r="F81" s="121">
        <v>65000</v>
      </c>
      <c r="G81" s="72" t="s">
        <v>417</v>
      </c>
      <c r="H81" s="114">
        <v>42901</v>
      </c>
      <c r="I81" s="69">
        <v>65000</v>
      </c>
      <c r="J81" s="69">
        <v>16000</v>
      </c>
      <c r="K81" s="69">
        <v>49000</v>
      </c>
      <c r="L81" s="69">
        <v>24500</v>
      </c>
      <c r="M81" s="69">
        <v>24500</v>
      </c>
      <c r="N81" s="96">
        <v>64999.97</v>
      </c>
      <c r="O81" s="26">
        <f t="shared" si="4"/>
        <v>20500.450000000004</v>
      </c>
      <c r="P81" s="26">
        <f t="shared" si="6"/>
        <v>44499.519999999997</v>
      </c>
      <c r="Q81" s="26">
        <f t="shared" si="5"/>
        <v>22249.759999999998</v>
      </c>
      <c r="R81" s="96">
        <v>22249.759999999998</v>
      </c>
    </row>
    <row r="82" spans="1:18" x14ac:dyDescent="0.25">
      <c r="A82" s="107" t="s">
        <v>392</v>
      </c>
      <c r="B82" s="47" t="s">
        <v>393</v>
      </c>
      <c r="C82" s="58" t="s">
        <v>93</v>
      </c>
      <c r="D82" s="47" t="s">
        <v>100</v>
      </c>
      <c r="E82" s="98">
        <v>0.5</v>
      </c>
      <c r="F82" s="121">
        <v>15000</v>
      </c>
      <c r="G82" s="72" t="s">
        <v>417</v>
      </c>
      <c r="H82" s="114">
        <v>42901</v>
      </c>
      <c r="I82" s="69">
        <v>15000</v>
      </c>
      <c r="J82" s="69">
        <v>4000</v>
      </c>
      <c r="K82" s="69">
        <v>11000</v>
      </c>
      <c r="L82" s="69">
        <v>5500</v>
      </c>
      <c r="M82" s="69">
        <v>5500</v>
      </c>
      <c r="N82" s="96">
        <v>2885.2299999999996</v>
      </c>
      <c r="O82" s="26">
        <f t="shared" si="4"/>
        <v>1199.9899999999996</v>
      </c>
      <c r="P82" s="26">
        <f t="shared" si="6"/>
        <v>1685.24</v>
      </c>
      <c r="Q82" s="26">
        <f t="shared" si="5"/>
        <v>842.62</v>
      </c>
      <c r="R82" s="96">
        <v>842.62</v>
      </c>
    </row>
    <row r="83" spans="1:18" x14ac:dyDescent="0.25">
      <c r="A83" s="107" t="s">
        <v>394</v>
      </c>
      <c r="B83" s="47" t="s">
        <v>395</v>
      </c>
      <c r="C83" s="58" t="s">
        <v>93</v>
      </c>
      <c r="D83" s="47" t="s">
        <v>396</v>
      </c>
      <c r="E83" s="98">
        <v>0</v>
      </c>
      <c r="F83" s="121">
        <v>75000</v>
      </c>
      <c r="G83" s="72" t="s">
        <v>412</v>
      </c>
      <c r="H83" s="46" t="s">
        <v>413</v>
      </c>
      <c r="I83" s="69">
        <v>75000</v>
      </c>
      <c r="J83" s="69">
        <v>0</v>
      </c>
      <c r="K83" s="69">
        <v>75000</v>
      </c>
      <c r="L83" s="69">
        <v>75000</v>
      </c>
      <c r="M83" s="69">
        <v>0</v>
      </c>
      <c r="N83" s="96">
        <v>75000</v>
      </c>
      <c r="O83" s="26" t="e">
        <f t="shared" si="4"/>
        <v>#DIV/0!</v>
      </c>
      <c r="P83" s="26" t="e">
        <f t="shared" si="6"/>
        <v>#DIV/0!</v>
      </c>
      <c r="Q83" s="26" t="e">
        <f t="shared" si="5"/>
        <v>#DIV/0!</v>
      </c>
      <c r="R83" s="96">
        <v>65160</v>
      </c>
    </row>
    <row r="84" spans="1:18" x14ac:dyDescent="0.25">
      <c r="A84" s="109" t="s">
        <v>203</v>
      </c>
      <c r="B84" s="110"/>
      <c r="C84" s="116" t="s">
        <v>93</v>
      </c>
      <c r="D84" s="110"/>
      <c r="E84" s="111"/>
      <c r="F84" s="122"/>
      <c r="G84" s="77"/>
      <c r="H84" s="77"/>
      <c r="I84" s="77"/>
      <c r="J84" s="77"/>
      <c r="K84" s="77"/>
      <c r="L84" s="77"/>
      <c r="M84" s="77"/>
      <c r="N84" s="97">
        <v>188217.65</v>
      </c>
      <c r="O84" s="26" t="e">
        <f t="shared" si="4"/>
        <v>#DIV/0!</v>
      </c>
      <c r="P84" s="26" t="e">
        <f t="shared" si="6"/>
        <v>#DIV/0!</v>
      </c>
      <c r="Q84" s="26" t="e">
        <f t="shared" si="5"/>
        <v>#DIV/0!</v>
      </c>
      <c r="R84" s="97">
        <v>99833.36</v>
      </c>
    </row>
    <row r="85" spans="1:18" x14ac:dyDescent="0.25">
      <c r="A85" s="107" t="s">
        <v>397</v>
      </c>
      <c r="B85" s="47" t="s">
        <v>398</v>
      </c>
      <c r="C85" s="58" t="s">
        <v>36</v>
      </c>
      <c r="D85" s="47" t="s">
        <v>67</v>
      </c>
      <c r="E85" s="98">
        <v>0.9</v>
      </c>
      <c r="F85" s="121">
        <v>200000</v>
      </c>
      <c r="G85" s="72" t="s">
        <v>418</v>
      </c>
      <c r="H85" s="114">
        <v>43083</v>
      </c>
      <c r="I85" s="69">
        <v>200000</v>
      </c>
      <c r="J85" s="69">
        <v>42000</v>
      </c>
      <c r="K85" s="69">
        <v>158000</v>
      </c>
      <c r="L85" s="69">
        <v>15799.999999999996</v>
      </c>
      <c r="M85" s="69">
        <v>142200</v>
      </c>
      <c r="N85" s="108">
        <v>200000</v>
      </c>
      <c r="O85" s="26">
        <f t="shared" si="4"/>
        <v>42000</v>
      </c>
      <c r="P85" s="26">
        <f t="shared" si="6"/>
        <v>158000</v>
      </c>
      <c r="Q85" s="26">
        <f t="shared" si="5"/>
        <v>15800</v>
      </c>
      <c r="R85" s="96">
        <v>142200</v>
      </c>
    </row>
  </sheetData>
  <autoFilter ref="A1:R87"/>
  <conditionalFormatting sqref="I7">
    <cfRule type="cellIs" dxfId="1" priority="1" operator="notEqual">
      <formula>$G$9</formula>
    </cfRule>
  </conditionalFormatting>
  <pageMargins left="0.7" right="0.7" top="0.78740157499999996" bottom="0.78740157499999996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1"/>
  <sheetViews>
    <sheetView workbookViewId="0">
      <selection activeCell="H80" sqref="H80:L80"/>
    </sheetView>
  </sheetViews>
  <sheetFormatPr defaultRowHeight="15" x14ac:dyDescent="0.25"/>
  <cols>
    <col min="1" max="1" width="81.28515625" customWidth="1"/>
    <col min="2" max="2" width="12.5703125" customWidth="1"/>
    <col min="7" max="7" width="11.140625" customWidth="1"/>
    <col min="13" max="13" width="10" bestFit="1" customWidth="1"/>
    <col min="14" max="16" width="9.85546875" bestFit="1" customWidth="1"/>
    <col min="17" max="17" width="10" bestFit="1" customWidth="1"/>
  </cols>
  <sheetData>
    <row r="1" spans="1:17" ht="32.25" thickBot="1" x14ac:dyDescent="0.3">
      <c r="H1" s="90" t="s">
        <v>12</v>
      </c>
      <c r="I1" s="91" t="s">
        <v>13</v>
      </c>
      <c r="J1" s="91" t="s">
        <v>14</v>
      </c>
      <c r="K1" s="91" t="s">
        <v>15</v>
      </c>
      <c r="L1" s="92" t="s">
        <v>16</v>
      </c>
      <c r="M1" s="93" t="s">
        <v>12</v>
      </c>
      <c r="N1" s="94" t="s">
        <v>13</v>
      </c>
      <c r="O1" s="94" t="s">
        <v>14</v>
      </c>
      <c r="P1" s="94" t="s">
        <v>15</v>
      </c>
      <c r="Q1" s="95" t="s">
        <v>16</v>
      </c>
    </row>
    <row r="2" spans="1:17" x14ac:dyDescent="0.25">
      <c r="A2" s="45" t="s">
        <v>113</v>
      </c>
      <c r="B2" s="98">
        <v>0.9</v>
      </c>
      <c r="C2" s="46" t="s">
        <v>114</v>
      </c>
      <c r="D2" s="47" t="s">
        <v>67</v>
      </c>
      <c r="E2" s="58" t="s">
        <v>231</v>
      </c>
      <c r="F2" s="61" t="s">
        <v>233</v>
      </c>
      <c r="G2" s="62" t="s">
        <v>234</v>
      </c>
      <c r="H2" s="63">
        <v>103000</v>
      </c>
      <c r="I2" s="64">
        <v>17000</v>
      </c>
      <c r="J2" s="64">
        <v>86000</v>
      </c>
      <c r="K2" s="64">
        <v>8599.9999999999982</v>
      </c>
      <c r="L2" s="65">
        <v>77400</v>
      </c>
      <c r="M2" s="96">
        <v>103000</v>
      </c>
      <c r="N2" s="26">
        <f>M2-O2</f>
        <v>19300</v>
      </c>
      <c r="O2" s="26">
        <f>ROUND(Q2/B2,2)</f>
        <v>83700</v>
      </c>
      <c r="P2" s="26">
        <f>O2-Q2</f>
        <v>8370</v>
      </c>
      <c r="Q2" s="96">
        <v>75330</v>
      </c>
    </row>
    <row r="3" spans="1:17" x14ac:dyDescent="0.25">
      <c r="A3" s="45" t="s">
        <v>115</v>
      </c>
      <c r="B3" s="98">
        <v>0.85</v>
      </c>
      <c r="C3" s="46" t="s">
        <v>116</v>
      </c>
      <c r="D3" s="47" t="s">
        <v>20</v>
      </c>
      <c r="E3" s="58" t="s">
        <v>231</v>
      </c>
      <c r="F3" s="46" t="s">
        <v>236</v>
      </c>
      <c r="G3" s="71" t="s">
        <v>235</v>
      </c>
      <c r="H3" s="68">
        <v>4243</v>
      </c>
      <c r="I3" s="69">
        <v>0</v>
      </c>
      <c r="J3" s="69">
        <v>4243</v>
      </c>
      <c r="K3" s="69">
        <v>636.45000000000005</v>
      </c>
      <c r="L3" s="70">
        <v>3606.5499999999997</v>
      </c>
      <c r="M3" s="96">
        <v>4243</v>
      </c>
      <c r="N3" s="26">
        <f t="shared" ref="N3:N60" si="0">M3-O3</f>
        <v>50.0600000000004</v>
      </c>
      <c r="O3" s="26">
        <f t="shared" ref="O3:O60" si="1">ROUND(Q3/B3,2)</f>
        <v>4192.9399999999996</v>
      </c>
      <c r="P3" s="26">
        <f t="shared" ref="P3:P60" si="2">O3-Q3</f>
        <v>628.9399999999996</v>
      </c>
      <c r="Q3" s="96">
        <v>3564</v>
      </c>
    </row>
    <row r="4" spans="1:17" x14ac:dyDescent="0.25">
      <c r="A4" s="45" t="s">
        <v>104</v>
      </c>
      <c r="B4" s="98">
        <v>0.9</v>
      </c>
      <c r="C4" s="46" t="s">
        <v>105</v>
      </c>
      <c r="D4" s="47" t="s">
        <v>67</v>
      </c>
      <c r="E4" s="58" t="s">
        <v>231</v>
      </c>
      <c r="F4" s="72" t="s">
        <v>106</v>
      </c>
      <c r="G4" s="73">
        <v>42810</v>
      </c>
      <c r="H4" s="68">
        <v>214000</v>
      </c>
      <c r="I4" s="69">
        <v>15000</v>
      </c>
      <c r="J4" s="69">
        <v>199000</v>
      </c>
      <c r="K4" s="69">
        <v>19899.999999999996</v>
      </c>
      <c r="L4" s="70">
        <v>179100</v>
      </c>
      <c r="M4" s="96">
        <v>134000</v>
      </c>
      <c r="N4" s="26">
        <f t="shared" si="0"/>
        <v>3993.3300000000017</v>
      </c>
      <c r="O4" s="26">
        <f t="shared" si="1"/>
        <v>130006.67</v>
      </c>
      <c r="P4" s="26">
        <f t="shared" si="2"/>
        <v>13000.669999999998</v>
      </c>
      <c r="Q4" s="96">
        <v>117006</v>
      </c>
    </row>
    <row r="5" spans="1:17" x14ac:dyDescent="0.25">
      <c r="A5" s="45" t="s">
        <v>107</v>
      </c>
      <c r="B5" s="98">
        <v>0.9</v>
      </c>
      <c r="C5" s="46" t="s">
        <v>108</v>
      </c>
      <c r="D5" s="47" t="s">
        <v>67</v>
      </c>
      <c r="E5" s="58" t="s">
        <v>231</v>
      </c>
      <c r="F5" s="46" t="s">
        <v>102</v>
      </c>
      <c r="G5" s="71" t="s">
        <v>103</v>
      </c>
      <c r="H5" s="68">
        <v>45500</v>
      </c>
      <c r="I5" s="69">
        <v>500</v>
      </c>
      <c r="J5" s="69">
        <v>45000</v>
      </c>
      <c r="K5" s="69">
        <v>4499.9999999999991</v>
      </c>
      <c r="L5" s="70">
        <v>40500</v>
      </c>
      <c r="M5" s="96">
        <v>22000</v>
      </c>
      <c r="N5" s="26">
        <f t="shared" si="0"/>
        <v>968.31000000000131</v>
      </c>
      <c r="O5" s="26">
        <f t="shared" si="1"/>
        <v>21031.69</v>
      </c>
      <c r="P5" s="26">
        <f t="shared" si="2"/>
        <v>2103.1699999999983</v>
      </c>
      <c r="Q5" s="96">
        <v>18928.52</v>
      </c>
    </row>
    <row r="6" spans="1:17" x14ac:dyDescent="0.25">
      <c r="A6" s="45" t="s">
        <v>109</v>
      </c>
      <c r="B6" s="98">
        <v>0.9</v>
      </c>
      <c r="C6" s="46" t="s">
        <v>110</v>
      </c>
      <c r="D6" s="47" t="s">
        <v>67</v>
      </c>
      <c r="E6" s="58" t="s">
        <v>231</v>
      </c>
      <c r="F6" s="72" t="s">
        <v>106</v>
      </c>
      <c r="G6" s="73">
        <v>42810</v>
      </c>
      <c r="H6" s="68">
        <v>136000</v>
      </c>
      <c r="I6" s="69">
        <v>2000</v>
      </c>
      <c r="J6" s="69">
        <v>134000</v>
      </c>
      <c r="K6" s="69">
        <v>13399.999999999996</v>
      </c>
      <c r="L6" s="70">
        <v>120600</v>
      </c>
      <c r="M6" s="96">
        <v>75708.990000000005</v>
      </c>
      <c r="N6" s="26">
        <f t="shared" si="0"/>
        <v>10576.770000000004</v>
      </c>
      <c r="O6" s="26">
        <f t="shared" si="1"/>
        <v>65132.22</v>
      </c>
      <c r="P6" s="26">
        <f t="shared" si="2"/>
        <v>6513.2200000000012</v>
      </c>
      <c r="Q6" s="96">
        <v>58619</v>
      </c>
    </row>
    <row r="7" spans="1:17" x14ac:dyDescent="0.25">
      <c r="A7" s="45" t="s">
        <v>17</v>
      </c>
      <c r="B7" s="98">
        <v>0.85</v>
      </c>
      <c r="C7" s="46" t="s">
        <v>18</v>
      </c>
      <c r="D7" s="47" t="s">
        <v>20</v>
      </c>
      <c r="E7" s="58" t="s">
        <v>231</v>
      </c>
      <c r="F7" s="46" t="s">
        <v>21</v>
      </c>
      <c r="G7" s="71" t="s">
        <v>22</v>
      </c>
      <c r="H7" s="68">
        <v>4741</v>
      </c>
      <c r="I7" s="69">
        <v>0</v>
      </c>
      <c r="J7" s="69">
        <v>4741</v>
      </c>
      <c r="K7" s="69">
        <v>711.15000000000009</v>
      </c>
      <c r="L7" s="70">
        <v>4029.85</v>
      </c>
      <c r="M7" s="96">
        <v>4613.9400000000005</v>
      </c>
      <c r="N7" s="26">
        <f t="shared" si="0"/>
        <v>28.730000000000473</v>
      </c>
      <c r="O7" s="26">
        <f t="shared" si="1"/>
        <v>4585.21</v>
      </c>
      <c r="P7" s="26">
        <f t="shared" si="2"/>
        <v>687.77999999999975</v>
      </c>
      <c r="Q7" s="96">
        <v>3897.4300000000003</v>
      </c>
    </row>
    <row r="8" spans="1:17" x14ac:dyDescent="0.25">
      <c r="A8" s="48" t="s">
        <v>117</v>
      </c>
      <c r="B8" s="99"/>
      <c r="C8" s="49">
        <f>COUNTA(C2:C7)</f>
        <v>6</v>
      </c>
      <c r="D8" s="50"/>
      <c r="E8" s="59" t="s">
        <v>19</v>
      </c>
      <c r="F8" s="74"/>
      <c r="G8" s="75"/>
      <c r="H8" s="76"/>
      <c r="I8" s="77"/>
      <c r="J8" s="77"/>
      <c r="K8" s="77"/>
      <c r="L8" s="78"/>
      <c r="M8" s="97">
        <v>501665.93</v>
      </c>
      <c r="N8" s="26" t="e">
        <f t="shared" si="0"/>
        <v>#DIV/0!</v>
      </c>
      <c r="O8" s="26" t="e">
        <f t="shared" si="1"/>
        <v>#DIV/0!</v>
      </c>
      <c r="P8" s="26" t="e">
        <f t="shared" si="2"/>
        <v>#DIV/0!</v>
      </c>
      <c r="Q8" s="97">
        <v>418734.95</v>
      </c>
    </row>
    <row r="9" spans="1:17" x14ac:dyDescent="0.25">
      <c r="A9" s="45" t="s">
        <v>118</v>
      </c>
      <c r="B9" s="98">
        <v>0.9</v>
      </c>
      <c r="C9" s="46">
        <v>3255</v>
      </c>
      <c r="D9" s="47" t="s">
        <v>67</v>
      </c>
      <c r="E9" s="58" t="s">
        <v>24</v>
      </c>
      <c r="F9" s="46" t="s">
        <v>238</v>
      </c>
      <c r="G9" s="73">
        <v>43083</v>
      </c>
      <c r="H9" s="68">
        <v>60000</v>
      </c>
      <c r="I9" s="69">
        <v>11000</v>
      </c>
      <c r="J9" s="69">
        <v>49000</v>
      </c>
      <c r="K9" s="69">
        <v>4899.9999999999991</v>
      </c>
      <c r="L9" s="70">
        <v>44100</v>
      </c>
      <c r="M9" s="96">
        <v>60000</v>
      </c>
      <c r="N9" s="26">
        <f t="shared" si="0"/>
        <v>11190</v>
      </c>
      <c r="O9" s="26">
        <f t="shared" si="1"/>
        <v>48810</v>
      </c>
      <c r="P9" s="26">
        <f t="shared" si="2"/>
        <v>4881</v>
      </c>
      <c r="Q9" s="96">
        <v>43929</v>
      </c>
    </row>
    <row r="10" spans="1:17" x14ac:dyDescent="0.25">
      <c r="A10" s="45" t="s">
        <v>119</v>
      </c>
      <c r="B10" s="98">
        <v>0.9</v>
      </c>
      <c r="C10" s="51" t="s">
        <v>120</v>
      </c>
      <c r="D10" s="47" t="s">
        <v>67</v>
      </c>
      <c r="E10" s="58" t="s">
        <v>24</v>
      </c>
      <c r="F10" s="46" t="s">
        <v>239</v>
      </c>
      <c r="G10" s="73">
        <v>42992</v>
      </c>
      <c r="H10" s="68">
        <v>14000</v>
      </c>
      <c r="I10" s="69">
        <v>1500</v>
      </c>
      <c r="J10" s="69">
        <v>12500</v>
      </c>
      <c r="K10" s="69">
        <v>1249.9999999999998</v>
      </c>
      <c r="L10" s="70">
        <v>11250</v>
      </c>
      <c r="M10" s="96">
        <v>10789.52</v>
      </c>
      <c r="N10" s="26">
        <f t="shared" si="0"/>
        <v>1435.08</v>
      </c>
      <c r="O10" s="26">
        <f t="shared" si="1"/>
        <v>9354.44</v>
      </c>
      <c r="P10" s="26">
        <f t="shared" si="2"/>
        <v>935.44000000000051</v>
      </c>
      <c r="Q10" s="96">
        <v>8419</v>
      </c>
    </row>
    <row r="11" spans="1:17" x14ac:dyDescent="0.25">
      <c r="A11" s="52" t="s">
        <v>121</v>
      </c>
      <c r="B11" s="98">
        <v>0.95</v>
      </c>
      <c r="C11" s="51" t="s">
        <v>122</v>
      </c>
      <c r="D11" s="47" t="s">
        <v>25</v>
      </c>
      <c r="E11" s="58" t="s">
        <v>24</v>
      </c>
      <c r="F11" s="46" t="s">
        <v>240</v>
      </c>
      <c r="G11" s="71" t="s">
        <v>241</v>
      </c>
      <c r="H11" s="68">
        <v>10300</v>
      </c>
      <c r="I11" s="69">
        <v>300</v>
      </c>
      <c r="J11" s="69">
        <v>10000</v>
      </c>
      <c r="K11" s="69">
        <v>500.00000000000045</v>
      </c>
      <c r="L11" s="70">
        <v>9500</v>
      </c>
      <c r="M11" s="96">
        <v>10300</v>
      </c>
      <c r="N11" s="26">
        <f t="shared" si="0"/>
        <v>300</v>
      </c>
      <c r="O11" s="26">
        <f t="shared" si="1"/>
        <v>10000</v>
      </c>
      <c r="P11" s="26">
        <f t="shared" si="2"/>
        <v>500</v>
      </c>
      <c r="Q11" s="96">
        <v>9500</v>
      </c>
    </row>
    <row r="12" spans="1:17" x14ac:dyDescent="0.25">
      <c r="A12" s="52" t="s">
        <v>23</v>
      </c>
      <c r="B12" s="98">
        <v>0.95</v>
      </c>
      <c r="C12" s="51">
        <v>3309</v>
      </c>
      <c r="D12" s="47" t="s">
        <v>25</v>
      </c>
      <c r="E12" s="58" t="s">
        <v>24</v>
      </c>
      <c r="F12" s="46" t="s">
        <v>26</v>
      </c>
      <c r="G12" s="73">
        <v>42481</v>
      </c>
      <c r="H12" s="68">
        <v>10300</v>
      </c>
      <c r="I12" s="69">
        <v>300</v>
      </c>
      <c r="J12" s="69">
        <v>10000</v>
      </c>
      <c r="K12" s="69">
        <v>500.00000000000045</v>
      </c>
      <c r="L12" s="70">
        <v>9500</v>
      </c>
      <c r="M12" s="96">
        <v>10198.74</v>
      </c>
      <c r="N12" s="26">
        <f t="shared" si="0"/>
        <v>200</v>
      </c>
      <c r="O12" s="26">
        <f t="shared" si="1"/>
        <v>9998.74</v>
      </c>
      <c r="P12" s="26">
        <f t="shared" si="2"/>
        <v>499.94000000000051</v>
      </c>
      <c r="Q12" s="96">
        <v>9498.7999999999993</v>
      </c>
    </row>
    <row r="13" spans="1:17" x14ac:dyDescent="0.25">
      <c r="A13" s="52" t="s">
        <v>123</v>
      </c>
      <c r="B13" s="98">
        <v>0.95</v>
      </c>
      <c r="C13" s="51" t="s">
        <v>124</v>
      </c>
      <c r="D13" s="47" t="s">
        <v>25</v>
      </c>
      <c r="E13" s="58" t="s">
        <v>24</v>
      </c>
      <c r="F13" s="46" t="s">
        <v>242</v>
      </c>
      <c r="G13" s="73">
        <v>42901</v>
      </c>
      <c r="H13" s="68">
        <v>4900</v>
      </c>
      <c r="I13" s="69">
        <v>200</v>
      </c>
      <c r="J13" s="69">
        <v>4700</v>
      </c>
      <c r="K13" s="69">
        <v>235.0000000000002</v>
      </c>
      <c r="L13" s="70">
        <v>4465</v>
      </c>
      <c r="M13" s="96">
        <v>4899.3500000000004</v>
      </c>
      <c r="N13" s="26">
        <f t="shared" si="0"/>
        <v>200</v>
      </c>
      <c r="O13" s="26">
        <f t="shared" si="1"/>
        <v>4699.3500000000004</v>
      </c>
      <c r="P13" s="26">
        <f t="shared" si="2"/>
        <v>234.97000000000025</v>
      </c>
      <c r="Q13" s="96">
        <v>4464.38</v>
      </c>
    </row>
    <row r="14" spans="1:17" x14ac:dyDescent="0.25">
      <c r="A14" s="45" t="s">
        <v>27</v>
      </c>
      <c r="B14" s="98">
        <v>0.95</v>
      </c>
      <c r="C14" s="51">
        <v>3311</v>
      </c>
      <c r="D14" s="47" t="s">
        <v>25</v>
      </c>
      <c r="E14" s="58" t="s">
        <v>24</v>
      </c>
      <c r="F14" s="46" t="s">
        <v>28</v>
      </c>
      <c r="G14" s="73">
        <v>42465</v>
      </c>
      <c r="H14" s="68">
        <v>5150</v>
      </c>
      <c r="I14" s="69">
        <v>200</v>
      </c>
      <c r="J14" s="69">
        <v>4950</v>
      </c>
      <c r="K14" s="69">
        <v>247.50000000000023</v>
      </c>
      <c r="L14" s="70">
        <v>4702.5</v>
      </c>
      <c r="M14" s="96">
        <v>4332.6000000000004</v>
      </c>
      <c r="N14" s="26">
        <f t="shared" si="0"/>
        <v>92.020000000000437</v>
      </c>
      <c r="O14" s="26">
        <f t="shared" si="1"/>
        <v>4240.58</v>
      </c>
      <c r="P14" s="26">
        <f t="shared" si="2"/>
        <v>212.02999999999975</v>
      </c>
      <c r="Q14" s="96">
        <v>4028.55</v>
      </c>
    </row>
    <row r="15" spans="1:17" x14ac:dyDescent="0.25">
      <c r="A15" s="45" t="s">
        <v>29</v>
      </c>
      <c r="B15" s="98">
        <v>0.95</v>
      </c>
      <c r="C15" s="51" t="s">
        <v>30</v>
      </c>
      <c r="D15" s="47" t="s">
        <v>25</v>
      </c>
      <c r="E15" s="58" t="s">
        <v>24</v>
      </c>
      <c r="F15" s="46" t="s">
        <v>31</v>
      </c>
      <c r="G15" s="73">
        <v>42272</v>
      </c>
      <c r="H15" s="68">
        <v>2100</v>
      </c>
      <c r="I15" s="69">
        <v>100</v>
      </c>
      <c r="J15" s="69">
        <v>2000</v>
      </c>
      <c r="K15" s="69">
        <v>100.00000000000009</v>
      </c>
      <c r="L15" s="70">
        <v>1900</v>
      </c>
      <c r="M15" s="96">
        <v>816.62</v>
      </c>
      <c r="N15" s="26">
        <f t="shared" si="0"/>
        <v>7.5900000000000318</v>
      </c>
      <c r="O15" s="26">
        <f t="shared" si="1"/>
        <v>809.03</v>
      </c>
      <c r="P15" s="26">
        <f t="shared" si="2"/>
        <v>40.450000000000045</v>
      </c>
      <c r="Q15" s="96">
        <v>768.57999999999993</v>
      </c>
    </row>
    <row r="16" spans="1:17" x14ac:dyDescent="0.25">
      <c r="A16" s="45" t="s">
        <v>32</v>
      </c>
      <c r="B16" s="98">
        <v>0.95</v>
      </c>
      <c r="C16" s="51" t="s">
        <v>33</v>
      </c>
      <c r="D16" s="47" t="s">
        <v>25</v>
      </c>
      <c r="E16" s="58" t="s">
        <v>24</v>
      </c>
      <c r="F16" s="46" t="s">
        <v>34</v>
      </c>
      <c r="G16" s="73">
        <v>42635</v>
      </c>
      <c r="H16" s="68">
        <v>4100</v>
      </c>
      <c r="I16" s="69">
        <v>100</v>
      </c>
      <c r="J16" s="69">
        <v>4000</v>
      </c>
      <c r="K16" s="69">
        <v>200.00000000000017</v>
      </c>
      <c r="L16" s="70">
        <v>3800</v>
      </c>
      <c r="M16" s="96">
        <v>2989.58</v>
      </c>
      <c r="N16" s="26">
        <f t="shared" si="0"/>
        <v>100</v>
      </c>
      <c r="O16" s="26">
        <f t="shared" si="1"/>
        <v>2889.58</v>
      </c>
      <c r="P16" s="26">
        <f t="shared" si="2"/>
        <v>144.48000000000002</v>
      </c>
      <c r="Q16" s="96">
        <v>2745.1</v>
      </c>
    </row>
    <row r="17" spans="1:17" x14ac:dyDescent="0.25">
      <c r="A17" s="48" t="s">
        <v>125</v>
      </c>
      <c r="B17" s="99"/>
      <c r="C17" s="49">
        <f>COUNTA(C9:C16)</f>
        <v>8</v>
      </c>
      <c r="D17" s="50"/>
      <c r="E17" s="59" t="s">
        <v>24</v>
      </c>
      <c r="F17" s="74"/>
      <c r="G17" s="75"/>
      <c r="H17" s="76"/>
      <c r="I17" s="77"/>
      <c r="J17" s="77"/>
      <c r="K17" s="77"/>
      <c r="L17" s="78"/>
      <c r="M17" s="97">
        <v>90585.17</v>
      </c>
      <c r="N17" s="26" t="e">
        <f t="shared" si="0"/>
        <v>#DIV/0!</v>
      </c>
      <c r="O17" s="26" t="e">
        <f t="shared" si="1"/>
        <v>#DIV/0!</v>
      </c>
      <c r="P17" s="26" t="e">
        <f t="shared" si="2"/>
        <v>#DIV/0!</v>
      </c>
      <c r="Q17" s="97">
        <v>67381.16</v>
      </c>
    </row>
    <row r="18" spans="1:17" x14ac:dyDescent="0.25">
      <c r="A18" s="45" t="s">
        <v>126</v>
      </c>
      <c r="B18" s="98">
        <v>0.9</v>
      </c>
      <c r="C18" s="46">
        <v>3208</v>
      </c>
      <c r="D18" s="47" t="s">
        <v>67</v>
      </c>
      <c r="E18" s="58" t="s">
        <v>36</v>
      </c>
      <c r="F18" s="72" t="s">
        <v>243</v>
      </c>
      <c r="G18" s="73">
        <v>42901</v>
      </c>
      <c r="H18" s="68">
        <v>95000</v>
      </c>
      <c r="I18" s="69">
        <v>0</v>
      </c>
      <c r="J18" s="69">
        <v>95000</v>
      </c>
      <c r="K18" s="69">
        <v>9499.9999999999982</v>
      </c>
      <c r="L18" s="70">
        <v>85500</v>
      </c>
      <c r="M18" s="96">
        <v>95000</v>
      </c>
      <c r="N18" s="26">
        <f t="shared" si="0"/>
        <v>16800</v>
      </c>
      <c r="O18" s="26">
        <f t="shared" si="1"/>
        <v>78200</v>
      </c>
      <c r="P18" s="26">
        <f t="shared" si="2"/>
        <v>7820</v>
      </c>
      <c r="Q18" s="96">
        <v>70380</v>
      </c>
    </row>
    <row r="19" spans="1:17" x14ac:dyDescent="0.25">
      <c r="A19" s="45" t="s">
        <v>35</v>
      </c>
      <c r="B19" s="98">
        <v>0.95</v>
      </c>
      <c r="C19" s="51">
        <v>3312</v>
      </c>
      <c r="D19" s="47" t="s">
        <v>25</v>
      </c>
      <c r="E19" s="58" t="s">
        <v>36</v>
      </c>
      <c r="F19" s="72" t="s">
        <v>26</v>
      </c>
      <c r="G19" s="73">
        <v>42481</v>
      </c>
      <c r="H19" s="68">
        <v>9200</v>
      </c>
      <c r="I19" s="69">
        <v>200</v>
      </c>
      <c r="J19" s="69">
        <v>9000</v>
      </c>
      <c r="K19" s="69">
        <v>450.0000000000004</v>
      </c>
      <c r="L19" s="70">
        <v>8550</v>
      </c>
      <c r="M19" s="96">
        <v>7303.36</v>
      </c>
      <c r="N19" s="26">
        <f t="shared" si="0"/>
        <v>200</v>
      </c>
      <c r="O19" s="26">
        <f t="shared" si="1"/>
        <v>7103.36</v>
      </c>
      <c r="P19" s="26">
        <f t="shared" si="2"/>
        <v>355.17000000000007</v>
      </c>
      <c r="Q19" s="96">
        <v>6748.19</v>
      </c>
    </row>
    <row r="20" spans="1:17" x14ac:dyDescent="0.25">
      <c r="A20" s="45" t="s">
        <v>37</v>
      </c>
      <c r="B20" s="98">
        <v>0.95</v>
      </c>
      <c r="C20" s="51">
        <v>3313</v>
      </c>
      <c r="D20" s="47" t="s">
        <v>25</v>
      </c>
      <c r="E20" s="58" t="s">
        <v>36</v>
      </c>
      <c r="F20" s="72" t="s">
        <v>26</v>
      </c>
      <c r="G20" s="73">
        <v>42481</v>
      </c>
      <c r="H20" s="68">
        <v>10200</v>
      </c>
      <c r="I20" s="69">
        <v>200</v>
      </c>
      <c r="J20" s="69">
        <v>10000</v>
      </c>
      <c r="K20" s="69">
        <v>500.00000000000045</v>
      </c>
      <c r="L20" s="70">
        <v>9500</v>
      </c>
      <c r="M20" s="96">
        <v>9723.67</v>
      </c>
      <c r="N20" s="26">
        <f t="shared" si="0"/>
        <v>200</v>
      </c>
      <c r="O20" s="26">
        <f t="shared" si="1"/>
        <v>9523.67</v>
      </c>
      <c r="P20" s="26">
        <f t="shared" si="2"/>
        <v>476.18000000000029</v>
      </c>
      <c r="Q20" s="96">
        <v>9047.49</v>
      </c>
    </row>
    <row r="21" spans="1:17" x14ac:dyDescent="0.25">
      <c r="A21" s="45" t="s">
        <v>38</v>
      </c>
      <c r="B21" s="98">
        <v>0.95</v>
      </c>
      <c r="C21" s="51">
        <v>3314</v>
      </c>
      <c r="D21" s="47" t="s">
        <v>25</v>
      </c>
      <c r="E21" s="58" t="s">
        <v>36</v>
      </c>
      <c r="F21" s="72" t="s">
        <v>26</v>
      </c>
      <c r="G21" s="73">
        <v>42481</v>
      </c>
      <c r="H21" s="68">
        <v>9000</v>
      </c>
      <c r="I21" s="69">
        <v>200</v>
      </c>
      <c r="J21" s="69">
        <v>8800</v>
      </c>
      <c r="K21" s="69">
        <v>440.0000000000004</v>
      </c>
      <c r="L21" s="70">
        <v>8360</v>
      </c>
      <c r="M21" s="96">
        <v>8649.92</v>
      </c>
      <c r="N21" s="26">
        <f t="shared" si="0"/>
        <v>200</v>
      </c>
      <c r="O21" s="26">
        <f t="shared" si="1"/>
        <v>8449.92</v>
      </c>
      <c r="P21" s="26">
        <f t="shared" si="2"/>
        <v>422.5</v>
      </c>
      <c r="Q21" s="96">
        <v>8027.42</v>
      </c>
    </row>
    <row r="22" spans="1:17" x14ac:dyDescent="0.25">
      <c r="A22" s="45" t="s">
        <v>39</v>
      </c>
      <c r="B22" s="98">
        <v>0.95</v>
      </c>
      <c r="C22" s="46">
        <v>3315</v>
      </c>
      <c r="D22" s="47" t="s">
        <v>25</v>
      </c>
      <c r="E22" s="58" t="s">
        <v>36</v>
      </c>
      <c r="F22" s="72" t="s">
        <v>26</v>
      </c>
      <c r="G22" s="73">
        <v>42481</v>
      </c>
      <c r="H22" s="68">
        <v>3400</v>
      </c>
      <c r="I22" s="69">
        <v>200</v>
      </c>
      <c r="J22" s="69">
        <v>3200</v>
      </c>
      <c r="K22" s="69">
        <v>160.00000000000014</v>
      </c>
      <c r="L22" s="70">
        <v>3040</v>
      </c>
      <c r="M22" s="96">
        <v>2654.02</v>
      </c>
      <c r="N22" s="26">
        <f t="shared" si="0"/>
        <v>200</v>
      </c>
      <c r="O22" s="26">
        <f t="shared" si="1"/>
        <v>2454.02</v>
      </c>
      <c r="P22" s="26">
        <f t="shared" si="2"/>
        <v>122.69999999999982</v>
      </c>
      <c r="Q22" s="96">
        <v>2331.3200000000002</v>
      </c>
    </row>
    <row r="23" spans="1:17" x14ac:dyDescent="0.25">
      <c r="A23" s="53" t="s">
        <v>127</v>
      </c>
      <c r="B23" s="98">
        <v>0.8</v>
      </c>
      <c r="C23" s="46" t="s">
        <v>128</v>
      </c>
      <c r="D23" s="47" t="s">
        <v>100</v>
      </c>
      <c r="E23" s="58" t="s">
        <v>36</v>
      </c>
      <c r="F23" s="79" t="s">
        <v>244</v>
      </c>
      <c r="G23" s="80">
        <v>43356</v>
      </c>
      <c r="H23" s="68">
        <v>70000</v>
      </c>
      <c r="I23" s="69">
        <v>0</v>
      </c>
      <c r="J23" s="69">
        <v>0</v>
      </c>
      <c r="K23" s="69">
        <v>14000</v>
      </c>
      <c r="L23" s="70">
        <v>56000</v>
      </c>
      <c r="M23" s="96">
        <v>70000</v>
      </c>
      <c r="N23" s="26">
        <f t="shared" si="0"/>
        <v>0</v>
      </c>
      <c r="O23" s="26">
        <f t="shared" si="1"/>
        <v>70000</v>
      </c>
      <c r="P23" s="26">
        <f t="shared" si="2"/>
        <v>14000</v>
      </c>
      <c r="Q23" s="96">
        <v>56000</v>
      </c>
    </row>
    <row r="24" spans="1:17" x14ac:dyDescent="0.25">
      <c r="A24" s="45" t="s">
        <v>129</v>
      </c>
      <c r="B24" s="98">
        <v>0.9</v>
      </c>
      <c r="C24" s="46">
        <v>3207</v>
      </c>
      <c r="D24" s="47" t="s">
        <v>67</v>
      </c>
      <c r="E24" s="58" t="s">
        <v>36</v>
      </c>
      <c r="F24" s="72" t="s">
        <v>243</v>
      </c>
      <c r="G24" s="73">
        <v>42901</v>
      </c>
      <c r="H24" s="68">
        <v>100000</v>
      </c>
      <c r="I24" s="69">
        <v>0</v>
      </c>
      <c r="J24" s="69">
        <v>100000</v>
      </c>
      <c r="K24" s="69">
        <v>9999.9999999999982</v>
      </c>
      <c r="L24" s="70">
        <v>90000</v>
      </c>
      <c r="M24" s="96">
        <v>100000</v>
      </c>
      <c r="N24" s="26">
        <f t="shared" si="0"/>
        <v>0</v>
      </c>
      <c r="O24" s="26">
        <f t="shared" si="1"/>
        <v>100000</v>
      </c>
      <c r="P24" s="26">
        <f t="shared" si="2"/>
        <v>10000</v>
      </c>
      <c r="Q24" s="96">
        <v>90000</v>
      </c>
    </row>
    <row r="25" spans="1:17" x14ac:dyDescent="0.25">
      <c r="A25" s="48" t="s">
        <v>130</v>
      </c>
      <c r="B25" s="99"/>
      <c r="C25" s="49">
        <f>COUNTA(C18:C24)</f>
        <v>7</v>
      </c>
      <c r="D25" s="50"/>
      <c r="E25" s="59" t="s">
        <v>36</v>
      </c>
      <c r="F25" s="74"/>
      <c r="G25" s="75"/>
      <c r="H25" s="76"/>
      <c r="I25" s="77"/>
      <c r="J25" s="77"/>
      <c r="K25" s="77"/>
      <c r="L25" s="78"/>
      <c r="M25" s="97">
        <v>289854.74</v>
      </c>
      <c r="N25" s="26" t="e">
        <f t="shared" si="0"/>
        <v>#DIV/0!</v>
      </c>
      <c r="O25" s="26" t="e">
        <f t="shared" si="1"/>
        <v>#DIV/0!</v>
      </c>
      <c r="P25" s="26" t="e">
        <f t="shared" si="2"/>
        <v>#DIV/0!</v>
      </c>
      <c r="Q25" s="97">
        <v>237334</v>
      </c>
    </row>
    <row r="26" spans="1:17" x14ac:dyDescent="0.25">
      <c r="A26" s="45" t="s">
        <v>131</v>
      </c>
      <c r="B26" s="98">
        <v>0.9</v>
      </c>
      <c r="C26" s="54" t="s">
        <v>132</v>
      </c>
      <c r="D26" s="47" t="s">
        <v>42</v>
      </c>
      <c r="E26" s="58" t="s">
        <v>111</v>
      </c>
      <c r="F26" s="72" t="s">
        <v>245</v>
      </c>
      <c r="G26" s="71" t="s">
        <v>246</v>
      </c>
      <c r="H26" s="68">
        <v>12800</v>
      </c>
      <c r="I26" s="69">
        <v>1800</v>
      </c>
      <c r="J26" s="69">
        <v>11000</v>
      </c>
      <c r="K26" s="69">
        <v>1099.9999999999998</v>
      </c>
      <c r="L26" s="70">
        <v>9900</v>
      </c>
      <c r="M26" s="96">
        <v>10500</v>
      </c>
      <c r="N26" s="26">
        <f t="shared" si="0"/>
        <v>1800</v>
      </c>
      <c r="O26" s="26">
        <f t="shared" si="1"/>
        <v>8700</v>
      </c>
      <c r="P26" s="26">
        <f t="shared" si="2"/>
        <v>870</v>
      </c>
      <c r="Q26" s="96">
        <v>7830</v>
      </c>
    </row>
    <row r="27" spans="1:17" x14ac:dyDescent="0.25">
      <c r="A27" s="45" t="s">
        <v>133</v>
      </c>
      <c r="B27" s="98">
        <v>0.9</v>
      </c>
      <c r="C27" s="46" t="s">
        <v>134</v>
      </c>
      <c r="D27" s="47" t="s">
        <v>42</v>
      </c>
      <c r="E27" s="58" t="s">
        <v>111</v>
      </c>
      <c r="F27" s="66" t="s">
        <v>237</v>
      </c>
      <c r="G27" s="67" t="s">
        <v>235</v>
      </c>
      <c r="H27" s="68">
        <v>0</v>
      </c>
      <c r="I27" s="69">
        <v>0</v>
      </c>
      <c r="J27" s="69">
        <v>0</v>
      </c>
      <c r="K27" s="69">
        <v>0</v>
      </c>
      <c r="L27" s="70">
        <v>0</v>
      </c>
      <c r="M27" s="96">
        <v>27000</v>
      </c>
      <c r="N27" s="26">
        <f t="shared" si="0"/>
        <v>0</v>
      </c>
      <c r="O27" s="26">
        <f t="shared" si="1"/>
        <v>27000</v>
      </c>
      <c r="P27" s="26">
        <f t="shared" si="2"/>
        <v>2700</v>
      </c>
      <c r="Q27" s="96">
        <v>24300</v>
      </c>
    </row>
    <row r="28" spans="1:17" x14ac:dyDescent="0.25">
      <c r="A28" s="55" t="s">
        <v>135</v>
      </c>
      <c r="B28" s="98">
        <v>0.9</v>
      </c>
      <c r="C28" s="54"/>
      <c r="D28" s="47" t="s">
        <v>67</v>
      </c>
      <c r="E28" s="58" t="s">
        <v>111</v>
      </c>
      <c r="F28" s="72" t="s">
        <v>247</v>
      </c>
      <c r="G28" s="71" t="s">
        <v>234</v>
      </c>
      <c r="H28" s="68">
        <v>27000</v>
      </c>
      <c r="I28" s="69">
        <v>0</v>
      </c>
      <c r="J28" s="69">
        <v>27000</v>
      </c>
      <c r="K28" s="69">
        <v>2699.9999999999995</v>
      </c>
      <c r="L28" s="70">
        <v>24300</v>
      </c>
      <c r="M28" s="96">
        <v>95.6</v>
      </c>
      <c r="N28" s="26">
        <f t="shared" si="0"/>
        <v>95.6</v>
      </c>
      <c r="O28" s="26">
        <f t="shared" si="1"/>
        <v>0</v>
      </c>
      <c r="P28" s="26">
        <f t="shared" si="2"/>
        <v>0</v>
      </c>
      <c r="Q28" s="96">
        <v>0</v>
      </c>
    </row>
    <row r="29" spans="1:17" x14ac:dyDescent="0.25">
      <c r="A29" s="48" t="s">
        <v>136</v>
      </c>
      <c r="B29" s="99"/>
      <c r="C29" s="49">
        <f>COUNTA(C26:C28)</f>
        <v>2</v>
      </c>
      <c r="D29" s="50"/>
      <c r="E29" s="60" t="s">
        <v>111</v>
      </c>
      <c r="F29" s="74"/>
      <c r="G29" s="75"/>
      <c r="H29" s="76"/>
      <c r="I29" s="77"/>
      <c r="J29" s="77"/>
      <c r="K29" s="77"/>
      <c r="L29" s="78"/>
      <c r="M29" s="97">
        <v>37595.599999999999</v>
      </c>
      <c r="N29" s="26" t="e">
        <f t="shared" si="0"/>
        <v>#DIV/0!</v>
      </c>
      <c r="O29" s="26" t="e">
        <f t="shared" si="1"/>
        <v>#DIV/0!</v>
      </c>
      <c r="P29" s="26" t="e">
        <f t="shared" si="2"/>
        <v>#DIV/0!</v>
      </c>
      <c r="Q29" s="97">
        <v>32130</v>
      </c>
    </row>
    <row r="30" spans="1:17" x14ac:dyDescent="0.25">
      <c r="A30" s="56" t="s">
        <v>137</v>
      </c>
      <c r="B30" s="98">
        <v>0.9</v>
      </c>
      <c r="C30" s="46" t="s">
        <v>138</v>
      </c>
      <c r="D30" s="47" t="s">
        <v>42</v>
      </c>
      <c r="E30" s="58" t="s">
        <v>41</v>
      </c>
      <c r="F30" s="81" t="s">
        <v>43</v>
      </c>
      <c r="G30" s="82">
        <v>42544</v>
      </c>
      <c r="H30" s="68">
        <v>20100</v>
      </c>
      <c r="I30" s="69">
        <v>100</v>
      </c>
      <c r="J30" s="69">
        <v>20000</v>
      </c>
      <c r="K30" s="69">
        <v>1999.9999999999995</v>
      </c>
      <c r="L30" s="70">
        <v>18000</v>
      </c>
      <c r="M30" s="96">
        <v>20100</v>
      </c>
      <c r="N30" s="26">
        <f t="shared" si="0"/>
        <v>100</v>
      </c>
      <c r="O30" s="26">
        <f t="shared" si="1"/>
        <v>20000</v>
      </c>
      <c r="P30" s="26">
        <f t="shared" si="2"/>
        <v>2000</v>
      </c>
      <c r="Q30" s="96">
        <v>18000</v>
      </c>
    </row>
    <row r="31" spans="1:17" x14ac:dyDescent="0.25">
      <c r="A31" s="57" t="s">
        <v>139</v>
      </c>
      <c r="B31" s="98">
        <v>0.9</v>
      </c>
      <c r="C31" s="46" t="s">
        <v>140</v>
      </c>
      <c r="D31" s="47" t="s">
        <v>42</v>
      </c>
      <c r="E31" s="58" t="s">
        <v>41</v>
      </c>
      <c r="F31" s="72" t="s">
        <v>248</v>
      </c>
      <c r="G31" s="83">
        <v>42544</v>
      </c>
      <c r="H31" s="68">
        <v>120</v>
      </c>
      <c r="I31" s="69">
        <v>20</v>
      </c>
      <c r="J31" s="69">
        <v>100</v>
      </c>
      <c r="K31" s="69">
        <v>9.9999999999999982</v>
      </c>
      <c r="L31" s="70">
        <v>90</v>
      </c>
      <c r="M31" s="96">
        <v>120</v>
      </c>
      <c r="N31" s="26">
        <f t="shared" si="0"/>
        <v>20</v>
      </c>
      <c r="O31" s="26">
        <f t="shared" si="1"/>
        <v>100</v>
      </c>
      <c r="P31" s="26">
        <f t="shared" si="2"/>
        <v>10</v>
      </c>
      <c r="Q31" s="96">
        <v>90</v>
      </c>
    </row>
    <row r="32" spans="1:17" x14ac:dyDescent="0.25">
      <c r="A32" s="57" t="s">
        <v>141</v>
      </c>
      <c r="B32" s="98">
        <v>0.9</v>
      </c>
      <c r="C32" s="46" t="s">
        <v>142</v>
      </c>
      <c r="D32" s="47" t="s">
        <v>42</v>
      </c>
      <c r="E32" s="58" t="s">
        <v>41</v>
      </c>
      <c r="F32" s="81" t="s">
        <v>43</v>
      </c>
      <c r="G32" s="82">
        <v>42544</v>
      </c>
      <c r="H32" s="68">
        <v>10500</v>
      </c>
      <c r="I32" s="69">
        <v>100</v>
      </c>
      <c r="J32" s="69">
        <v>10400</v>
      </c>
      <c r="K32" s="69">
        <v>1039.9999999999998</v>
      </c>
      <c r="L32" s="70">
        <v>9360</v>
      </c>
      <c r="M32" s="96">
        <v>10500</v>
      </c>
      <c r="N32" s="26">
        <f t="shared" si="0"/>
        <v>100</v>
      </c>
      <c r="O32" s="26">
        <f t="shared" si="1"/>
        <v>10400</v>
      </c>
      <c r="P32" s="26">
        <f t="shared" si="2"/>
        <v>1040</v>
      </c>
      <c r="Q32" s="96">
        <v>9360</v>
      </c>
    </row>
    <row r="33" spans="1:17" x14ac:dyDescent="0.25">
      <c r="A33" s="52" t="s">
        <v>143</v>
      </c>
      <c r="B33" s="98">
        <v>0.9</v>
      </c>
      <c r="C33" s="46" t="s">
        <v>40</v>
      </c>
      <c r="D33" s="47" t="s">
        <v>42</v>
      </c>
      <c r="E33" s="58" t="s">
        <v>41</v>
      </c>
      <c r="F33" s="72" t="s">
        <v>43</v>
      </c>
      <c r="G33" s="83">
        <v>42544</v>
      </c>
      <c r="H33" s="68">
        <v>7010</v>
      </c>
      <c r="I33" s="69">
        <v>200</v>
      </c>
      <c r="J33" s="69">
        <v>6810</v>
      </c>
      <c r="K33" s="69">
        <v>680.99999999999989</v>
      </c>
      <c r="L33" s="70">
        <v>6129</v>
      </c>
      <c r="M33" s="96">
        <v>6450</v>
      </c>
      <c r="N33" s="26">
        <f t="shared" si="0"/>
        <v>200</v>
      </c>
      <c r="O33" s="26">
        <f t="shared" si="1"/>
        <v>6250</v>
      </c>
      <c r="P33" s="26">
        <f t="shared" si="2"/>
        <v>625</v>
      </c>
      <c r="Q33" s="96">
        <v>5625</v>
      </c>
    </row>
    <row r="34" spans="1:17" x14ac:dyDescent="0.25">
      <c r="A34" s="48" t="s">
        <v>144</v>
      </c>
      <c r="B34" s="99"/>
      <c r="C34" s="49">
        <f>COUNTA(C30:C33)</f>
        <v>4</v>
      </c>
      <c r="D34" s="50"/>
      <c r="E34" s="59" t="s">
        <v>41</v>
      </c>
      <c r="F34" s="74"/>
      <c r="G34" s="75"/>
      <c r="H34" s="76"/>
      <c r="I34" s="77"/>
      <c r="J34" s="77"/>
      <c r="K34" s="77"/>
      <c r="L34" s="78"/>
      <c r="M34" s="97">
        <v>47670</v>
      </c>
      <c r="N34" s="26" t="e">
        <f t="shared" si="0"/>
        <v>#DIV/0!</v>
      </c>
      <c r="O34" s="26" t="e">
        <f t="shared" si="1"/>
        <v>#DIV/0!</v>
      </c>
      <c r="P34" s="26" t="e">
        <f t="shared" si="2"/>
        <v>#DIV/0!</v>
      </c>
      <c r="Q34" s="97">
        <v>42345</v>
      </c>
    </row>
    <row r="35" spans="1:17" x14ac:dyDescent="0.25">
      <c r="A35" s="45" t="s">
        <v>44</v>
      </c>
      <c r="B35" s="98">
        <v>0.85</v>
      </c>
      <c r="C35" s="46">
        <v>3256</v>
      </c>
      <c r="D35" s="47" t="s">
        <v>46</v>
      </c>
      <c r="E35" s="58" t="s">
        <v>45</v>
      </c>
      <c r="F35" s="72" t="s">
        <v>47</v>
      </c>
      <c r="G35" s="83">
        <v>42272</v>
      </c>
      <c r="H35" s="68">
        <v>82000</v>
      </c>
      <c r="I35" s="69">
        <v>2000</v>
      </c>
      <c r="J35" s="69">
        <v>80000</v>
      </c>
      <c r="K35" s="69">
        <v>12000.000000000002</v>
      </c>
      <c r="L35" s="70">
        <v>68000</v>
      </c>
      <c r="M35" s="96">
        <v>45195.32</v>
      </c>
      <c r="N35" s="26">
        <f t="shared" si="0"/>
        <v>2000</v>
      </c>
      <c r="O35" s="26">
        <f t="shared" si="1"/>
        <v>43195.32</v>
      </c>
      <c r="P35" s="26">
        <f t="shared" si="2"/>
        <v>6479.3000000000029</v>
      </c>
      <c r="Q35" s="96">
        <v>36716.019999999997</v>
      </c>
    </row>
    <row r="36" spans="1:17" x14ac:dyDescent="0.25">
      <c r="A36" s="52" t="s">
        <v>145</v>
      </c>
      <c r="B36" s="98">
        <v>0.9</v>
      </c>
      <c r="C36" s="46" t="s">
        <v>146</v>
      </c>
      <c r="D36" s="47" t="s">
        <v>42</v>
      </c>
      <c r="E36" s="58" t="s">
        <v>45</v>
      </c>
      <c r="F36" s="72" t="s">
        <v>43</v>
      </c>
      <c r="G36" s="83">
        <v>42544</v>
      </c>
      <c r="H36" s="68">
        <v>3500</v>
      </c>
      <c r="I36" s="69">
        <v>100</v>
      </c>
      <c r="J36" s="69">
        <v>3400</v>
      </c>
      <c r="K36" s="69">
        <v>339.99999999999994</v>
      </c>
      <c r="L36" s="70">
        <v>3060</v>
      </c>
      <c r="M36" s="96">
        <v>3500</v>
      </c>
      <c r="N36" s="26">
        <f t="shared" si="0"/>
        <v>50</v>
      </c>
      <c r="O36" s="26">
        <f t="shared" si="1"/>
        <v>3450</v>
      </c>
      <c r="P36" s="26">
        <f t="shared" si="2"/>
        <v>345</v>
      </c>
      <c r="Q36" s="96">
        <v>3105</v>
      </c>
    </row>
    <row r="37" spans="1:17" x14ac:dyDescent="0.25">
      <c r="A37" s="45" t="s">
        <v>147</v>
      </c>
      <c r="B37" s="98">
        <v>0</v>
      </c>
      <c r="C37" s="46" t="s">
        <v>148</v>
      </c>
      <c r="D37" s="47"/>
      <c r="E37" s="58" t="s">
        <v>45</v>
      </c>
      <c r="F37" s="45"/>
      <c r="G37" s="71"/>
      <c r="H37" s="68"/>
      <c r="I37" s="69"/>
      <c r="J37" s="69"/>
      <c r="K37" s="69"/>
      <c r="L37" s="70"/>
      <c r="M37" s="96">
        <v>26629.96</v>
      </c>
      <c r="N37" s="26" t="e">
        <f t="shared" si="0"/>
        <v>#DIV/0!</v>
      </c>
      <c r="O37" s="26" t="e">
        <f t="shared" si="1"/>
        <v>#DIV/0!</v>
      </c>
      <c r="P37" s="26" t="e">
        <f t="shared" si="2"/>
        <v>#DIV/0!</v>
      </c>
      <c r="Q37" s="96">
        <v>14671</v>
      </c>
    </row>
    <row r="38" spans="1:17" x14ac:dyDescent="0.25">
      <c r="A38" s="48" t="s">
        <v>149</v>
      </c>
      <c r="B38" s="99"/>
      <c r="C38" s="49">
        <f>COUNTA(C35:C37)</f>
        <v>3</v>
      </c>
      <c r="D38" s="50"/>
      <c r="E38" s="59" t="s">
        <v>45</v>
      </c>
      <c r="F38" s="74"/>
      <c r="G38" s="75"/>
      <c r="H38" s="76"/>
      <c r="I38" s="77"/>
      <c r="J38" s="77"/>
      <c r="K38" s="77"/>
      <c r="L38" s="78"/>
      <c r="M38" s="97">
        <v>75609.81</v>
      </c>
      <c r="N38" s="26" t="e">
        <f t="shared" si="0"/>
        <v>#DIV/0!</v>
      </c>
      <c r="O38" s="26" t="e">
        <f t="shared" si="1"/>
        <v>#DIV/0!</v>
      </c>
      <c r="P38" s="26" t="e">
        <f t="shared" si="2"/>
        <v>#DIV/0!</v>
      </c>
      <c r="Q38" s="97">
        <v>50274.93</v>
      </c>
    </row>
    <row r="39" spans="1:17" x14ac:dyDescent="0.25">
      <c r="A39" s="45" t="s">
        <v>48</v>
      </c>
      <c r="B39" s="98">
        <v>0.95</v>
      </c>
      <c r="C39" s="46">
        <v>3213</v>
      </c>
      <c r="D39" s="47" t="s">
        <v>25</v>
      </c>
      <c r="E39" s="58" t="s">
        <v>49</v>
      </c>
      <c r="F39" s="72" t="s">
        <v>50</v>
      </c>
      <c r="G39" s="83">
        <v>42272</v>
      </c>
      <c r="H39" s="68">
        <v>17200</v>
      </c>
      <c r="I39" s="69">
        <v>200</v>
      </c>
      <c r="J39" s="69">
        <v>17000</v>
      </c>
      <c r="K39" s="69">
        <v>850.0000000000008</v>
      </c>
      <c r="L39" s="70">
        <v>16150</v>
      </c>
      <c r="M39" s="96">
        <v>14980.46</v>
      </c>
      <c r="N39" s="26">
        <f t="shared" si="0"/>
        <v>200</v>
      </c>
      <c r="O39" s="26">
        <f t="shared" si="1"/>
        <v>14780.46</v>
      </c>
      <c r="P39" s="26">
        <f t="shared" si="2"/>
        <v>739.01999999999862</v>
      </c>
      <c r="Q39" s="96">
        <v>14041.44</v>
      </c>
    </row>
    <row r="40" spans="1:17" x14ac:dyDescent="0.25">
      <c r="A40" s="45" t="s">
        <v>51</v>
      </c>
      <c r="B40" s="98">
        <v>0.95</v>
      </c>
      <c r="C40" s="46">
        <v>3203</v>
      </c>
      <c r="D40" s="47" t="s">
        <v>25</v>
      </c>
      <c r="E40" s="58" t="s">
        <v>49</v>
      </c>
      <c r="F40" s="72" t="s">
        <v>52</v>
      </c>
      <c r="G40" s="71" t="s">
        <v>53</v>
      </c>
      <c r="H40" s="68">
        <v>10200</v>
      </c>
      <c r="I40" s="69">
        <v>200</v>
      </c>
      <c r="J40" s="69">
        <v>10000</v>
      </c>
      <c r="K40" s="69">
        <v>500.00000000000045</v>
      </c>
      <c r="L40" s="70">
        <v>9500</v>
      </c>
      <c r="M40" s="96">
        <v>9857.4500000000007</v>
      </c>
      <c r="N40" s="26">
        <f t="shared" si="0"/>
        <v>200</v>
      </c>
      <c r="O40" s="26">
        <f t="shared" si="1"/>
        <v>9657.4500000000007</v>
      </c>
      <c r="P40" s="26">
        <f t="shared" si="2"/>
        <v>482.8700000000008</v>
      </c>
      <c r="Q40" s="96">
        <v>9174.58</v>
      </c>
    </row>
    <row r="41" spans="1:17" x14ac:dyDescent="0.25">
      <c r="A41" s="45" t="s">
        <v>152</v>
      </c>
      <c r="B41" s="98">
        <v>0.95</v>
      </c>
      <c r="C41" s="46" t="s">
        <v>153</v>
      </c>
      <c r="D41" s="47" t="s">
        <v>25</v>
      </c>
      <c r="E41" s="58" t="s">
        <v>49</v>
      </c>
      <c r="F41" s="72" t="s">
        <v>249</v>
      </c>
      <c r="G41" s="71" t="s">
        <v>241</v>
      </c>
      <c r="H41" s="68">
        <v>15150</v>
      </c>
      <c r="I41" s="69">
        <v>200</v>
      </c>
      <c r="J41" s="69">
        <v>14950</v>
      </c>
      <c r="K41" s="69">
        <v>747.50000000000068</v>
      </c>
      <c r="L41" s="70">
        <v>14202.5</v>
      </c>
      <c r="M41" s="96">
        <v>15150</v>
      </c>
      <c r="N41" s="26">
        <f t="shared" si="0"/>
        <v>200</v>
      </c>
      <c r="O41" s="26">
        <f t="shared" si="1"/>
        <v>14950</v>
      </c>
      <c r="P41" s="26">
        <f t="shared" si="2"/>
        <v>747.5</v>
      </c>
      <c r="Q41" s="96">
        <v>14202.5</v>
      </c>
    </row>
    <row r="42" spans="1:17" x14ac:dyDescent="0.25">
      <c r="A42" s="45" t="s">
        <v>54</v>
      </c>
      <c r="B42" s="98">
        <v>0.95</v>
      </c>
      <c r="C42" s="46">
        <v>3214</v>
      </c>
      <c r="D42" s="47" t="s">
        <v>25</v>
      </c>
      <c r="E42" s="58" t="s">
        <v>49</v>
      </c>
      <c r="F42" s="72" t="s">
        <v>55</v>
      </c>
      <c r="G42" s="83">
        <v>42272</v>
      </c>
      <c r="H42" s="68">
        <v>8400</v>
      </c>
      <c r="I42" s="69">
        <v>200</v>
      </c>
      <c r="J42" s="69">
        <v>8200</v>
      </c>
      <c r="K42" s="69">
        <v>410.00000000000034</v>
      </c>
      <c r="L42" s="70">
        <v>7790</v>
      </c>
      <c r="M42" s="96">
        <v>7341.74</v>
      </c>
      <c r="N42" s="26">
        <f t="shared" si="0"/>
        <v>200</v>
      </c>
      <c r="O42" s="26">
        <f t="shared" si="1"/>
        <v>7141.74</v>
      </c>
      <c r="P42" s="26">
        <f t="shared" si="2"/>
        <v>357.08999999999924</v>
      </c>
      <c r="Q42" s="96">
        <v>6784.6500000000005</v>
      </c>
    </row>
    <row r="43" spans="1:17" x14ac:dyDescent="0.25">
      <c r="A43" s="45" t="s">
        <v>154</v>
      </c>
      <c r="B43" s="98">
        <v>0.95</v>
      </c>
      <c r="C43" s="46" t="s">
        <v>155</v>
      </c>
      <c r="D43" s="47" t="s">
        <v>25</v>
      </c>
      <c r="E43" s="58" t="s">
        <v>49</v>
      </c>
      <c r="F43" s="72" t="s">
        <v>249</v>
      </c>
      <c r="G43" s="71" t="s">
        <v>241</v>
      </c>
      <c r="H43" s="68">
        <v>15200</v>
      </c>
      <c r="I43" s="69">
        <v>200</v>
      </c>
      <c r="J43" s="69">
        <v>15000</v>
      </c>
      <c r="K43" s="69">
        <v>750.00000000000068</v>
      </c>
      <c r="L43" s="70">
        <v>14250</v>
      </c>
      <c r="M43" s="96">
        <v>15200</v>
      </c>
      <c r="N43" s="26">
        <f t="shared" si="0"/>
        <v>200</v>
      </c>
      <c r="O43" s="26">
        <f t="shared" si="1"/>
        <v>15000</v>
      </c>
      <c r="P43" s="26">
        <f t="shared" si="2"/>
        <v>750</v>
      </c>
      <c r="Q43" s="96">
        <v>14250</v>
      </c>
    </row>
    <row r="44" spans="1:17" x14ac:dyDescent="0.25">
      <c r="A44" s="45" t="s">
        <v>56</v>
      </c>
      <c r="B44" s="98">
        <v>0.95</v>
      </c>
      <c r="C44" s="46">
        <v>3258</v>
      </c>
      <c r="D44" s="47" t="s">
        <v>25</v>
      </c>
      <c r="E44" s="58" t="s">
        <v>49</v>
      </c>
      <c r="F44" s="72" t="s">
        <v>55</v>
      </c>
      <c r="G44" s="83">
        <v>42272</v>
      </c>
      <c r="H44" s="68">
        <v>22200</v>
      </c>
      <c r="I44" s="69">
        <v>200</v>
      </c>
      <c r="J44" s="69">
        <v>22000</v>
      </c>
      <c r="K44" s="69">
        <v>1100.0000000000009</v>
      </c>
      <c r="L44" s="70">
        <v>20900</v>
      </c>
      <c r="M44" s="96">
        <v>21452.23</v>
      </c>
      <c r="N44" s="26">
        <f t="shared" si="0"/>
        <v>200</v>
      </c>
      <c r="O44" s="26">
        <f t="shared" si="1"/>
        <v>21252.23</v>
      </c>
      <c r="P44" s="26">
        <f t="shared" si="2"/>
        <v>1062.6100000000006</v>
      </c>
      <c r="Q44" s="96">
        <v>20189.62</v>
      </c>
    </row>
    <row r="45" spans="1:17" x14ac:dyDescent="0.25">
      <c r="A45" s="45" t="s">
        <v>156</v>
      </c>
      <c r="B45" s="98">
        <v>0.95</v>
      </c>
      <c r="C45" s="46" t="s">
        <v>157</v>
      </c>
      <c r="D45" s="47" t="s">
        <v>25</v>
      </c>
      <c r="E45" s="58" t="s">
        <v>49</v>
      </c>
      <c r="F45" s="72" t="s">
        <v>250</v>
      </c>
      <c r="G45" s="83">
        <v>43083</v>
      </c>
      <c r="H45" s="68">
        <v>22200</v>
      </c>
      <c r="I45" s="69">
        <v>200</v>
      </c>
      <c r="J45" s="69">
        <v>22000</v>
      </c>
      <c r="K45" s="69">
        <v>1100.0000000000009</v>
      </c>
      <c r="L45" s="70">
        <v>20900</v>
      </c>
      <c r="M45" s="96">
        <v>22196.76</v>
      </c>
      <c r="N45" s="26">
        <f t="shared" si="0"/>
        <v>200</v>
      </c>
      <c r="O45" s="26">
        <f t="shared" si="1"/>
        <v>21996.76</v>
      </c>
      <c r="P45" s="26">
        <f t="shared" si="2"/>
        <v>1099.8400000000001</v>
      </c>
      <c r="Q45" s="96">
        <v>20896.919999999998</v>
      </c>
    </row>
    <row r="46" spans="1:17" x14ac:dyDescent="0.25">
      <c r="A46" s="45" t="s">
        <v>57</v>
      </c>
      <c r="B46" s="98">
        <v>0.95</v>
      </c>
      <c r="C46" s="46">
        <v>3215</v>
      </c>
      <c r="D46" s="47" t="s">
        <v>25</v>
      </c>
      <c r="E46" s="58" t="s">
        <v>49</v>
      </c>
      <c r="F46" s="72" t="s">
        <v>55</v>
      </c>
      <c r="G46" s="83">
        <v>42272</v>
      </c>
      <c r="H46" s="68">
        <v>21000</v>
      </c>
      <c r="I46" s="69">
        <v>200</v>
      </c>
      <c r="J46" s="69">
        <v>20800</v>
      </c>
      <c r="K46" s="69">
        <v>1040.0000000000009</v>
      </c>
      <c r="L46" s="70">
        <v>19760</v>
      </c>
      <c r="M46" s="96">
        <v>14729.44</v>
      </c>
      <c r="N46" s="26">
        <f t="shared" si="0"/>
        <v>200</v>
      </c>
      <c r="O46" s="26">
        <f t="shared" si="1"/>
        <v>14529.44</v>
      </c>
      <c r="P46" s="26">
        <f t="shared" si="2"/>
        <v>726.47000000000116</v>
      </c>
      <c r="Q46" s="96">
        <v>13802.97</v>
      </c>
    </row>
    <row r="47" spans="1:17" x14ac:dyDescent="0.25">
      <c r="A47" s="45" t="s">
        <v>58</v>
      </c>
      <c r="B47" s="98">
        <v>0.95</v>
      </c>
      <c r="C47" s="46">
        <v>3259</v>
      </c>
      <c r="D47" s="47" t="s">
        <v>25</v>
      </c>
      <c r="E47" s="58" t="s">
        <v>49</v>
      </c>
      <c r="F47" s="72" t="s">
        <v>59</v>
      </c>
      <c r="G47" s="83">
        <v>42810</v>
      </c>
      <c r="H47" s="68">
        <v>11200</v>
      </c>
      <c r="I47" s="69">
        <v>200</v>
      </c>
      <c r="J47" s="69">
        <v>11000</v>
      </c>
      <c r="K47" s="69">
        <v>550.00000000000045</v>
      </c>
      <c r="L47" s="70">
        <v>10450</v>
      </c>
      <c r="M47" s="96">
        <v>8271.94</v>
      </c>
      <c r="N47" s="26">
        <f t="shared" si="0"/>
        <v>200.00000000000091</v>
      </c>
      <c r="O47" s="26">
        <f t="shared" si="1"/>
        <v>8071.94</v>
      </c>
      <c r="P47" s="26">
        <f t="shared" si="2"/>
        <v>403.59999999999945</v>
      </c>
      <c r="Q47" s="96">
        <v>7668.34</v>
      </c>
    </row>
    <row r="48" spans="1:17" x14ac:dyDescent="0.25">
      <c r="A48" s="45" t="s">
        <v>60</v>
      </c>
      <c r="B48" s="98">
        <v>0.95</v>
      </c>
      <c r="C48" s="46">
        <v>3212</v>
      </c>
      <c r="D48" s="47" t="s">
        <v>25</v>
      </c>
      <c r="E48" s="58" t="s">
        <v>49</v>
      </c>
      <c r="F48" s="81" t="s">
        <v>55</v>
      </c>
      <c r="G48" s="83">
        <v>42272</v>
      </c>
      <c r="H48" s="68">
        <v>65000</v>
      </c>
      <c r="I48" s="69">
        <v>200</v>
      </c>
      <c r="J48" s="69">
        <v>64800</v>
      </c>
      <c r="K48" s="69">
        <v>3240.0000000000027</v>
      </c>
      <c r="L48" s="70">
        <v>61560</v>
      </c>
      <c r="M48" s="96">
        <v>55522.48</v>
      </c>
      <c r="N48" s="26">
        <f t="shared" si="0"/>
        <v>200</v>
      </c>
      <c r="O48" s="26">
        <f t="shared" si="1"/>
        <v>55322.48</v>
      </c>
      <c r="P48" s="26">
        <f t="shared" si="2"/>
        <v>2766.1200000000026</v>
      </c>
      <c r="Q48" s="96">
        <v>52556.36</v>
      </c>
    </row>
    <row r="49" spans="1:17" x14ac:dyDescent="0.25">
      <c r="A49" s="53" t="s">
        <v>61</v>
      </c>
      <c r="B49" s="98">
        <v>0.95</v>
      </c>
      <c r="C49" s="46" t="s">
        <v>62</v>
      </c>
      <c r="D49" s="47" t="s">
        <v>25</v>
      </c>
      <c r="E49" s="58" t="s">
        <v>49</v>
      </c>
      <c r="F49" s="72" t="s">
        <v>63</v>
      </c>
      <c r="G49" s="83">
        <v>42481</v>
      </c>
      <c r="H49" s="68">
        <v>342700</v>
      </c>
      <c r="I49" s="69">
        <v>500</v>
      </c>
      <c r="J49" s="69">
        <v>342200</v>
      </c>
      <c r="K49" s="69">
        <v>17110.000000000015</v>
      </c>
      <c r="L49" s="70">
        <v>325090</v>
      </c>
      <c r="M49" s="96">
        <v>342389.47</v>
      </c>
      <c r="N49" s="26">
        <f t="shared" si="0"/>
        <v>200</v>
      </c>
      <c r="O49" s="26">
        <f t="shared" si="1"/>
        <v>342189.47</v>
      </c>
      <c r="P49" s="26">
        <f t="shared" si="2"/>
        <v>17109.469999999972</v>
      </c>
      <c r="Q49" s="96">
        <v>325080</v>
      </c>
    </row>
    <row r="50" spans="1:17" x14ac:dyDescent="0.25">
      <c r="A50" s="45" t="s">
        <v>160</v>
      </c>
      <c r="B50" s="98">
        <v>0.95</v>
      </c>
      <c r="C50" s="46" t="s">
        <v>161</v>
      </c>
      <c r="D50" s="47" t="s">
        <v>25</v>
      </c>
      <c r="E50" s="58" t="s">
        <v>49</v>
      </c>
      <c r="F50" s="46" t="s">
        <v>251</v>
      </c>
      <c r="G50" s="71" t="s">
        <v>246</v>
      </c>
      <c r="H50" s="68">
        <v>110500</v>
      </c>
      <c r="I50" s="69">
        <v>500</v>
      </c>
      <c r="J50" s="69">
        <v>110000</v>
      </c>
      <c r="K50" s="69">
        <v>5500.0000000000045</v>
      </c>
      <c r="L50" s="70">
        <v>104500</v>
      </c>
      <c r="M50" s="96">
        <v>110149.92</v>
      </c>
      <c r="N50" s="26">
        <f t="shared" si="0"/>
        <v>500</v>
      </c>
      <c r="O50" s="26">
        <f t="shared" si="1"/>
        <v>109649.92</v>
      </c>
      <c r="P50" s="26">
        <f t="shared" si="2"/>
        <v>5482.5</v>
      </c>
      <c r="Q50" s="96">
        <v>104167.42</v>
      </c>
    </row>
    <row r="51" spans="1:17" x14ac:dyDescent="0.25">
      <c r="A51" s="45" t="s">
        <v>64</v>
      </c>
      <c r="B51" s="98">
        <v>0.95</v>
      </c>
      <c r="C51" s="46">
        <v>3202</v>
      </c>
      <c r="D51" s="47" t="s">
        <v>25</v>
      </c>
      <c r="E51" s="58" t="s">
        <v>49</v>
      </c>
      <c r="F51" s="72" t="s">
        <v>52</v>
      </c>
      <c r="G51" s="83">
        <v>42180</v>
      </c>
      <c r="H51" s="68">
        <v>7400</v>
      </c>
      <c r="I51" s="69">
        <v>200</v>
      </c>
      <c r="J51" s="69">
        <v>7200</v>
      </c>
      <c r="K51" s="69">
        <v>360.00000000000034</v>
      </c>
      <c r="L51" s="70">
        <v>6840</v>
      </c>
      <c r="M51" s="96">
        <v>6626.12</v>
      </c>
      <c r="N51" s="26">
        <f t="shared" si="0"/>
        <v>200</v>
      </c>
      <c r="O51" s="26">
        <f t="shared" si="1"/>
        <v>6426.12</v>
      </c>
      <c r="P51" s="26">
        <f t="shared" si="2"/>
        <v>321.30999999999949</v>
      </c>
      <c r="Q51" s="96">
        <v>6104.81</v>
      </c>
    </row>
    <row r="52" spans="1:17" x14ac:dyDescent="0.25">
      <c r="A52" s="45" t="s">
        <v>162</v>
      </c>
      <c r="B52" s="98">
        <v>0.95</v>
      </c>
      <c r="C52" s="46" t="s">
        <v>163</v>
      </c>
      <c r="D52" s="47" t="s">
        <v>25</v>
      </c>
      <c r="E52" s="58" t="s">
        <v>49</v>
      </c>
      <c r="F52" s="72" t="s">
        <v>252</v>
      </c>
      <c r="G52" s="71" t="s">
        <v>253</v>
      </c>
      <c r="H52" s="68">
        <v>24200</v>
      </c>
      <c r="I52" s="69">
        <v>0</v>
      </c>
      <c r="J52" s="69">
        <v>24200</v>
      </c>
      <c r="K52" s="69">
        <v>1210.0000000000011</v>
      </c>
      <c r="L52" s="70">
        <v>22990</v>
      </c>
      <c r="M52" s="96">
        <v>24200</v>
      </c>
      <c r="N52" s="26">
        <f t="shared" si="0"/>
        <v>200</v>
      </c>
      <c r="O52" s="26">
        <f t="shared" si="1"/>
        <v>24000</v>
      </c>
      <c r="P52" s="26">
        <f t="shared" si="2"/>
        <v>1200</v>
      </c>
      <c r="Q52" s="96">
        <v>22800</v>
      </c>
    </row>
    <row r="53" spans="1:17" x14ac:dyDescent="0.25">
      <c r="A53" s="45" t="s">
        <v>164</v>
      </c>
      <c r="B53" s="98">
        <v>0.95</v>
      </c>
      <c r="C53" s="46" t="s">
        <v>165</v>
      </c>
      <c r="D53" s="47" t="s">
        <v>25</v>
      </c>
      <c r="E53" s="58" t="s">
        <v>49</v>
      </c>
      <c r="F53" s="72" t="s">
        <v>252</v>
      </c>
      <c r="G53" s="71" t="s">
        <v>253</v>
      </c>
      <c r="H53" s="68">
        <v>18200</v>
      </c>
      <c r="I53" s="69">
        <v>200</v>
      </c>
      <c r="J53" s="69">
        <v>18000</v>
      </c>
      <c r="K53" s="69">
        <v>900.0000000000008</v>
      </c>
      <c r="L53" s="70">
        <v>17100</v>
      </c>
      <c r="M53" s="96">
        <v>18200</v>
      </c>
      <c r="N53" s="26">
        <f t="shared" si="0"/>
        <v>200</v>
      </c>
      <c r="O53" s="26">
        <f t="shared" si="1"/>
        <v>18000</v>
      </c>
      <c r="P53" s="26">
        <f t="shared" si="2"/>
        <v>900</v>
      </c>
      <c r="Q53" s="96">
        <v>17100</v>
      </c>
    </row>
    <row r="54" spans="1:17" x14ac:dyDescent="0.25">
      <c r="A54" s="45" t="s">
        <v>168</v>
      </c>
      <c r="B54" s="98">
        <v>0.9</v>
      </c>
      <c r="C54" s="46" t="s">
        <v>169</v>
      </c>
      <c r="D54" s="47" t="s">
        <v>67</v>
      </c>
      <c r="E54" s="58" t="s">
        <v>49</v>
      </c>
      <c r="F54" s="46" t="s">
        <v>254</v>
      </c>
      <c r="G54" s="71" t="s">
        <v>241</v>
      </c>
      <c r="H54" s="68">
        <v>4000</v>
      </c>
      <c r="I54" s="69">
        <v>0</v>
      </c>
      <c r="J54" s="69">
        <v>4000</v>
      </c>
      <c r="K54" s="69">
        <v>399.99999999999989</v>
      </c>
      <c r="L54" s="70">
        <v>3600</v>
      </c>
      <c r="M54" s="96">
        <v>4000</v>
      </c>
      <c r="N54" s="26">
        <f t="shared" si="0"/>
        <v>0</v>
      </c>
      <c r="O54" s="26">
        <f t="shared" si="1"/>
        <v>4000</v>
      </c>
      <c r="P54" s="26">
        <f t="shared" si="2"/>
        <v>400</v>
      </c>
      <c r="Q54" s="96">
        <v>3600</v>
      </c>
    </row>
    <row r="55" spans="1:17" x14ac:dyDescent="0.25">
      <c r="A55" s="45" t="s">
        <v>65</v>
      </c>
      <c r="B55" s="98">
        <v>0.9</v>
      </c>
      <c r="C55" s="46" t="s">
        <v>66</v>
      </c>
      <c r="D55" s="47" t="s">
        <v>67</v>
      </c>
      <c r="E55" s="58" t="s">
        <v>49</v>
      </c>
      <c r="F55" s="72" t="s">
        <v>68</v>
      </c>
      <c r="G55" s="83">
        <v>42635</v>
      </c>
      <c r="H55" s="68">
        <v>12000</v>
      </c>
      <c r="I55" s="69">
        <v>0</v>
      </c>
      <c r="J55" s="69">
        <v>12000</v>
      </c>
      <c r="K55" s="69">
        <v>1199.9999999999998</v>
      </c>
      <c r="L55" s="70">
        <v>10800</v>
      </c>
      <c r="M55" s="96">
        <v>7355.24</v>
      </c>
      <c r="N55" s="26">
        <f t="shared" si="0"/>
        <v>1437.5299999999997</v>
      </c>
      <c r="O55" s="26">
        <f t="shared" si="1"/>
        <v>5917.71</v>
      </c>
      <c r="P55" s="26">
        <f t="shared" si="2"/>
        <v>591.76999999999953</v>
      </c>
      <c r="Q55" s="96">
        <v>5325.9400000000005</v>
      </c>
    </row>
    <row r="56" spans="1:17" x14ac:dyDescent="0.25">
      <c r="A56" s="45" t="s">
        <v>170</v>
      </c>
      <c r="B56" s="98">
        <v>0.9</v>
      </c>
      <c r="C56" s="46" t="s">
        <v>171</v>
      </c>
      <c r="D56" s="47" t="s">
        <v>67</v>
      </c>
      <c r="E56" s="58" t="s">
        <v>49</v>
      </c>
      <c r="F56" s="72" t="s">
        <v>68</v>
      </c>
      <c r="G56" s="83">
        <v>42635</v>
      </c>
      <c r="H56" s="68">
        <v>10000</v>
      </c>
      <c r="I56" s="69">
        <v>500</v>
      </c>
      <c r="J56" s="69">
        <v>9500</v>
      </c>
      <c r="K56" s="69">
        <v>949.99999999999977</v>
      </c>
      <c r="L56" s="70">
        <v>8550</v>
      </c>
      <c r="M56" s="96">
        <v>10000</v>
      </c>
      <c r="N56" s="26">
        <f t="shared" si="0"/>
        <v>0</v>
      </c>
      <c r="O56" s="26">
        <f t="shared" si="1"/>
        <v>10000</v>
      </c>
      <c r="P56" s="26">
        <f t="shared" si="2"/>
        <v>1000</v>
      </c>
      <c r="Q56" s="96">
        <v>9000</v>
      </c>
    </row>
    <row r="57" spans="1:17" x14ac:dyDescent="0.25">
      <c r="A57" s="45" t="s">
        <v>69</v>
      </c>
      <c r="B57" s="98">
        <v>0.95</v>
      </c>
      <c r="C57" s="46" t="s">
        <v>70</v>
      </c>
      <c r="D57" s="47" t="s">
        <v>25</v>
      </c>
      <c r="E57" s="58" t="s">
        <v>49</v>
      </c>
      <c r="F57" s="72" t="s">
        <v>255</v>
      </c>
      <c r="G57" s="83">
        <v>42635</v>
      </c>
      <c r="H57" s="68">
        <v>7000</v>
      </c>
      <c r="I57" s="69">
        <v>200</v>
      </c>
      <c r="J57" s="69">
        <v>6800</v>
      </c>
      <c r="K57" s="69">
        <v>340.00000000000028</v>
      </c>
      <c r="L57" s="70">
        <v>6460</v>
      </c>
      <c r="M57" s="96">
        <v>6831.59</v>
      </c>
      <c r="N57" s="26">
        <f t="shared" si="0"/>
        <v>200</v>
      </c>
      <c r="O57" s="26">
        <f t="shared" si="1"/>
        <v>6631.59</v>
      </c>
      <c r="P57" s="26">
        <f t="shared" si="2"/>
        <v>331.57999999999993</v>
      </c>
      <c r="Q57" s="96">
        <v>6300.01</v>
      </c>
    </row>
    <row r="58" spans="1:17" x14ac:dyDescent="0.25">
      <c r="A58" s="45" t="s">
        <v>172</v>
      </c>
      <c r="B58" s="98">
        <v>0.95</v>
      </c>
      <c r="C58" s="46" t="s">
        <v>173</v>
      </c>
      <c r="D58" s="47" t="s">
        <v>25</v>
      </c>
      <c r="E58" s="58" t="s">
        <v>49</v>
      </c>
      <c r="F58" s="72" t="s">
        <v>256</v>
      </c>
      <c r="G58" s="83">
        <v>43173</v>
      </c>
      <c r="H58" s="68">
        <v>31000</v>
      </c>
      <c r="I58" s="69">
        <v>300</v>
      </c>
      <c r="J58" s="69">
        <v>30700</v>
      </c>
      <c r="K58" s="69">
        <v>1535.0000000000014</v>
      </c>
      <c r="L58" s="70">
        <v>29165</v>
      </c>
      <c r="M58" s="96">
        <v>23352.5</v>
      </c>
      <c r="N58" s="26">
        <f t="shared" si="0"/>
        <v>300</v>
      </c>
      <c r="O58" s="26">
        <f>ROUND(Q58/B58,2)+0.01</f>
        <v>23052.5</v>
      </c>
      <c r="P58" s="26">
        <f t="shared" si="2"/>
        <v>1152.630000000001</v>
      </c>
      <c r="Q58" s="96">
        <v>21899.87</v>
      </c>
    </row>
    <row r="59" spans="1:17" x14ac:dyDescent="0.25">
      <c r="A59" s="45" t="s">
        <v>174</v>
      </c>
      <c r="B59" s="98">
        <v>0.95</v>
      </c>
      <c r="C59" s="46" t="s">
        <v>175</v>
      </c>
      <c r="D59" s="47" t="s">
        <v>25</v>
      </c>
      <c r="E59" s="58" t="s">
        <v>49</v>
      </c>
      <c r="F59" s="84" t="s">
        <v>257</v>
      </c>
      <c r="G59" s="83">
        <v>42726</v>
      </c>
      <c r="H59" s="68">
        <v>25200</v>
      </c>
      <c r="I59" s="69">
        <v>200</v>
      </c>
      <c r="J59" s="69">
        <v>25000</v>
      </c>
      <c r="K59" s="69">
        <v>1250.0000000000011</v>
      </c>
      <c r="L59" s="70">
        <v>23750</v>
      </c>
      <c r="M59" s="96">
        <v>25200</v>
      </c>
      <c r="N59" s="26">
        <f t="shared" si="0"/>
        <v>200</v>
      </c>
      <c r="O59" s="26">
        <f t="shared" si="1"/>
        <v>25000</v>
      </c>
      <c r="P59" s="26">
        <f t="shared" si="2"/>
        <v>1250</v>
      </c>
      <c r="Q59" s="96">
        <v>23750</v>
      </c>
    </row>
    <row r="60" spans="1:17" x14ac:dyDescent="0.25">
      <c r="A60" s="48" t="s">
        <v>176</v>
      </c>
      <c r="B60" s="99"/>
      <c r="C60" s="49">
        <f>COUNTA(C39:C59)</f>
        <v>21</v>
      </c>
      <c r="D60" s="50"/>
      <c r="E60" s="59" t="s">
        <v>49</v>
      </c>
      <c r="F60" s="74"/>
      <c r="G60" s="75"/>
      <c r="H60" s="76"/>
      <c r="I60" s="77"/>
      <c r="J60" s="77"/>
      <c r="K60" s="77"/>
      <c r="L60" s="78"/>
      <c r="M60" s="97">
        <v>1101278.0999999999</v>
      </c>
      <c r="N60" s="26" t="e">
        <f t="shared" si="0"/>
        <v>#DIV/0!</v>
      </c>
      <c r="O60" s="26" t="e">
        <f t="shared" si="1"/>
        <v>#DIV/0!</v>
      </c>
      <c r="P60" s="26" t="e">
        <f t="shared" si="2"/>
        <v>#DIV/0!</v>
      </c>
      <c r="Q60" s="97">
        <v>995947.74999999988</v>
      </c>
    </row>
    <row r="61" spans="1:17" x14ac:dyDescent="0.25">
      <c r="A61" s="45" t="s">
        <v>177</v>
      </c>
      <c r="B61" s="98">
        <v>1</v>
      </c>
      <c r="C61" s="46">
        <v>3229</v>
      </c>
      <c r="D61" s="47" t="s">
        <v>178</v>
      </c>
      <c r="E61" s="58" t="s">
        <v>72</v>
      </c>
      <c r="F61" s="72" t="s">
        <v>258</v>
      </c>
      <c r="G61" s="83">
        <v>42810</v>
      </c>
      <c r="H61" s="68">
        <v>1487.13</v>
      </c>
      <c r="I61" s="69">
        <v>100</v>
      </c>
      <c r="J61" s="69">
        <v>1387.13</v>
      </c>
      <c r="K61" s="69">
        <v>0</v>
      </c>
      <c r="L61" s="70">
        <v>1387.13</v>
      </c>
      <c r="M61" s="96">
        <v>367.91</v>
      </c>
      <c r="N61" s="26">
        <f t="shared" ref="N61:N101" si="3">M61-O61</f>
        <v>92.080000000000041</v>
      </c>
      <c r="O61" s="26">
        <f t="shared" ref="O61:O101" si="4">ROUND(Q61/B61,2)</f>
        <v>275.83</v>
      </c>
      <c r="P61" s="26">
        <f t="shared" ref="P61:P101" si="5">O61-Q61</f>
        <v>0</v>
      </c>
      <c r="Q61" s="96">
        <v>275.83</v>
      </c>
    </row>
    <row r="62" spans="1:17" x14ac:dyDescent="0.25">
      <c r="A62" s="45" t="s">
        <v>71</v>
      </c>
      <c r="B62" s="98">
        <v>0.9</v>
      </c>
      <c r="C62" s="46">
        <v>3224</v>
      </c>
      <c r="D62" s="47" t="s">
        <v>67</v>
      </c>
      <c r="E62" s="58" t="s">
        <v>72</v>
      </c>
      <c r="F62" s="72" t="s">
        <v>73</v>
      </c>
      <c r="G62" s="83">
        <v>42635</v>
      </c>
      <c r="H62" s="68">
        <v>30000</v>
      </c>
      <c r="I62" s="69">
        <v>0</v>
      </c>
      <c r="J62" s="69">
        <v>30000</v>
      </c>
      <c r="K62" s="69">
        <v>2999.9999999999995</v>
      </c>
      <c r="L62" s="70">
        <v>27000</v>
      </c>
      <c r="M62" s="96">
        <v>21722.410000000003</v>
      </c>
      <c r="N62" s="26">
        <f t="shared" si="3"/>
        <v>332.41000000000349</v>
      </c>
      <c r="O62" s="26">
        <f t="shared" si="4"/>
        <v>21390</v>
      </c>
      <c r="P62" s="26">
        <f t="shared" si="5"/>
        <v>2139</v>
      </c>
      <c r="Q62" s="96">
        <v>19251</v>
      </c>
    </row>
    <row r="63" spans="1:17" x14ac:dyDescent="0.25">
      <c r="A63" s="45" t="s">
        <v>74</v>
      </c>
      <c r="B63" s="98">
        <v>0.95</v>
      </c>
      <c r="C63" s="46">
        <v>3230</v>
      </c>
      <c r="D63" s="47" t="s">
        <v>46</v>
      </c>
      <c r="E63" s="58" t="s">
        <v>72</v>
      </c>
      <c r="F63" s="72" t="s">
        <v>75</v>
      </c>
      <c r="G63" s="83">
        <v>42272</v>
      </c>
      <c r="H63" s="68">
        <v>26500</v>
      </c>
      <c r="I63" s="69">
        <v>500</v>
      </c>
      <c r="J63" s="69">
        <v>26000</v>
      </c>
      <c r="K63" s="69">
        <v>1300.0000000000011</v>
      </c>
      <c r="L63" s="70">
        <v>24700</v>
      </c>
      <c r="M63" s="96">
        <v>26346.82</v>
      </c>
      <c r="N63" s="26">
        <f t="shared" si="3"/>
        <v>500</v>
      </c>
      <c r="O63" s="26">
        <f t="shared" si="4"/>
        <v>25846.82</v>
      </c>
      <c r="P63" s="26">
        <f t="shared" si="5"/>
        <v>1292.3400000000001</v>
      </c>
      <c r="Q63" s="96">
        <v>24554.48</v>
      </c>
    </row>
    <row r="64" spans="1:17" x14ac:dyDescent="0.25">
      <c r="A64" s="45" t="s">
        <v>179</v>
      </c>
      <c r="B64" s="98">
        <v>0.9</v>
      </c>
      <c r="C64" s="46">
        <v>3223</v>
      </c>
      <c r="D64" s="47" t="s">
        <v>89</v>
      </c>
      <c r="E64" s="58" t="s">
        <v>72</v>
      </c>
      <c r="F64" s="84" t="s">
        <v>259</v>
      </c>
      <c r="G64" s="83">
        <v>42726</v>
      </c>
      <c r="H64" s="68">
        <v>10000</v>
      </c>
      <c r="I64" s="69">
        <v>0</v>
      </c>
      <c r="J64" s="69">
        <v>10000</v>
      </c>
      <c r="K64" s="69">
        <v>999.99999999999977</v>
      </c>
      <c r="L64" s="70">
        <v>9000</v>
      </c>
      <c r="M64" s="96">
        <v>8936.5</v>
      </c>
      <c r="N64" s="26">
        <f t="shared" si="3"/>
        <v>117.61000000000058</v>
      </c>
      <c r="O64" s="26">
        <f t="shared" si="4"/>
        <v>8818.89</v>
      </c>
      <c r="P64" s="26">
        <f t="shared" si="5"/>
        <v>881.88999999999942</v>
      </c>
      <c r="Q64" s="96">
        <v>7937</v>
      </c>
    </row>
    <row r="65" spans="1:17" x14ac:dyDescent="0.25">
      <c r="A65" s="45" t="s">
        <v>180</v>
      </c>
      <c r="B65" s="98">
        <v>0.9</v>
      </c>
      <c r="C65" s="46">
        <v>3225</v>
      </c>
      <c r="D65" s="47" t="s">
        <v>67</v>
      </c>
      <c r="E65" s="58" t="s">
        <v>72</v>
      </c>
      <c r="F65" s="72" t="s">
        <v>73</v>
      </c>
      <c r="G65" s="83">
        <v>42635</v>
      </c>
      <c r="H65" s="68">
        <v>8000</v>
      </c>
      <c r="I65" s="69">
        <v>0</v>
      </c>
      <c r="J65" s="69">
        <v>8000</v>
      </c>
      <c r="K65" s="69">
        <v>799.99999999999977</v>
      </c>
      <c r="L65" s="70">
        <v>7200</v>
      </c>
      <c r="M65" s="96">
        <v>5675.29</v>
      </c>
      <c r="N65" s="26">
        <f t="shared" si="3"/>
        <v>69.729999999999563</v>
      </c>
      <c r="O65" s="26">
        <f t="shared" si="4"/>
        <v>5605.56</v>
      </c>
      <c r="P65" s="26">
        <f t="shared" si="5"/>
        <v>560.5600000000004</v>
      </c>
      <c r="Q65" s="96">
        <v>5045</v>
      </c>
    </row>
    <row r="66" spans="1:17" x14ac:dyDescent="0.25">
      <c r="A66" s="45" t="s">
        <v>76</v>
      </c>
      <c r="B66" s="98">
        <v>0.9</v>
      </c>
      <c r="C66" s="46" t="s">
        <v>77</v>
      </c>
      <c r="D66" s="47" t="s">
        <v>67</v>
      </c>
      <c r="E66" s="58" t="s">
        <v>72</v>
      </c>
      <c r="F66" s="72" t="s">
        <v>73</v>
      </c>
      <c r="G66" s="83">
        <v>42635</v>
      </c>
      <c r="H66" s="68">
        <v>15000</v>
      </c>
      <c r="I66" s="69">
        <v>0</v>
      </c>
      <c r="J66" s="69">
        <v>15000</v>
      </c>
      <c r="K66" s="69">
        <v>1499.9999999999998</v>
      </c>
      <c r="L66" s="70">
        <v>13500</v>
      </c>
      <c r="M66" s="96">
        <v>11199.99</v>
      </c>
      <c r="N66" s="26">
        <f t="shared" si="3"/>
        <v>98.8799999999992</v>
      </c>
      <c r="O66" s="26">
        <f t="shared" si="4"/>
        <v>11101.11</v>
      </c>
      <c r="P66" s="26">
        <f t="shared" si="5"/>
        <v>1110.1100000000006</v>
      </c>
      <c r="Q66" s="96">
        <v>9991</v>
      </c>
    </row>
    <row r="67" spans="1:17" x14ac:dyDescent="0.25">
      <c r="A67" s="45" t="s">
        <v>78</v>
      </c>
      <c r="B67" s="98">
        <v>0.9</v>
      </c>
      <c r="C67" s="46">
        <v>3222</v>
      </c>
      <c r="D67" s="47" t="s">
        <v>67</v>
      </c>
      <c r="E67" s="58" t="s">
        <v>72</v>
      </c>
      <c r="F67" s="72" t="s">
        <v>73</v>
      </c>
      <c r="G67" s="83">
        <v>42635</v>
      </c>
      <c r="H67" s="68">
        <v>25000</v>
      </c>
      <c r="I67" s="69">
        <v>0</v>
      </c>
      <c r="J67" s="69">
        <v>25000</v>
      </c>
      <c r="K67" s="69">
        <v>2499.9999999999995</v>
      </c>
      <c r="L67" s="70">
        <v>22500</v>
      </c>
      <c r="M67" s="96">
        <v>22863.390000000003</v>
      </c>
      <c r="N67" s="26">
        <f t="shared" si="3"/>
        <v>261.17000000000189</v>
      </c>
      <c r="O67" s="26">
        <f t="shared" si="4"/>
        <v>22602.22</v>
      </c>
      <c r="P67" s="26">
        <f t="shared" si="5"/>
        <v>2260.2200000000012</v>
      </c>
      <c r="Q67" s="96">
        <v>20342</v>
      </c>
    </row>
    <row r="68" spans="1:17" x14ac:dyDescent="0.25">
      <c r="A68" s="45" t="s">
        <v>79</v>
      </c>
      <c r="B68" s="98">
        <v>1</v>
      </c>
      <c r="C68" s="46" t="s">
        <v>80</v>
      </c>
      <c r="D68" s="47" t="s">
        <v>81</v>
      </c>
      <c r="E68" s="58" t="s">
        <v>72</v>
      </c>
      <c r="F68" s="72" t="s">
        <v>82</v>
      </c>
      <c r="G68" s="83">
        <v>42901</v>
      </c>
      <c r="H68" s="68">
        <v>17600</v>
      </c>
      <c r="I68" s="69">
        <v>200</v>
      </c>
      <c r="J68" s="69">
        <v>17400</v>
      </c>
      <c r="K68" s="69">
        <v>0</v>
      </c>
      <c r="L68" s="70">
        <v>17400</v>
      </c>
      <c r="M68" s="96">
        <v>17540.79</v>
      </c>
      <c r="N68" s="26">
        <f t="shared" si="3"/>
        <v>200</v>
      </c>
      <c r="O68" s="26">
        <f t="shared" si="4"/>
        <v>17340.79</v>
      </c>
      <c r="P68" s="26">
        <f t="shared" si="5"/>
        <v>0</v>
      </c>
      <c r="Q68" s="96">
        <v>17340.79</v>
      </c>
    </row>
    <row r="69" spans="1:17" x14ac:dyDescent="0.25">
      <c r="A69" s="45" t="s">
        <v>181</v>
      </c>
      <c r="B69" s="98">
        <v>1</v>
      </c>
      <c r="C69" s="46" t="s">
        <v>182</v>
      </c>
      <c r="D69" s="47" t="s">
        <v>81</v>
      </c>
      <c r="E69" s="58" t="s">
        <v>72</v>
      </c>
      <c r="F69" s="72" t="s">
        <v>260</v>
      </c>
      <c r="G69" s="83">
        <v>43173</v>
      </c>
      <c r="H69" s="68">
        <v>35200</v>
      </c>
      <c r="I69" s="69">
        <v>200</v>
      </c>
      <c r="J69" s="69">
        <v>35000</v>
      </c>
      <c r="K69" s="69">
        <v>0</v>
      </c>
      <c r="L69" s="70">
        <v>35000</v>
      </c>
      <c r="M69" s="96">
        <v>21179.93</v>
      </c>
      <c r="N69" s="26">
        <f t="shared" si="3"/>
        <v>200</v>
      </c>
      <c r="O69" s="26">
        <f t="shared" si="4"/>
        <v>20979.93</v>
      </c>
      <c r="P69" s="26">
        <f t="shared" si="5"/>
        <v>0</v>
      </c>
      <c r="Q69" s="96">
        <v>20979.93</v>
      </c>
    </row>
    <row r="70" spans="1:17" x14ac:dyDescent="0.25">
      <c r="A70" s="45" t="s">
        <v>183</v>
      </c>
      <c r="B70" s="98">
        <v>0.95</v>
      </c>
      <c r="C70" s="46" t="s">
        <v>184</v>
      </c>
      <c r="D70" s="47" t="s">
        <v>46</v>
      </c>
      <c r="E70" s="58" t="s">
        <v>72</v>
      </c>
      <c r="F70" s="72" t="s">
        <v>261</v>
      </c>
      <c r="G70" s="83">
        <v>42726</v>
      </c>
      <c r="H70" s="68">
        <v>200640.5</v>
      </c>
      <c r="I70" s="69">
        <v>3000</v>
      </c>
      <c r="J70" s="69">
        <v>197640.5</v>
      </c>
      <c r="K70" s="69">
        <v>9882.0250000000087</v>
      </c>
      <c r="L70" s="70">
        <v>187758.47499999998</v>
      </c>
      <c r="M70" s="96">
        <v>199340.53</v>
      </c>
      <c r="N70" s="26">
        <f t="shared" si="3"/>
        <v>3000</v>
      </c>
      <c r="O70" s="26">
        <f t="shared" si="4"/>
        <v>196340.53</v>
      </c>
      <c r="P70" s="26">
        <f t="shared" si="5"/>
        <v>9817.0299999999988</v>
      </c>
      <c r="Q70" s="96">
        <v>186523.5</v>
      </c>
    </row>
    <row r="71" spans="1:17" x14ac:dyDescent="0.25">
      <c r="A71" s="45" t="s">
        <v>83</v>
      </c>
      <c r="B71" s="98">
        <v>0.9</v>
      </c>
      <c r="C71" s="46">
        <v>3221</v>
      </c>
      <c r="D71" s="47" t="s">
        <v>67</v>
      </c>
      <c r="E71" s="58" t="s">
        <v>72</v>
      </c>
      <c r="F71" s="72" t="s">
        <v>73</v>
      </c>
      <c r="G71" s="83">
        <v>42635</v>
      </c>
      <c r="H71" s="68">
        <v>30000</v>
      </c>
      <c r="I71" s="69">
        <v>0</v>
      </c>
      <c r="J71" s="69">
        <v>30000</v>
      </c>
      <c r="K71" s="69">
        <v>2999.9999999999995</v>
      </c>
      <c r="L71" s="70">
        <v>27000</v>
      </c>
      <c r="M71" s="96">
        <v>24187.54</v>
      </c>
      <c r="N71" s="26">
        <f t="shared" si="3"/>
        <v>85.319999999999709</v>
      </c>
      <c r="O71" s="26">
        <f t="shared" si="4"/>
        <v>24102.22</v>
      </c>
      <c r="P71" s="26">
        <f t="shared" si="5"/>
        <v>2410.2200000000012</v>
      </c>
      <c r="Q71" s="96">
        <v>21692</v>
      </c>
    </row>
    <row r="72" spans="1:17" x14ac:dyDescent="0.25">
      <c r="A72" s="45" t="s">
        <v>84</v>
      </c>
      <c r="B72" s="98">
        <v>0.95</v>
      </c>
      <c r="C72" s="46" t="s">
        <v>85</v>
      </c>
      <c r="D72" s="47" t="s">
        <v>46</v>
      </c>
      <c r="E72" s="58" t="s">
        <v>72</v>
      </c>
      <c r="F72" s="72" t="s">
        <v>86</v>
      </c>
      <c r="G72" s="83">
        <v>42355</v>
      </c>
      <c r="H72" s="68">
        <v>37500</v>
      </c>
      <c r="I72" s="69">
        <v>500</v>
      </c>
      <c r="J72" s="69">
        <v>37000</v>
      </c>
      <c r="K72" s="69">
        <v>1850.0000000000016</v>
      </c>
      <c r="L72" s="70">
        <v>35150</v>
      </c>
      <c r="M72" s="96">
        <v>37255.9</v>
      </c>
      <c r="N72" s="26">
        <f t="shared" si="3"/>
        <v>500</v>
      </c>
      <c r="O72" s="26">
        <f>ROUND(Q72/B72,2)+0.01</f>
        <v>36755.9</v>
      </c>
      <c r="P72" s="26">
        <f t="shared" si="5"/>
        <v>1837.8000000000029</v>
      </c>
      <c r="Q72" s="96">
        <v>34918.1</v>
      </c>
    </row>
    <row r="73" spans="1:17" x14ac:dyDescent="0.25">
      <c r="A73" s="45" t="s">
        <v>185</v>
      </c>
      <c r="B73" s="98">
        <v>0.9</v>
      </c>
      <c r="C73" s="46">
        <v>3232</v>
      </c>
      <c r="D73" s="47" t="s">
        <v>42</v>
      </c>
      <c r="E73" s="58" t="s">
        <v>72</v>
      </c>
      <c r="F73" s="72" t="s">
        <v>43</v>
      </c>
      <c r="G73" s="83">
        <v>42544</v>
      </c>
      <c r="H73" s="68">
        <v>2850</v>
      </c>
      <c r="I73" s="69">
        <v>100</v>
      </c>
      <c r="J73" s="69">
        <v>2750</v>
      </c>
      <c r="K73" s="69">
        <v>274.99999999999994</v>
      </c>
      <c r="L73" s="70">
        <v>2475</v>
      </c>
      <c r="M73" s="96">
        <v>2850</v>
      </c>
      <c r="N73" s="26">
        <f t="shared" si="3"/>
        <v>100</v>
      </c>
      <c r="O73" s="26">
        <f t="shared" si="4"/>
        <v>2750</v>
      </c>
      <c r="P73" s="26">
        <f t="shared" si="5"/>
        <v>275</v>
      </c>
      <c r="Q73" s="96">
        <v>2475</v>
      </c>
    </row>
    <row r="74" spans="1:17" x14ac:dyDescent="0.25">
      <c r="A74" s="45" t="s">
        <v>186</v>
      </c>
      <c r="B74" s="98">
        <v>0.9</v>
      </c>
      <c r="C74" s="46" t="s">
        <v>187</v>
      </c>
      <c r="D74" s="47" t="s">
        <v>67</v>
      </c>
      <c r="E74" s="58" t="s">
        <v>72</v>
      </c>
      <c r="F74" s="84" t="s">
        <v>262</v>
      </c>
      <c r="G74" s="83">
        <v>43356</v>
      </c>
      <c r="H74" s="68">
        <v>8000</v>
      </c>
      <c r="I74" s="69">
        <v>0</v>
      </c>
      <c r="J74" s="69">
        <v>8000</v>
      </c>
      <c r="K74" s="69">
        <v>799.99999999999977</v>
      </c>
      <c r="L74" s="70">
        <v>7200</v>
      </c>
      <c r="M74" s="96">
        <v>8000</v>
      </c>
      <c r="N74" s="26">
        <f t="shared" si="3"/>
        <v>0</v>
      </c>
      <c r="O74" s="26">
        <f t="shared" si="4"/>
        <v>8000</v>
      </c>
      <c r="P74" s="26">
        <f t="shared" si="5"/>
        <v>800</v>
      </c>
      <c r="Q74" s="96">
        <v>7200</v>
      </c>
    </row>
    <row r="75" spans="1:17" x14ac:dyDescent="0.25">
      <c r="A75" s="45" t="s">
        <v>188</v>
      </c>
      <c r="B75" s="98">
        <v>0.9</v>
      </c>
      <c r="C75" s="46" t="s">
        <v>189</v>
      </c>
      <c r="D75" s="47" t="s">
        <v>89</v>
      </c>
      <c r="E75" s="58" t="s">
        <v>72</v>
      </c>
      <c r="F75" s="84" t="s">
        <v>262</v>
      </c>
      <c r="G75" s="83">
        <v>43356</v>
      </c>
      <c r="H75" s="68">
        <v>32000</v>
      </c>
      <c r="I75" s="69">
        <v>0</v>
      </c>
      <c r="J75" s="69">
        <v>32000</v>
      </c>
      <c r="K75" s="69">
        <v>3199.9999999999991</v>
      </c>
      <c r="L75" s="70">
        <v>28800</v>
      </c>
      <c r="M75" s="96">
        <v>32000</v>
      </c>
      <c r="N75" s="26">
        <f t="shared" si="3"/>
        <v>0</v>
      </c>
      <c r="O75" s="26">
        <f t="shared" si="4"/>
        <v>32000</v>
      </c>
      <c r="P75" s="26">
        <f t="shared" si="5"/>
        <v>3200</v>
      </c>
      <c r="Q75" s="96">
        <v>28800</v>
      </c>
    </row>
    <row r="76" spans="1:17" x14ac:dyDescent="0.25">
      <c r="A76" s="45" t="s">
        <v>190</v>
      </c>
      <c r="B76" s="98">
        <v>0.9</v>
      </c>
      <c r="C76" s="46" t="s">
        <v>191</v>
      </c>
      <c r="D76" s="47" t="s">
        <v>89</v>
      </c>
      <c r="E76" s="58" t="s">
        <v>72</v>
      </c>
      <c r="F76" s="84" t="s">
        <v>262</v>
      </c>
      <c r="G76" s="83">
        <v>43356</v>
      </c>
      <c r="H76" s="68">
        <v>10000</v>
      </c>
      <c r="I76" s="69">
        <v>0</v>
      </c>
      <c r="J76" s="69">
        <v>10000</v>
      </c>
      <c r="K76" s="69">
        <v>999.99999999999977</v>
      </c>
      <c r="L76" s="70">
        <v>9000</v>
      </c>
      <c r="M76" s="96">
        <v>10000</v>
      </c>
      <c r="N76" s="26">
        <f t="shared" si="3"/>
        <v>0</v>
      </c>
      <c r="O76" s="26">
        <f t="shared" si="4"/>
        <v>10000</v>
      </c>
      <c r="P76" s="26">
        <f t="shared" si="5"/>
        <v>1000</v>
      </c>
      <c r="Q76" s="96">
        <v>9000</v>
      </c>
    </row>
    <row r="77" spans="1:17" x14ac:dyDescent="0.25">
      <c r="A77" s="45" t="s">
        <v>192</v>
      </c>
      <c r="B77" s="98">
        <v>0.9</v>
      </c>
      <c r="C77" s="46" t="s">
        <v>193</v>
      </c>
      <c r="D77" s="47" t="s">
        <v>89</v>
      </c>
      <c r="E77" s="58" t="s">
        <v>72</v>
      </c>
      <c r="F77" s="84" t="s">
        <v>262</v>
      </c>
      <c r="G77" s="83">
        <v>43356</v>
      </c>
      <c r="H77" s="68">
        <v>10000</v>
      </c>
      <c r="I77" s="69">
        <v>0</v>
      </c>
      <c r="J77" s="69">
        <v>10000</v>
      </c>
      <c r="K77" s="69">
        <v>999.99999999999977</v>
      </c>
      <c r="L77" s="70">
        <v>9000</v>
      </c>
      <c r="M77" s="96">
        <v>10000</v>
      </c>
      <c r="N77" s="26">
        <f t="shared" si="3"/>
        <v>0</v>
      </c>
      <c r="O77" s="26">
        <f t="shared" si="4"/>
        <v>10000</v>
      </c>
      <c r="P77" s="26">
        <f t="shared" si="5"/>
        <v>1000</v>
      </c>
      <c r="Q77" s="96">
        <v>9000</v>
      </c>
    </row>
    <row r="78" spans="1:17" x14ac:dyDescent="0.25">
      <c r="A78" s="45" t="s">
        <v>87</v>
      </c>
      <c r="B78" s="98">
        <v>0.9</v>
      </c>
      <c r="C78" s="46" t="s">
        <v>88</v>
      </c>
      <c r="D78" s="47" t="s">
        <v>89</v>
      </c>
      <c r="E78" s="58" t="s">
        <v>72</v>
      </c>
      <c r="F78" s="72" t="s">
        <v>90</v>
      </c>
      <c r="G78" s="83">
        <v>42810</v>
      </c>
      <c r="H78" s="68">
        <v>30000</v>
      </c>
      <c r="I78" s="69">
        <v>0</v>
      </c>
      <c r="J78" s="69">
        <v>30000</v>
      </c>
      <c r="K78" s="69">
        <v>2999.9999999999995</v>
      </c>
      <c r="L78" s="70">
        <v>27000</v>
      </c>
      <c r="M78" s="96">
        <v>24941.48</v>
      </c>
      <c r="N78" s="26">
        <f t="shared" si="3"/>
        <v>0</v>
      </c>
      <c r="O78" s="26">
        <f t="shared" si="4"/>
        <v>24941.48</v>
      </c>
      <c r="P78" s="26">
        <f t="shared" si="5"/>
        <v>2494.1499999999978</v>
      </c>
      <c r="Q78" s="96">
        <v>22447.33</v>
      </c>
    </row>
    <row r="79" spans="1:17" x14ac:dyDescent="0.25">
      <c r="A79" s="45" t="s">
        <v>194</v>
      </c>
      <c r="B79" s="98">
        <v>0.9</v>
      </c>
      <c r="C79" s="46" t="s">
        <v>195</v>
      </c>
      <c r="D79" s="47" t="s">
        <v>89</v>
      </c>
      <c r="E79" s="58" t="s">
        <v>72</v>
      </c>
      <c r="F79" s="84" t="s">
        <v>263</v>
      </c>
      <c r="G79" s="83">
        <v>42901</v>
      </c>
      <c r="H79" s="68">
        <v>32000</v>
      </c>
      <c r="I79" s="69">
        <v>0</v>
      </c>
      <c r="J79" s="69">
        <v>32000</v>
      </c>
      <c r="K79" s="69">
        <v>3199.9999999999991</v>
      </c>
      <c r="L79" s="70">
        <v>28800</v>
      </c>
      <c r="M79" s="96">
        <v>32000</v>
      </c>
      <c r="N79" s="26">
        <f t="shared" si="3"/>
        <v>111.11000000000058</v>
      </c>
      <c r="O79" s="26">
        <f t="shared" si="4"/>
        <v>31888.89</v>
      </c>
      <c r="P79" s="26">
        <f t="shared" si="5"/>
        <v>3188.8899999999994</v>
      </c>
      <c r="Q79" s="96">
        <v>28700</v>
      </c>
    </row>
    <row r="80" spans="1:17" x14ac:dyDescent="0.25">
      <c r="A80" s="45" t="s">
        <v>196</v>
      </c>
      <c r="B80" s="98">
        <v>0.9</v>
      </c>
      <c r="C80" s="46" t="s">
        <v>197</v>
      </c>
      <c r="D80" s="47" t="s">
        <v>89</v>
      </c>
      <c r="E80" s="58" t="s">
        <v>72</v>
      </c>
      <c r="F80" s="72" t="s">
        <v>90</v>
      </c>
      <c r="G80" s="83">
        <v>42810</v>
      </c>
      <c r="H80" s="68">
        <v>25000</v>
      </c>
      <c r="I80" s="69">
        <v>0</v>
      </c>
      <c r="J80" s="69">
        <v>25000</v>
      </c>
      <c r="K80" s="69">
        <v>2499.9999999999995</v>
      </c>
      <c r="L80" s="70">
        <v>22500</v>
      </c>
      <c r="M80" s="96">
        <v>19060.400000000001</v>
      </c>
      <c r="N80" s="26">
        <f t="shared" si="3"/>
        <v>92.620000000002619</v>
      </c>
      <c r="O80" s="26">
        <f t="shared" si="4"/>
        <v>18967.78</v>
      </c>
      <c r="P80" s="26">
        <f t="shared" si="5"/>
        <v>1896.7799999999988</v>
      </c>
      <c r="Q80" s="96">
        <v>17071</v>
      </c>
    </row>
    <row r="81" spans="1:17" x14ac:dyDescent="0.25">
      <c r="A81" s="45" t="s">
        <v>198</v>
      </c>
      <c r="B81" s="98">
        <v>0.9</v>
      </c>
      <c r="C81" s="46" t="s">
        <v>199</v>
      </c>
      <c r="D81" s="47" t="s">
        <v>89</v>
      </c>
      <c r="E81" s="58" t="s">
        <v>72</v>
      </c>
      <c r="F81" s="72" t="s">
        <v>90</v>
      </c>
      <c r="G81" s="83">
        <v>42810</v>
      </c>
      <c r="H81" s="68">
        <v>25000</v>
      </c>
      <c r="I81" s="69">
        <v>0</v>
      </c>
      <c r="J81" s="69">
        <v>25000</v>
      </c>
      <c r="K81" s="69">
        <v>2499.9999999999995</v>
      </c>
      <c r="L81" s="70">
        <v>22500</v>
      </c>
      <c r="M81" s="96">
        <v>18075.5</v>
      </c>
      <c r="N81" s="26">
        <f t="shared" si="3"/>
        <v>57.720000000001164</v>
      </c>
      <c r="O81" s="26">
        <f t="shared" si="4"/>
        <v>18017.78</v>
      </c>
      <c r="P81" s="26">
        <f t="shared" si="5"/>
        <v>1801.7799999999988</v>
      </c>
      <c r="Q81" s="96">
        <v>16216</v>
      </c>
    </row>
    <row r="82" spans="1:17" x14ac:dyDescent="0.25">
      <c r="A82" s="48" t="s">
        <v>200</v>
      </c>
      <c r="B82" s="99"/>
      <c r="C82" s="49">
        <f>COUNTA(C61:C81)</f>
        <v>21</v>
      </c>
      <c r="D82" s="50"/>
      <c r="E82" s="59" t="s">
        <v>72</v>
      </c>
      <c r="F82" s="74"/>
      <c r="G82" s="75"/>
      <c r="H82" s="76"/>
      <c r="I82" s="77"/>
      <c r="J82" s="77"/>
      <c r="K82" s="77"/>
      <c r="L82" s="78"/>
      <c r="M82" s="97">
        <v>428521.58000000007</v>
      </c>
      <c r="N82" s="26" t="e">
        <f t="shared" si="3"/>
        <v>#DIV/0!</v>
      </c>
      <c r="O82" s="26" t="e">
        <f t="shared" si="4"/>
        <v>#DIV/0!</v>
      </c>
      <c r="P82" s="26" t="e">
        <f t="shared" si="5"/>
        <v>#DIV/0!</v>
      </c>
      <c r="Q82" s="97">
        <v>289562.53000000003</v>
      </c>
    </row>
    <row r="83" spans="1:17" x14ac:dyDescent="0.25">
      <c r="A83" s="45" t="s">
        <v>201</v>
      </c>
      <c r="B83" s="98">
        <v>0.9</v>
      </c>
      <c r="C83" s="46" t="s">
        <v>202</v>
      </c>
      <c r="D83" s="47" t="s">
        <v>67</v>
      </c>
      <c r="E83" s="58" t="s">
        <v>93</v>
      </c>
      <c r="F83" s="72" t="s">
        <v>264</v>
      </c>
      <c r="G83" s="83">
        <v>42901</v>
      </c>
      <c r="H83" s="68">
        <v>5500</v>
      </c>
      <c r="I83" s="69">
        <v>0</v>
      </c>
      <c r="J83" s="69">
        <v>5500</v>
      </c>
      <c r="K83" s="69">
        <v>549.99999999999989</v>
      </c>
      <c r="L83" s="70">
        <v>4950</v>
      </c>
      <c r="M83" s="96">
        <v>1187</v>
      </c>
      <c r="N83" s="26">
        <f t="shared" si="3"/>
        <v>1.4400000000000546</v>
      </c>
      <c r="O83" s="26">
        <f t="shared" si="4"/>
        <v>1185.56</v>
      </c>
      <c r="P83" s="26">
        <f t="shared" si="5"/>
        <v>118.55999999999995</v>
      </c>
      <c r="Q83" s="96">
        <v>1067</v>
      </c>
    </row>
    <row r="84" spans="1:17" x14ac:dyDescent="0.25">
      <c r="A84" s="45" t="s">
        <v>91</v>
      </c>
      <c r="B84" s="98">
        <v>0.9</v>
      </c>
      <c r="C84" s="46" t="s">
        <v>92</v>
      </c>
      <c r="D84" s="47" t="s">
        <v>67</v>
      </c>
      <c r="E84" s="58" t="s">
        <v>93</v>
      </c>
      <c r="F84" s="72" t="s">
        <v>94</v>
      </c>
      <c r="G84" s="83">
        <v>42528</v>
      </c>
      <c r="H84" s="68">
        <v>20000</v>
      </c>
      <c r="I84" s="69">
        <v>0</v>
      </c>
      <c r="J84" s="69">
        <v>20000</v>
      </c>
      <c r="K84" s="69">
        <v>1999.9999999999995</v>
      </c>
      <c r="L84" s="70">
        <v>18000</v>
      </c>
      <c r="M84" s="96">
        <v>19100.05</v>
      </c>
      <c r="N84" s="26">
        <f t="shared" si="3"/>
        <v>2.0000000000436557E-2</v>
      </c>
      <c r="O84" s="26">
        <f t="shared" si="4"/>
        <v>19100.03</v>
      </c>
      <c r="P84" s="26">
        <f t="shared" si="5"/>
        <v>1910</v>
      </c>
      <c r="Q84" s="96">
        <v>17190.03</v>
      </c>
    </row>
    <row r="85" spans="1:17" x14ac:dyDescent="0.25">
      <c r="A85" s="45" t="s">
        <v>95</v>
      </c>
      <c r="B85" s="98">
        <v>0.9</v>
      </c>
      <c r="C85" s="46">
        <v>3240</v>
      </c>
      <c r="D85" s="47" t="s">
        <v>67</v>
      </c>
      <c r="E85" s="58" t="s">
        <v>93</v>
      </c>
      <c r="F85" s="84" t="s">
        <v>96</v>
      </c>
      <c r="G85" s="83">
        <v>42726</v>
      </c>
      <c r="H85" s="68">
        <v>100000</v>
      </c>
      <c r="I85" s="69">
        <v>0</v>
      </c>
      <c r="J85" s="69">
        <v>100000</v>
      </c>
      <c r="K85" s="69">
        <v>9999.9999999999982</v>
      </c>
      <c r="L85" s="70">
        <v>90000</v>
      </c>
      <c r="M85" s="96">
        <v>94491.95</v>
      </c>
      <c r="N85" s="26">
        <f t="shared" si="3"/>
        <v>6018.6199999999953</v>
      </c>
      <c r="O85" s="26">
        <f t="shared" si="4"/>
        <v>88473.33</v>
      </c>
      <c r="P85" s="26">
        <f t="shared" si="5"/>
        <v>8847.3300000000017</v>
      </c>
      <c r="Q85" s="96">
        <v>79626</v>
      </c>
    </row>
    <row r="86" spans="1:17" x14ac:dyDescent="0.25">
      <c r="A86" s="48" t="s">
        <v>203</v>
      </c>
      <c r="B86" s="99"/>
      <c r="C86" s="49">
        <f>COUNTA(C83:C85)</f>
        <v>3</v>
      </c>
      <c r="D86" s="50"/>
      <c r="E86" s="59" t="s">
        <v>93</v>
      </c>
      <c r="F86" s="77"/>
      <c r="G86" s="75"/>
      <c r="H86" s="76"/>
      <c r="I86" s="77"/>
      <c r="J86" s="77"/>
      <c r="K86" s="77"/>
      <c r="L86" s="78"/>
      <c r="M86" s="97">
        <v>174779</v>
      </c>
      <c r="N86" s="26" t="e">
        <f t="shared" si="3"/>
        <v>#DIV/0!</v>
      </c>
      <c r="O86" s="26" t="e">
        <f t="shared" si="4"/>
        <v>#DIV/0!</v>
      </c>
      <c r="P86" s="26" t="e">
        <f t="shared" si="5"/>
        <v>#DIV/0!</v>
      </c>
      <c r="Q86" s="97">
        <v>151433.03</v>
      </c>
    </row>
    <row r="87" spans="1:17" x14ac:dyDescent="0.25">
      <c r="A87" s="45" t="s">
        <v>97</v>
      </c>
      <c r="B87" s="98">
        <v>0.85</v>
      </c>
      <c r="C87" s="46" t="s">
        <v>98</v>
      </c>
      <c r="D87" s="47" t="s">
        <v>100</v>
      </c>
      <c r="E87" s="58" t="s">
        <v>99</v>
      </c>
      <c r="F87" s="72" t="s">
        <v>101</v>
      </c>
      <c r="G87" s="83">
        <v>42272</v>
      </c>
      <c r="H87" s="68">
        <v>2000</v>
      </c>
      <c r="I87" s="69">
        <v>0</v>
      </c>
      <c r="J87" s="69">
        <v>2000</v>
      </c>
      <c r="K87" s="69">
        <v>300.00000000000006</v>
      </c>
      <c r="L87" s="70">
        <v>1700</v>
      </c>
      <c r="M87" s="96">
        <v>1236.55</v>
      </c>
      <c r="N87" s="26">
        <f t="shared" si="3"/>
        <v>0</v>
      </c>
      <c r="O87" s="26">
        <f t="shared" si="4"/>
        <v>1236.55</v>
      </c>
      <c r="P87" s="26">
        <f t="shared" si="5"/>
        <v>185.47999999999979</v>
      </c>
      <c r="Q87" s="96">
        <v>1051.0700000000002</v>
      </c>
    </row>
    <row r="88" spans="1:17" x14ac:dyDescent="0.25">
      <c r="A88" s="45" t="s">
        <v>204</v>
      </c>
      <c r="B88" s="98">
        <v>0.6</v>
      </c>
      <c r="C88" s="46" t="s">
        <v>205</v>
      </c>
      <c r="D88" s="47" t="s">
        <v>206</v>
      </c>
      <c r="E88" s="58" t="s">
        <v>99</v>
      </c>
      <c r="F88" s="72" t="s">
        <v>265</v>
      </c>
      <c r="G88" s="83">
        <v>43173</v>
      </c>
      <c r="H88" s="68">
        <v>32000</v>
      </c>
      <c r="I88" s="69">
        <v>0</v>
      </c>
      <c r="J88" s="69">
        <v>32000</v>
      </c>
      <c r="K88" s="69">
        <v>12800</v>
      </c>
      <c r="L88" s="70">
        <v>19200</v>
      </c>
      <c r="M88" s="96">
        <v>12500</v>
      </c>
      <c r="N88" s="26">
        <f t="shared" si="3"/>
        <v>0</v>
      </c>
      <c r="O88" s="26">
        <f t="shared" si="4"/>
        <v>12500</v>
      </c>
      <c r="P88" s="26">
        <f t="shared" si="5"/>
        <v>5000</v>
      </c>
      <c r="Q88" s="96">
        <v>7500</v>
      </c>
    </row>
    <row r="89" spans="1:17" x14ac:dyDescent="0.25">
      <c r="A89" s="45" t="s">
        <v>207</v>
      </c>
      <c r="B89" s="98">
        <v>0</v>
      </c>
      <c r="C89" s="46" t="s">
        <v>208</v>
      </c>
      <c r="D89" s="47" t="s">
        <v>209</v>
      </c>
      <c r="E89" s="58" t="s">
        <v>99</v>
      </c>
      <c r="F89" s="72" t="s">
        <v>266</v>
      </c>
      <c r="G89" s="83">
        <v>43173</v>
      </c>
      <c r="H89" s="68">
        <v>13200</v>
      </c>
      <c r="I89" s="69">
        <v>0</v>
      </c>
      <c r="J89" s="69">
        <v>13200</v>
      </c>
      <c r="K89" s="69">
        <v>13200</v>
      </c>
      <c r="L89" s="70">
        <v>0</v>
      </c>
      <c r="M89" s="96">
        <v>6742</v>
      </c>
      <c r="N89" s="26" t="e">
        <f t="shared" si="3"/>
        <v>#DIV/0!</v>
      </c>
      <c r="O89" s="26" t="e">
        <f t="shared" si="4"/>
        <v>#DIV/0!</v>
      </c>
      <c r="P89" s="26" t="e">
        <f t="shared" si="5"/>
        <v>#DIV/0!</v>
      </c>
      <c r="Q89" s="96">
        <v>0</v>
      </c>
    </row>
    <row r="90" spans="1:17" x14ac:dyDescent="0.25">
      <c r="A90" s="45" t="s">
        <v>210</v>
      </c>
      <c r="B90" s="98">
        <v>0.9</v>
      </c>
      <c r="C90" s="46" t="s">
        <v>211</v>
      </c>
      <c r="D90" s="47" t="s">
        <v>212</v>
      </c>
      <c r="E90" s="58" t="s">
        <v>99</v>
      </c>
      <c r="F90" s="72" t="s">
        <v>267</v>
      </c>
      <c r="G90" s="83">
        <v>42425</v>
      </c>
      <c r="H90" s="68">
        <v>1550</v>
      </c>
      <c r="I90" s="69">
        <v>50</v>
      </c>
      <c r="J90" s="69">
        <v>1500</v>
      </c>
      <c r="K90" s="69">
        <v>149.99999999999997</v>
      </c>
      <c r="L90" s="70">
        <v>1350</v>
      </c>
      <c r="M90" s="96">
        <v>1550</v>
      </c>
      <c r="N90" s="26">
        <f t="shared" si="3"/>
        <v>50</v>
      </c>
      <c r="O90" s="26">
        <f t="shared" si="4"/>
        <v>1500</v>
      </c>
      <c r="P90" s="26">
        <f t="shared" si="5"/>
        <v>150</v>
      </c>
      <c r="Q90" s="96">
        <v>1350</v>
      </c>
    </row>
    <row r="91" spans="1:17" x14ac:dyDescent="0.25">
      <c r="A91" s="53" t="s">
        <v>213</v>
      </c>
      <c r="B91" s="98">
        <v>0.85</v>
      </c>
      <c r="C91" s="46" t="s">
        <v>214</v>
      </c>
      <c r="D91" s="47" t="s">
        <v>100</v>
      </c>
      <c r="E91" s="58" t="s">
        <v>99</v>
      </c>
      <c r="F91" s="72"/>
      <c r="G91" s="83"/>
      <c r="H91" s="68">
        <v>3300</v>
      </c>
      <c r="I91" s="69"/>
      <c r="J91" s="69">
        <v>3300</v>
      </c>
      <c r="K91" s="69">
        <v>495.00000000000006</v>
      </c>
      <c r="L91" s="70">
        <v>2805</v>
      </c>
      <c r="M91" s="96">
        <v>5300</v>
      </c>
      <c r="N91" s="26">
        <f t="shared" si="3"/>
        <v>0</v>
      </c>
      <c r="O91" s="26">
        <f t="shared" si="4"/>
        <v>5300</v>
      </c>
      <c r="P91" s="26">
        <f t="shared" si="5"/>
        <v>795</v>
      </c>
      <c r="Q91" s="96">
        <v>4505</v>
      </c>
    </row>
    <row r="92" spans="1:17" x14ac:dyDescent="0.25">
      <c r="A92" s="45" t="s">
        <v>215</v>
      </c>
      <c r="B92" s="98">
        <v>1</v>
      </c>
      <c r="C92" s="46" t="s">
        <v>216</v>
      </c>
      <c r="D92" s="47" t="s">
        <v>100</v>
      </c>
      <c r="E92" s="58" t="s">
        <v>99</v>
      </c>
      <c r="F92" s="72" t="s">
        <v>268</v>
      </c>
      <c r="G92" s="83">
        <v>43356</v>
      </c>
      <c r="H92" s="68">
        <v>47500</v>
      </c>
      <c r="I92" s="69">
        <v>6300</v>
      </c>
      <c r="J92" s="69">
        <v>41200</v>
      </c>
      <c r="K92" s="69">
        <v>0</v>
      </c>
      <c r="L92" s="70">
        <v>41200</v>
      </c>
      <c r="M92" s="96">
        <v>47500</v>
      </c>
      <c r="N92" s="26">
        <f t="shared" si="3"/>
        <v>6300</v>
      </c>
      <c r="O92" s="26">
        <f t="shared" si="4"/>
        <v>41200</v>
      </c>
      <c r="P92" s="26">
        <f t="shared" si="5"/>
        <v>0</v>
      </c>
      <c r="Q92" s="96">
        <v>41200</v>
      </c>
    </row>
    <row r="93" spans="1:17" x14ac:dyDescent="0.25">
      <c r="A93" s="45" t="s">
        <v>217</v>
      </c>
      <c r="B93" s="98">
        <v>0.85</v>
      </c>
      <c r="C93" s="46" t="s">
        <v>218</v>
      </c>
      <c r="D93" s="47" t="s">
        <v>100</v>
      </c>
      <c r="E93" s="58" t="s">
        <v>99</v>
      </c>
      <c r="F93" s="72" t="s">
        <v>278</v>
      </c>
      <c r="G93" s="83">
        <v>43265</v>
      </c>
      <c r="H93" s="68">
        <v>4000</v>
      </c>
      <c r="I93" s="69">
        <v>300</v>
      </c>
      <c r="J93" s="69">
        <v>3700</v>
      </c>
      <c r="K93" s="69">
        <v>555.00000000000011</v>
      </c>
      <c r="L93" s="70">
        <v>3145</v>
      </c>
      <c r="M93" s="96">
        <v>4000</v>
      </c>
      <c r="N93" s="26">
        <f t="shared" si="3"/>
        <v>300</v>
      </c>
      <c r="O93" s="26">
        <f t="shared" si="4"/>
        <v>3700</v>
      </c>
      <c r="P93" s="26">
        <f t="shared" si="5"/>
        <v>555</v>
      </c>
      <c r="Q93" s="96">
        <v>3145</v>
      </c>
    </row>
    <row r="94" spans="1:17" x14ac:dyDescent="0.25">
      <c r="A94" s="45" t="s">
        <v>219</v>
      </c>
      <c r="B94" s="98">
        <v>1</v>
      </c>
      <c r="C94" s="46" t="s">
        <v>220</v>
      </c>
      <c r="D94" s="47" t="s">
        <v>100</v>
      </c>
      <c r="E94" s="58" t="s">
        <v>99</v>
      </c>
      <c r="F94" s="72" t="s">
        <v>269</v>
      </c>
      <c r="G94" s="83">
        <v>42635</v>
      </c>
      <c r="H94" s="68">
        <v>1650</v>
      </c>
      <c r="I94" s="69">
        <v>100</v>
      </c>
      <c r="J94" s="69">
        <v>1550</v>
      </c>
      <c r="K94" s="69">
        <v>0</v>
      </c>
      <c r="L94" s="70">
        <v>1550</v>
      </c>
      <c r="M94" s="96">
        <v>1650</v>
      </c>
      <c r="N94" s="26">
        <f t="shared" si="3"/>
        <v>100</v>
      </c>
      <c r="O94" s="26">
        <f t="shared" si="4"/>
        <v>1550</v>
      </c>
      <c r="P94" s="26">
        <f t="shared" si="5"/>
        <v>0</v>
      </c>
      <c r="Q94" s="96">
        <v>1550</v>
      </c>
    </row>
    <row r="95" spans="1:17" x14ac:dyDescent="0.25">
      <c r="A95" s="45" t="s">
        <v>221</v>
      </c>
      <c r="B95" s="98">
        <v>1</v>
      </c>
      <c r="C95" s="46" t="s">
        <v>222</v>
      </c>
      <c r="D95" s="47" t="s">
        <v>100</v>
      </c>
      <c r="E95" s="58" t="s">
        <v>99</v>
      </c>
      <c r="F95" s="72" t="s">
        <v>269</v>
      </c>
      <c r="G95" s="83">
        <v>42635</v>
      </c>
      <c r="H95" s="68">
        <v>12700</v>
      </c>
      <c r="I95" s="69">
        <v>300</v>
      </c>
      <c r="J95" s="69">
        <v>12400</v>
      </c>
      <c r="K95" s="69">
        <v>0</v>
      </c>
      <c r="L95" s="70">
        <v>12400</v>
      </c>
      <c r="M95" s="96">
        <v>9999.85</v>
      </c>
      <c r="N95" s="26">
        <f t="shared" si="3"/>
        <v>300</v>
      </c>
      <c r="O95" s="26">
        <f t="shared" si="4"/>
        <v>9699.85</v>
      </c>
      <c r="P95" s="26">
        <f t="shared" si="5"/>
        <v>0</v>
      </c>
      <c r="Q95" s="96">
        <v>9699.85</v>
      </c>
    </row>
    <row r="96" spans="1:17" x14ac:dyDescent="0.25">
      <c r="A96" s="45" t="s">
        <v>223</v>
      </c>
      <c r="B96" s="98">
        <v>1</v>
      </c>
      <c r="C96" s="46" t="s">
        <v>224</v>
      </c>
      <c r="D96" s="47" t="s">
        <v>100</v>
      </c>
      <c r="E96" s="58" t="s">
        <v>99</v>
      </c>
      <c r="F96" s="72" t="s">
        <v>269</v>
      </c>
      <c r="G96" s="83">
        <v>42635</v>
      </c>
      <c r="H96" s="68">
        <v>2300</v>
      </c>
      <c r="I96" s="69">
        <v>200</v>
      </c>
      <c r="J96" s="69">
        <v>2100</v>
      </c>
      <c r="K96" s="69">
        <v>0</v>
      </c>
      <c r="L96" s="70">
        <v>2100</v>
      </c>
      <c r="M96" s="96">
        <v>1045.26</v>
      </c>
      <c r="N96" s="26">
        <f t="shared" si="3"/>
        <v>208</v>
      </c>
      <c r="O96" s="26">
        <f t="shared" si="4"/>
        <v>837.26</v>
      </c>
      <c r="P96" s="26">
        <f t="shared" si="5"/>
        <v>0</v>
      </c>
      <c r="Q96" s="96">
        <v>837.26</v>
      </c>
    </row>
    <row r="97" spans="1:17" x14ac:dyDescent="0.25">
      <c r="A97" s="45" t="s">
        <v>225</v>
      </c>
      <c r="B97" s="98">
        <v>1</v>
      </c>
      <c r="C97" s="46" t="s">
        <v>226</v>
      </c>
      <c r="D97" s="47" t="s">
        <v>100</v>
      </c>
      <c r="E97" s="58" t="s">
        <v>99</v>
      </c>
      <c r="F97" s="72" t="s">
        <v>269</v>
      </c>
      <c r="G97" s="83">
        <v>42635</v>
      </c>
      <c r="H97" s="68">
        <v>2300</v>
      </c>
      <c r="I97" s="69">
        <v>200</v>
      </c>
      <c r="J97" s="69">
        <v>2100</v>
      </c>
      <c r="K97" s="69">
        <v>0</v>
      </c>
      <c r="L97" s="70">
        <v>2100</v>
      </c>
      <c r="M97" s="96">
        <v>2300</v>
      </c>
      <c r="N97" s="26">
        <f t="shared" si="3"/>
        <v>200</v>
      </c>
      <c r="O97" s="26">
        <f t="shared" si="4"/>
        <v>2100</v>
      </c>
      <c r="P97" s="26">
        <f t="shared" si="5"/>
        <v>0</v>
      </c>
      <c r="Q97" s="96">
        <v>2100</v>
      </c>
    </row>
    <row r="98" spans="1:17" x14ac:dyDescent="0.25">
      <c r="A98" s="48" t="s">
        <v>227</v>
      </c>
      <c r="B98" s="99"/>
      <c r="C98" s="49">
        <f>COUNTA(C87:C97)</f>
        <v>11</v>
      </c>
      <c r="D98" s="50"/>
      <c r="E98" s="59" t="s">
        <v>99</v>
      </c>
      <c r="F98" s="74"/>
      <c r="G98" s="75"/>
      <c r="H98" s="76"/>
      <c r="I98" s="77"/>
      <c r="J98" s="77"/>
      <c r="K98" s="77"/>
      <c r="L98" s="78"/>
      <c r="M98" s="97">
        <v>93823.85</v>
      </c>
      <c r="N98" s="26" t="e">
        <f t="shared" si="3"/>
        <v>#DIV/0!</v>
      </c>
      <c r="O98" s="26" t="e">
        <f t="shared" si="4"/>
        <v>#DIV/0!</v>
      </c>
      <c r="P98" s="26" t="e">
        <f t="shared" si="5"/>
        <v>#DIV/0!</v>
      </c>
      <c r="Q98" s="97">
        <v>72938.33</v>
      </c>
    </row>
    <row r="99" spans="1:17" x14ac:dyDescent="0.25">
      <c r="A99" s="45" t="s">
        <v>228</v>
      </c>
      <c r="B99" s="98">
        <v>0.9</v>
      </c>
      <c r="C99" s="51" t="s">
        <v>229</v>
      </c>
      <c r="D99" s="47" t="s">
        <v>67</v>
      </c>
      <c r="E99" s="58" t="s">
        <v>232</v>
      </c>
      <c r="F99" s="46" t="s">
        <v>270</v>
      </c>
      <c r="G99" s="73">
        <v>42992</v>
      </c>
      <c r="H99" s="68">
        <v>84080</v>
      </c>
      <c r="I99" s="69">
        <v>0</v>
      </c>
      <c r="J99" s="69">
        <v>84080</v>
      </c>
      <c r="K99" s="69">
        <v>8407.9999999999982</v>
      </c>
      <c r="L99" s="70">
        <v>75672</v>
      </c>
      <c r="M99" s="96">
        <v>84080</v>
      </c>
      <c r="N99" s="26">
        <f t="shared" si="3"/>
        <v>0</v>
      </c>
      <c r="O99" s="26">
        <f t="shared" si="4"/>
        <v>84080</v>
      </c>
      <c r="P99" s="26">
        <f t="shared" si="5"/>
        <v>8408</v>
      </c>
      <c r="Q99" s="96">
        <v>75672</v>
      </c>
    </row>
    <row r="100" spans="1:17" x14ac:dyDescent="0.25">
      <c r="A100" s="55" t="s">
        <v>230</v>
      </c>
      <c r="B100" s="98">
        <v>0.9</v>
      </c>
      <c r="C100" s="51"/>
      <c r="D100" s="47" t="s">
        <v>67</v>
      </c>
      <c r="E100" s="58" t="s">
        <v>232</v>
      </c>
      <c r="F100" s="46" t="s">
        <v>271</v>
      </c>
      <c r="G100" s="73" t="s">
        <v>272</v>
      </c>
      <c r="H100" s="68">
        <v>89000</v>
      </c>
      <c r="I100" s="69">
        <v>13000</v>
      </c>
      <c r="J100" s="69">
        <v>76000</v>
      </c>
      <c r="K100" s="69">
        <v>7599.9999999999982</v>
      </c>
      <c r="L100" s="70">
        <v>68400</v>
      </c>
      <c r="M100" s="96">
        <v>100</v>
      </c>
      <c r="N100" s="26">
        <f t="shared" si="3"/>
        <v>100</v>
      </c>
      <c r="O100" s="26">
        <f t="shared" si="4"/>
        <v>0</v>
      </c>
      <c r="P100" s="26">
        <f t="shared" si="5"/>
        <v>0</v>
      </c>
      <c r="Q100" s="96">
        <v>0</v>
      </c>
    </row>
    <row r="101" spans="1:17" ht="15.75" thickBot="1" x14ac:dyDescent="0.3">
      <c r="F101" s="85"/>
      <c r="G101" s="86"/>
      <c r="H101" s="87"/>
      <c r="I101" s="88"/>
      <c r="J101" s="88"/>
      <c r="K101" s="88"/>
      <c r="L101" s="89"/>
      <c r="M101" s="97">
        <v>135180</v>
      </c>
      <c r="N101" s="26" t="e">
        <f t="shared" si="3"/>
        <v>#DIV/0!</v>
      </c>
      <c r="O101" s="26" t="e">
        <f t="shared" si="4"/>
        <v>#DIV/0!</v>
      </c>
      <c r="P101" s="26" t="e">
        <f t="shared" si="5"/>
        <v>#DIV/0!</v>
      </c>
      <c r="Q101" s="97">
        <v>121572</v>
      </c>
    </row>
  </sheetData>
  <autoFilter ref="A1:Q103"/>
  <conditionalFormatting sqref="H7">
    <cfRule type="cellIs" dxfId="0" priority="1" operator="notEqual">
      <formula>$F$9</formula>
    </cfRule>
  </conditionalFormatting>
  <pageMargins left="0.7" right="0.7" top="0.78740157499999996" bottom="0.78740157499999996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workbookViewId="0">
      <selection activeCell="H80" sqref="H80:L80"/>
    </sheetView>
  </sheetViews>
  <sheetFormatPr defaultRowHeight="15" x14ac:dyDescent="0.25"/>
  <cols>
    <col min="1" max="1" width="38.85546875" customWidth="1"/>
    <col min="3" max="3" width="10.42578125" bestFit="1" customWidth="1"/>
    <col min="4" max="4" width="9.140625" customWidth="1"/>
    <col min="5" max="5" width="10.5703125" customWidth="1"/>
    <col min="6" max="6" width="16.28515625" bestFit="1" customWidth="1"/>
  </cols>
  <sheetData>
    <row r="1" spans="1:6" x14ac:dyDescent="0.25">
      <c r="A1" s="104"/>
      <c r="B1" s="104"/>
      <c r="C1" s="104" t="s">
        <v>277</v>
      </c>
      <c r="D1" s="104" t="s">
        <v>275</v>
      </c>
      <c r="E1" s="104" t="s">
        <v>276</v>
      </c>
      <c r="F1" s="104"/>
    </row>
    <row r="2" spans="1:6" x14ac:dyDescent="0.25">
      <c r="A2" s="104" t="s">
        <v>273</v>
      </c>
      <c r="B2" s="104" t="s">
        <v>274</v>
      </c>
      <c r="C2" s="104">
        <v>5200</v>
      </c>
      <c r="D2" s="104">
        <v>2700</v>
      </c>
      <c r="E2" s="105">
        <v>2500</v>
      </c>
      <c r="F2" s="102" t="s">
        <v>41</v>
      </c>
    </row>
    <row r="3" spans="1:6" x14ac:dyDescent="0.25">
      <c r="A3" s="100" t="s">
        <v>121</v>
      </c>
      <c r="B3" s="100" t="s">
        <v>122</v>
      </c>
      <c r="C3" s="103">
        <v>10300</v>
      </c>
      <c r="D3" s="101">
        <v>800</v>
      </c>
      <c r="E3" s="105">
        <v>9500</v>
      </c>
      <c r="F3" s="102" t="s">
        <v>24</v>
      </c>
    </row>
    <row r="4" spans="1:6" x14ac:dyDescent="0.25">
      <c r="A4" s="100" t="s">
        <v>32</v>
      </c>
      <c r="B4" s="100" t="s">
        <v>33</v>
      </c>
      <c r="C4" s="103">
        <v>2989.5800000000004</v>
      </c>
      <c r="D4" s="101">
        <v>244.48000000000002</v>
      </c>
      <c r="E4" s="105">
        <v>2745.1</v>
      </c>
      <c r="F4" s="102" t="s">
        <v>24</v>
      </c>
    </row>
    <row r="5" spans="1:6" ht="30" x14ac:dyDescent="0.25">
      <c r="A5" s="100" t="s">
        <v>123</v>
      </c>
      <c r="B5" s="100" t="s">
        <v>124</v>
      </c>
      <c r="C5" s="103">
        <v>4899.3500000000004</v>
      </c>
      <c r="D5" s="101">
        <v>434.97</v>
      </c>
      <c r="E5" s="105">
        <v>4464.38</v>
      </c>
      <c r="F5" s="102" t="s">
        <v>24</v>
      </c>
    </row>
    <row r="6" spans="1:6" ht="45" x14ac:dyDescent="0.25">
      <c r="A6" s="100" t="s">
        <v>27</v>
      </c>
      <c r="B6" s="100">
        <v>3311</v>
      </c>
      <c r="C6" s="103">
        <v>4332.5999999999995</v>
      </c>
      <c r="D6" s="101">
        <v>304.04999999999995</v>
      </c>
      <c r="E6" s="105">
        <v>4028.55</v>
      </c>
      <c r="F6" s="102" t="s">
        <v>24</v>
      </c>
    </row>
    <row r="7" spans="1:6" ht="30" x14ac:dyDescent="0.25">
      <c r="A7" s="100" t="s">
        <v>29</v>
      </c>
      <c r="B7" s="100" t="s">
        <v>30</v>
      </c>
      <c r="C7" s="103">
        <v>815.97</v>
      </c>
      <c r="D7" s="101">
        <v>40.18</v>
      </c>
      <c r="E7" s="105">
        <v>775.79000000000008</v>
      </c>
      <c r="F7" s="102" t="s">
        <v>24</v>
      </c>
    </row>
    <row r="8" spans="1:6" ht="30" x14ac:dyDescent="0.25">
      <c r="A8" s="100" t="s">
        <v>23</v>
      </c>
      <c r="B8" s="100">
        <v>3309</v>
      </c>
      <c r="C8" s="103">
        <v>10198.740000000002</v>
      </c>
      <c r="D8" s="101">
        <v>699.94</v>
      </c>
      <c r="E8" s="105">
        <v>9498.7999999999993</v>
      </c>
      <c r="F8" s="102" t="s">
        <v>24</v>
      </c>
    </row>
    <row r="9" spans="1:6" ht="60" x14ac:dyDescent="0.25">
      <c r="A9" s="100" t="s">
        <v>35</v>
      </c>
      <c r="B9" s="100">
        <v>3312</v>
      </c>
      <c r="C9" s="103">
        <v>7303.3600000000006</v>
      </c>
      <c r="D9" s="101">
        <v>555.16999999999996</v>
      </c>
      <c r="E9" s="105">
        <v>6748.19</v>
      </c>
      <c r="F9" s="102" t="s">
        <v>36</v>
      </c>
    </row>
    <row r="10" spans="1:6" ht="60" x14ac:dyDescent="0.25">
      <c r="A10" s="100" t="s">
        <v>39</v>
      </c>
      <c r="B10" s="100">
        <v>3315</v>
      </c>
      <c r="C10" s="103">
        <v>2654.02</v>
      </c>
      <c r="D10" s="101">
        <v>322.7</v>
      </c>
      <c r="E10" s="105">
        <v>2331.3200000000002</v>
      </c>
      <c r="F10" s="102" t="s">
        <v>36</v>
      </c>
    </row>
    <row r="11" spans="1:6" ht="30" x14ac:dyDescent="0.25">
      <c r="A11" s="100" t="s">
        <v>37</v>
      </c>
      <c r="B11" s="100">
        <v>3313</v>
      </c>
      <c r="C11" s="103">
        <v>9723.67</v>
      </c>
      <c r="D11" s="101">
        <v>676.18</v>
      </c>
      <c r="E11" s="105">
        <v>9047.49</v>
      </c>
      <c r="F11" s="102" t="s">
        <v>36</v>
      </c>
    </row>
    <row r="12" spans="1:6" ht="30" x14ac:dyDescent="0.25">
      <c r="A12" s="100" t="s">
        <v>38</v>
      </c>
      <c r="B12" s="100">
        <v>3314</v>
      </c>
      <c r="C12" s="103">
        <v>8649.92</v>
      </c>
      <c r="D12" s="101">
        <v>622.5</v>
      </c>
      <c r="E12" s="105">
        <v>8027.42</v>
      </c>
      <c r="F12" s="102" t="s">
        <v>36</v>
      </c>
    </row>
    <row r="13" spans="1:6" x14ac:dyDescent="0.25">
      <c r="A13" s="100" t="s">
        <v>44</v>
      </c>
      <c r="B13" s="100">
        <v>3256</v>
      </c>
      <c r="C13" s="103">
        <v>45195.32</v>
      </c>
      <c r="D13" s="101">
        <v>8479.2999999999993</v>
      </c>
      <c r="E13" s="105">
        <v>36716.020000000004</v>
      </c>
      <c r="F13" s="102" t="s">
        <v>45</v>
      </c>
    </row>
    <row r="14" spans="1:6" ht="30" x14ac:dyDescent="0.25">
      <c r="A14" s="100" t="s">
        <v>48</v>
      </c>
      <c r="B14" s="100">
        <v>3213</v>
      </c>
      <c r="C14" s="103">
        <v>14980.460000000001</v>
      </c>
      <c r="D14" s="101">
        <v>939.02</v>
      </c>
      <c r="E14" s="105">
        <v>14041.44</v>
      </c>
      <c r="F14" s="102" t="s">
        <v>49</v>
      </c>
    </row>
    <row r="15" spans="1:6" ht="30" x14ac:dyDescent="0.25">
      <c r="A15" s="100" t="s">
        <v>172</v>
      </c>
      <c r="B15" s="100" t="s">
        <v>173</v>
      </c>
      <c r="C15" s="103">
        <v>23352.5</v>
      </c>
      <c r="D15" s="101">
        <v>1452.63</v>
      </c>
      <c r="E15" s="105">
        <v>21899.87</v>
      </c>
      <c r="F15" s="102" t="s">
        <v>49</v>
      </c>
    </row>
    <row r="16" spans="1:6" ht="30" x14ac:dyDescent="0.25">
      <c r="A16" s="100" t="s">
        <v>69</v>
      </c>
      <c r="B16" s="100" t="s">
        <v>70</v>
      </c>
      <c r="C16" s="103">
        <v>6831.5899999999992</v>
      </c>
      <c r="D16" s="101">
        <v>531.57999999999993</v>
      </c>
      <c r="E16" s="105">
        <v>6300.0099999999993</v>
      </c>
      <c r="F16" s="102" t="s">
        <v>49</v>
      </c>
    </row>
    <row r="17" spans="1:6" ht="30" x14ac:dyDescent="0.25">
      <c r="A17" s="100" t="s">
        <v>150</v>
      </c>
      <c r="B17" s="100" t="s">
        <v>151</v>
      </c>
      <c r="C17" s="103">
        <v>20200</v>
      </c>
      <c r="D17" s="101">
        <v>1200</v>
      </c>
      <c r="E17" s="105">
        <v>19000</v>
      </c>
      <c r="F17" s="102" t="s">
        <v>49</v>
      </c>
    </row>
    <row r="18" spans="1:6" ht="45" x14ac:dyDescent="0.25">
      <c r="A18" s="100" t="s">
        <v>174</v>
      </c>
      <c r="B18" s="100" t="s">
        <v>175</v>
      </c>
      <c r="C18" s="103">
        <v>25200</v>
      </c>
      <c r="D18" s="101">
        <v>1450</v>
      </c>
      <c r="E18" s="105">
        <v>23750</v>
      </c>
      <c r="F18" s="102" t="s">
        <v>49</v>
      </c>
    </row>
    <row r="19" spans="1:6" ht="30" x14ac:dyDescent="0.25">
      <c r="A19" s="100" t="s">
        <v>51</v>
      </c>
      <c r="B19" s="100">
        <v>3203</v>
      </c>
      <c r="C19" s="103">
        <v>9857.4500000000007</v>
      </c>
      <c r="D19" s="101">
        <v>682.87</v>
      </c>
      <c r="E19" s="105">
        <v>9174.58</v>
      </c>
      <c r="F19" s="102" t="s">
        <v>49</v>
      </c>
    </row>
    <row r="20" spans="1:6" x14ac:dyDescent="0.25">
      <c r="A20" s="100" t="s">
        <v>162</v>
      </c>
      <c r="B20" s="100" t="s">
        <v>163</v>
      </c>
      <c r="C20" s="103">
        <v>24200</v>
      </c>
      <c r="D20" s="101">
        <v>1400</v>
      </c>
      <c r="E20" s="105">
        <v>22800</v>
      </c>
      <c r="F20" s="102" t="s">
        <v>49</v>
      </c>
    </row>
    <row r="21" spans="1:6" x14ac:dyDescent="0.25">
      <c r="A21" s="100" t="s">
        <v>54</v>
      </c>
      <c r="B21" s="100">
        <v>3214</v>
      </c>
      <c r="C21" s="103">
        <v>7341.7300000000005</v>
      </c>
      <c r="D21" s="101">
        <v>557.08000000000004</v>
      </c>
      <c r="E21" s="105">
        <v>6784.65</v>
      </c>
      <c r="F21" s="102" t="s">
        <v>49</v>
      </c>
    </row>
    <row r="22" spans="1:6" x14ac:dyDescent="0.25">
      <c r="A22" s="100" t="s">
        <v>154</v>
      </c>
      <c r="B22" s="100" t="s">
        <v>155</v>
      </c>
      <c r="C22" s="103">
        <v>15200</v>
      </c>
      <c r="D22" s="101">
        <v>950</v>
      </c>
      <c r="E22" s="105">
        <v>14250</v>
      </c>
      <c r="F22" s="102" t="s">
        <v>49</v>
      </c>
    </row>
    <row r="23" spans="1:6" ht="30" x14ac:dyDescent="0.25">
      <c r="A23" s="100" t="s">
        <v>58</v>
      </c>
      <c r="B23" s="100">
        <v>3259</v>
      </c>
      <c r="C23" s="103">
        <v>8271.9400000000023</v>
      </c>
      <c r="D23" s="101">
        <v>603.6</v>
      </c>
      <c r="E23" s="105">
        <v>7668.34</v>
      </c>
      <c r="F23" s="102" t="s">
        <v>49</v>
      </c>
    </row>
    <row r="24" spans="1:6" x14ac:dyDescent="0.25">
      <c r="A24" s="100" t="s">
        <v>60</v>
      </c>
      <c r="B24" s="100">
        <v>3212</v>
      </c>
      <c r="C24" s="103">
        <v>55522.490000000005</v>
      </c>
      <c r="D24" s="101">
        <v>2966.13</v>
      </c>
      <c r="E24" s="105">
        <v>52556.36</v>
      </c>
      <c r="F24" s="102" t="s">
        <v>49</v>
      </c>
    </row>
    <row r="25" spans="1:6" x14ac:dyDescent="0.25">
      <c r="A25" s="100" t="s">
        <v>61</v>
      </c>
      <c r="B25" s="100" t="s">
        <v>62</v>
      </c>
      <c r="C25" s="103">
        <v>342389.47</v>
      </c>
      <c r="D25" s="101">
        <v>17309.47</v>
      </c>
      <c r="E25" s="105">
        <v>325080</v>
      </c>
      <c r="F25" s="102" t="s">
        <v>49</v>
      </c>
    </row>
    <row r="26" spans="1:6" x14ac:dyDescent="0.25">
      <c r="A26" s="100" t="s">
        <v>158</v>
      </c>
      <c r="B26" s="100" t="s">
        <v>159</v>
      </c>
      <c r="C26" s="103">
        <v>661582.89</v>
      </c>
      <c r="D26" s="101">
        <v>33269.14</v>
      </c>
      <c r="E26" s="105">
        <v>628313.75</v>
      </c>
      <c r="F26" s="102" t="s">
        <v>49</v>
      </c>
    </row>
    <row r="27" spans="1:6" x14ac:dyDescent="0.25">
      <c r="A27" s="100" t="s">
        <v>160</v>
      </c>
      <c r="B27" s="100" t="s">
        <v>161</v>
      </c>
      <c r="C27" s="103">
        <v>110149.92</v>
      </c>
      <c r="D27" s="101">
        <v>5982.5</v>
      </c>
      <c r="E27" s="105">
        <v>104167.42</v>
      </c>
      <c r="F27" s="102" t="s">
        <v>49</v>
      </c>
    </row>
    <row r="28" spans="1:6" x14ac:dyDescent="0.25">
      <c r="A28" s="100" t="s">
        <v>57</v>
      </c>
      <c r="B28" s="100">
        <v>3215</v>
      </c>
      <c r="C28" s="103">
        <v>14729.44</v>
      </c>
      <c r="D28" s="101">
        <v>926.47</v>
      </c>
      <c r="E28" s="105">
        <v>13802.969999999998</v>
      </c>
      <c r="F28" s="102" t="s">
        <v>49</v>
      </c>
    </row>
    <row r="29" spans="1:6" ht="60" x14ac:dyDescent="0.25">
      <c r="A29" s="100" t="s">
        <v>164</v>
      </c>
      <c r="B29" s="100" t="s">
        <v>165</v>
      </c>
      <c r="C29" s="103">
        <v>18200</v>
      </c>
      <c r="D29" s="101">
        <v>1100</v>
      </c>
      <c r="E29" s="105">
        <v>17100</v>
      </c>
      <c r="F29" s="102" t="s">
        <v>49</v>
      </c>
    </row>
    <row r="30" spans="1:6" ht="30" x14ac:dyDescent="0.25">
      <c r="A30" s="100" t="s">
        <v>64</v>
      </c>
      <c r="B30" s="100">
        <v>3202</v>
      </c>
      <c r="C30" s="103">
        <v>6626.11</v>
      </c>
      <c r="D30" s="101">
        <v>521.29999999999995</v>
      </c>
      <c r="E30" s="105">
        <v>6104.8099999999995</v>
      </c>
      <c r="F30" s="102" t="s">
        <v>49</v>
      </c>
    </row>
    <row r="31" spans="1:6" x14ac:dyDescent="0.25">
      <c r="A31" s="100" t="s">
        <v>56</v>
      </c>
      <c r="B31" s="100">
        <v>3258</v>
      </c>
      <c r="C31" s="103">
        <v>21452.23</v>
      </c>
      <c r="D31" s="101">
        <v>1262.6099999999999</v>
      </c>
      <c r="E31" s="105">
        <v>20189.62</v>
      </c>
      <c r="F31" s="102" t="s">
        <v>49</v>
      </c>
    </row>
    <row r="32" spans="1:6" x14ac:dyDescent="0.25">
      <c r="A32" s="100" t="s">
        <v>156</v>
      </c>
      <c r="B32" s="100" t="s">
        <v>157</v>
      </c>
      <c r="C32" s="103">
        <v>22196.76</v>
      </c>
      <c r="D32" s="101">
        <v>1299.8399999999999</v>
      </c>
      <c r="E32" s="105">
        <v>20896.919999999998</v>
      </c>
      <c r="F32" s="102" t="s">
        <v>49</v>
      </c>
    </row>
    <row r="33" spans="1:6" ht="30" x14ac:dyDescent="0.25">
      <c r="A33" s="100" t="s">
        <v>166</v>
      </c>
      <c r="B33" s="100" t="s">
        <v>167</v>
      </c>
      <c r="C33" s="103">
        <v>30500</v>
      </c>
      <c r="D33" s="101">
        <v>2000</v>
      </c>
      <c r="E33" s="105">
        <v>28500</v>
      </c>
      <c r="F33" s="102" t="s">
        <v>49</v>
      </c>
    </row>
    <row r="34" spans="1:6" ht="45" x14ac:dyDescent="0.25">
      <c r="A34" s="100" t="s">
        <v>152</v>
      </c>
      <c r="B34" s="100" t="s">
        <v>153</v>
      </c>
      <c r="C34" s="103">
        <v>15150</v>
      </c>
      <c r="D34" s="101">
        <v>947.5</v>
      </c>
      <c r="E34" s="105">
        <v>14202.5</v>
      </c>
      <c r="F34" s="102" t="s">
        <v>49</v>
      </c>
    </row>
    <row r="35" spans="1:6" ht="30" x14ac:dyDescent="0.25">
      <c r="A35" s="100" t="s">
        <v>177</v>
      </c>
      <c r="B35" s="100">
        <v>3229</v>
      </c>
      <c r="C35" s="103">
        <v>367.91</v>
      </c>
      <c r="D35" s="101">
        <v>92.08</v>
      </c>
      <c r="E35" s="105">
        <v>275.83000000000004</v>
      </c>
      <c r="F35" s="102" t="s">
        <v>72</v>
      </c>
    </row>
    <row r="36" spans="1:6" ht="30" x14ac:dyDescent="0.25">
      <c r="A36" s="100" t="s">
        <v>74</v>
      </c>
      <c r="B36" s="100">
        <v>3230</v>
      </c>
      <c r="C36" s="103">
        <v>26346.82</v>
      </c>
      <c r="D36" s="101">
        <v>1792.34</v>
      </c>
      <c r="E36" s="105">
        <v>24554.48</v>
      </c>
      <c r="F36" s="102" t="s">
        <v>72</v>
      </c>
    </row>
    <row r="37" spans="1:6" ht="30" x14ac:dyDescent="0.25">
      <c r="A37" s="100" t="s">
        <v>183</v>
      </c>
      <c r="B37" s="100" t="s">
        <v>184</v>
      </c>
      <c r="C37" s="103">
        <v>199340.53</v>
      </c>
      <c r="D37" s="101">
        <v>12817.03</v>
      </c>
      <c r="E37" s="105">
        <v>186523.5</v>
      </c>
      <c r="F37" s="102" t="s">
        <v>72</v>
      </c>
    </row>
    <row r="38" spans="1:6" ht="30" x14ac:dyDescent="0.25">
      <c r="A38" s="100" t="s">
        <v>84</v>
      </c>
      <c r="B38" s="100" t="s">
        <v>85</v>
      </c>
      <c r="C38" s="103">
        <v>37255.9</v>
      </c>
      <c r="D38" s="101">
        <v>2337.7999999999997</v>
      </c>
      <c r="E38" s="105">
        <v>34918.100000000006</v>
      </c>
      <c r="F38" s="102" t="s">
        <v>72</v>
      </c>
    </row>
    <row r="39" spans="1:6" ht="60" x14ac:dyDescent="0.25">
      <c r="A39" s="100" t="s">
        <v>79</v>
      </c>
      <c r="B39" s="100" t="s">
        <v>80</v>
      </c>
      <c r="C39" s="103">
        <v>17540.79</v>
      </c>
      <c r="D39" s="101">
        <v>200</v>
      </c>
      <c r="E39" s="105">
        <v>17340.79</v>
      </c>
      <c r="F39" s="102" t="s">
        <v>72</v>
      </c>
    </row>
    <row r="40" spans="1:6" ht="60" x14ac:dyDescent="0.25">
      <c r="A40" s="100" t="s">
        <v>181</v>
      </c>
      <c r="B40" s="100" t="s">
        <v>182</v>
      </c>
      <c r="C40" s="103">
        <v>21179.93</v>
      </c>
      <c r="D40" s="101">
        <v>200</v>
      </c>
      <c r="E40" s="105">
        <v>20979.93</v>
      </c>
      <c r="F40" s="102" t="s">
        <v>72</v>
      </c>
    </row>
  </sheetData>
  <autoFilter ref="A1:F40">
    <sortState ref="A2:F40">
      <sortCondition ref="F2:F40"/>
      <sortCondition ref="A2:A40"/>
    </sortState>
  </autoFilter>
  <sortState ref="A1:K38">
    <sortCondition ref="A1:A38"/>
  </sortState>
  <pageMargins left="0.31496062992125984" right="0.31496062992125984" top="0.19685039370078741" bottom="0.19685039370078741" header="0.11811023622047244" footer="0.1181102362204724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struktura financování projektů</vt:lpstr>
      <vt:lpstr>EP</vt:lpstr>
      <vt:lpstr>IM (2)</vt:lpstr>
      <vt:lpstr>IM</vt:lpstr>
      <vt:lpstr>List1</vt:lpstr>
      <vt:lpstr>List2</vt:lpstr>
      <vt:lpstr>'struktura financování projektů'!Názvy_tisku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Kotulová Ivona</dc:creator>
  <cp:lastModifiedBy>Lahutová Milena</cp:lastModifiedBy>
  <cp:lastPrinted>2018-11-16T11:37:24Z</cp:lastPrinted>
  <dcterms:created xsi:type="dcterms:W3CDTF">2017-11-13T14:33:01Z</dcterms:created>
  <dcterms:modified xsi:type="dcterms:W3CDTF">2018-11-27T13:01:32Z</dcterms:modified>
</cp:coreProperties>
</file>