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artoskova\Regionální rozvoj\POV\POV 2019\materiál RK vyhodnocení\"/>
    </mc:Choice>
  </mc:AlternateContent>
  <bookViews>
    <workbookView xWindow="135" yWindow="60" windowWidth="19050" windowHeight="7860"/>
  </bookViews>
  <sheets>
    <sheet name="DT1 poskytnutí dotací" sheetId="1" r:id="rId1"/>
  </sheets>
  <definedNames>
    <definedName name="_xlnm._FilterDatabase" localSheetId="0" hidden="1">'DT1 poskytnutí dotací'!$A$3:$AC$77</definedName>
  </definedNames>
  <calcPr calcId="152511"/>
</workbook>
</file>

<file path=xl/calcChain.xml><?xml version="1.0" encoding="utf-8"?>
<calcChain xmlns="http://schemas.openxmlformats.org/spreadsheetml/2006/main">
  <c r="K77" i="1" l="1"/>
  <c r="M77" i="1"/>
  <c r="N77" i="1"/>
  <c r="S77" i="1"/>
  <c r="R77" i="1"/>
  <c r="Q77" i="1"/>
  <c r="Q76" i="1"/>
  <c r="P76" i="1"/>
  <c r="O76" i="1"/>
  <c r="L76" i="1"/>
  <c r="J76" i="1"/>
  <c r="Q75" i="1"/>
  <c r="O75" i="1"/>
  <c r="P75" i="1" s="1"/>
  <c r="L75" i="1"/>
  <c r="J75" i="1"/>
  <c r="Q74" i="1"/>
  <c r="P74" i="1"/>
  <c r="O74" i="1"/>
  <c r="L74" i="1"/>
  <c r="J74" i="1"/>
  <c r="Q73" i="1"/>
  <c r="O73" i="1"/>
  <c r="P73" i="1" s="1"/>
  <c r="L73" i="1"/>
  <c r="J73" i="1"/>
  <c r="Q72" i="1"/>
  <c r="P72" i="1"/>
  <c r="O72" i="1"/>
  <c r="L72" i="1"/>
  <c r="J72" i="1"/>
  <c r="Q71" i="1"/>
  <c r="O71" i="1"/>
  <c r="P71" i="1" s="1"/>
  <c r="L71" i="1"/>
  <c r="J71" i="1"/>
  <c r="Q39" i="1" l="1"/>
  <c r="O39" i="1"/>
  <c r="P39" i="1" s="1"/>
  <c r="L39" i="1"/>
  <c r="J39" i="1"/>
  <c r="J40" i="1"/>
  <c r="L40" i="1"/>
  <c r="O40" i="1"/>
  <c r="P40" i="1" s="1"/>
  <c r="Q40" i="1"/>
  <c r="Q37" i="1" l="1"/>
  <c r="O37" i="1"/>
  <c r="P37" i="1" s="1"/>
  <c r="L37" i="1"/>
  <c r="J28" i="1" l="1"/>
  <c r="J12" i="1"/>
  <c r="J46" i="1"/>
  <c r="J15" i="1"/>
  <c r="J36" i="1"/>
  <c r="J51" i="1"/>
  <c r="J4" i="1"/>
  <c r="J34" i="1"/>
  <c r="J11" i="1"/>
  <c r="J6" i="1"/>
  <c r="J30" i="1"/>
  <c r="J37" i="1"/>
  <c r="J35" i="1"/>
  <c r="J54" i="1"/>
  <c r="J38" i="1"/>
  <c r="J48" i="1"/>
  <c r="J8" i="1"/>
  <c r="J56" i="1"/>
  <c r="J32" i="1"/>
  <c r="J20" i="1"/>
  <c r="J42" i="1"/>
  <c r="J17" i="1"/>
  <c r="J44" i="1"/>
  <c r="J57" i="1"/>
  <c r="J61" i="1"/>
  <c r="J43" i="1"/>
  <c r="J41" i="1"/>
  <c r="J45" i="1"/>
  <c r="J23" i="1"/>
  <c r="J50" i="1"/>
  <c r="J9" i="1"/>
  <c r="J5" i="1"/>
  <c r="J58" i="1"/>
  <c r="J67" i="1"/>
  <c r="J25" i="1"/>
  <c r="J27" i="1"/>
  <c r="J26" i="1"/>
  <c r="J21" i="1"/>
  <c r="J59" i="1"/>
  <c r="J13" i="1"/>
  <c r="J60" i="1"/>
  <c r="J29" i="1"/>
  <c r="J64" i="1"/>
  <c r="J14" i="1"/>
  <c r="J10" i="1"/>
  <c r="J52" i="1"/>
  <c r="J66" i="1"/>
  <c r="J7" i="1"/>
  <c r="J55" i="1"/>
  <c r="J47" i="1"/>
  <c r="J70" i="1"/>
  <c r="J68" i="1"/>
  <c r="J49" i="1"/>
  <c r="J19" i="1"/>
  <c r="J65" i="1"/>
  <c r="J63" i="1"/>
  <c r="J31" i="1"/>
  <c r="J53" i="1"/>
  <c r="J62" i="1"/>
  <c r="J24" i="1"/>
  <c r="J69" i="1"/>
  <c r="J16" i="1"/>
  <c r="J22" i="1"/>
  <c r="J18" i="1"/>
  <c r="J33" i="1"/>
  <c r="O51" i="1" l="1"/>
  <c r="P51" i="1" s="1"/>
  <c r="L51" i="1"/>
  <c r="O30" i="1"/>
  <c r="P30" i="1" s="1"/>
  <c r="O6" i="1"/>
  <c r="P6" i="1" s="1"/>
  <c r="L30" i="1"/>
  <c r="L6" i="1"/>
  <c r="O35" i="1"/>
  <c r="P35" i="1" s="1"/>
  <c r="L35" i="1"/>
  <c r="O32" i="1"/>
  <c r="P32" i="1" s="1"/>
  <c r="O56" i="1"/>
  <c r="P56" i="1" s="1"/>
  <c r="L32" i="1"/>
  <c r="L56" i="1"/>
  <c r="Q28" i="1"/>
  <c r="Q12" i="1"/>
  <c r="Q46" i="1"/>
  <c r="Q15" i="1"/>
  <c r="Q36" i="1"/>
  <c r="Q51" i="1"/>
  <c r="Q4" i="1"/>
  <c r="Q34" i="1"/>
  <c r="Q11" i="1"/>
  <c r="Q6" i="1"/>
  <c r="Q30" i="1"/>
  <c r="Q35" i="1"/>
  <c r="Q54" i="1"/>
  <c r="Q38" i="1"/>
  <c r="Q48" i="1"/>
  <c r="Q8" i="1"/>
  <c r="Q56" i="1"/>
  <c r="Q32" i="1"/>
  <c r="Q20" i="1"/>
  <c r="Q42" i="1"/>
  <c r="Q17" i="1"/>
  <c r="Q44" i="1"/>
  <c r="Q57" i="1"/>
  <c r="Q61" i="1"/>
  <c r="Q43" i="1"/>
  <c r="Q41" i="1"/>
  <c r="Q45" i="1"/>
  <c r="Q23" i="1"/>
  <c r="Q50" i="1"/>
  <c r="Q9" i="1"/>
  <c r="Q5" i="1"/>
  <c r="Q58" i="1"/>
  <c r="Q67" i="1"/>
  <c r="Q25" i="1"/>
  <c r="Q27" i="1"/>
  <c r="Q26" i="1"/>
  <c r="Q21" i="1"/>
  <c r="Q59" i="1"/>
  <c r="Q13" i="1"/>
  <c r="Q60" i="1"/>
  <c r="Q29" i="1"/>
  <c r="Q64" i="1"/>
  <c r="Q14" i="1"/>
  <c r="Q10" i="1"/>
  <c r="Q52" i="1"/>
  <c r="Q66" i="1"/>
  <c r="Q7" i="1"/>
  <c r="Q55" i="1"/>
  <c r="Q47" i="1"/>
  <c r="Q70" i="1"/>
  <c r="Q68" i="1"/>
  <c r="Q49" i="1"/>
  <c r="Q19" i="1"/>
  <c r="Q65" i="1"/>
  <c r="Q63" i="1"/>
  <c r="Q31" i="1"/>
  <c r="Q53" i="1"/>
  <c r="Q62" i="1"/>
  <c r="Q24" i="1"/>
  <c r="Q69" i="1"/>
  <c r="Q16" i="1"/>
  <c r="Q22" i="1"/>
  <c r="Q18" i="1"/>
  <c r="Q33" i="1"/>
  <c r="L50" i="1"/>
  <c r="O50" i="1"/>
  <c r="P50" i="1" s="1"/>
  <c r="L23" i="1"/>
  <c r="O23" i="1"/>
  <c r="P23" i="1" s="1"/>
  <c r="L45" i="1"/>
  <c r="O45" i="1"/>
  <c r="P45" i="1" s="1"/>
  <c r="O43" i="1"/>
  <c r="P43" i="1" s="1"/>
  <c r="L43" i="1"/>
  <c r="O25" i="1"/>
  <c r="P25" i="1" s="1"/>
  <c r="L25" i="1"/>
  <c r="O59" i="1"/>
  <c r="P59" i="1" s="1"/>
  <c r="L59" i="1"/>
  <c r="O13" i="1"/>
  <c r="P13" i="1" s="1"/>
  <c r="L13" i="1"/>
  <c r="O60" i="1"/>
  <c r="P60" i="1" s="1"/>
  <c r="L60" i="1"/>
  <c r="O54" i="1" l="1"/>
  <c r="P54" i="1" s="1"/>
  <c r="L54" i="1"/>
  <c r="O31" i="1"/>
  <c r="P31" i="1" s="1"/>
  <c r="L31" i="1"/>
  <c r="O53" i="1"/>
  <c r="P53" i="1" s="1"/>
  <c r="L53" i="1"/>
  <c r="O47" i="1" l="1"/>
  <c r="P47" i="1" s="1"/>
  <c r="O70" i="1"/>
  <c r="P70" i="1" s="1"/>
  <c r="O52" i="1"/>
  <c r="P52" i="1" s="1"/>
  <c r="O46" i="1"/>
  <c r="P46" i="1" s="1"/>
  <c r="O10" i="1"/>
  <c r="P10" i="1" s="1"/>
  <c r="O67" i="1"/>
  <c r="P67" i="1" s="1"/>
  <c r="O27" i="1"/>
  <c r="P27" i="1" s="1"/>
  <c r="O29" i="1"/>
  <c r="P29" i="1" s="1"/>
  <c r="O17" i="1"/>
  <c r="P17" i="1" s="1"/>
  <c r="O57" i="1"/>
  <c r="P57" i="1" s="1"/>
  <c r="O48" i="1"/>
  <c r="P48" i="1" s="1"/>
  <c r="O16" i="1"/>
  <c r="P16" i="1" s="1"/>
  <c r="O61" i="1"/>
  <c r="P61" i="1" s="1"/>
  <c r="O41" i="1"/>
  <c r="P41" i="1" s="1"/>
  <c r="O34" i="1"/>
  <c r="P34" i="1" s="1"/>
  <c r="O28" i="1"/>
  <c r="P28" i="1" s="1"/>
  <c r="O58" i="1"/>
  <c r="P58" i="1" s="1"/>
  <c r="O33" i="1"/>
  <c r="P33" i="1" s="1"/>
  <c r="O65" i="1"/>
  <c r="P65" i="1" s="1"/>
  <c r="O62" i="1"/>
  <c r="P62" i="1" s="1"/>
  <c r="O8" i="1"/>
  <c r="P8" i="1" s="1"/>
  <c r="O64" i="1"/>
  <c r="P64" i="1" s="1"/>
  <c r="O15" i="1"/>
  <c r="P15" i="1" s="1"/>
  <c r="O44" i="1"/>
  <c r="P44" i="1" s="1"/>
  <c r="O11" i="1"/>
  <c r="P11" i="1" s="1"/>
  <c r="O22" i="1"/>
  <c r="P22" i="1" s="1"/>
  <c r="O55" i="1"/>
  <c r="P55" i="1" s="1"/>
  <c r="O12" i="1"/>
  <c r="P12" i="1" s="1"/>
  <c r="O19" i="1"/>
  <c r="P19" i="1" s="1"/>
  <c r="O9" i="1"/>
  <c r="P9" i="1" s="1"/>
  <c r="O68" i="1"/>
  <c r="P68" i="1" s="1"/>
  <c r="O7" i="1"/>
  <c r="P7" i="1" s="1"/>
  <c r="O49" i="1"/>
  <c r="P49" i="1" s="1"/>
  <c r="O24" i="1"/>
  <c r="P24" i="1" s="1"/>
  <c r="O69" i="1"/>
  <c r="P69" i="1" s="1"/>
  <c r="O18" i="1"/>
  <c r="P18" i="1" s="1"/>
  <c r="O26" i="1"/>
  <c r="P26" i="1" s="1"/>
  <c r="O36" i="1"/>
  <c r="P36" i="1" s="1"/>
  <c r="O38" i="1"/>
  <c r="P38" i="1" s="1"/>
  <c r="O21" i="1"/>
  <c r="P21" i="1" s="1"/>
  <c r="O66" i="1"/>
  <c r="P66" i="1" s="1"/>
  <c r="O63" i="1"/>
  <c r="P63" i="1" s="1"/>
  <c r="O14" i="1"/>
  <c r="P14" i="1" s="1"/>
  <c r="O42" i="1"/>
  <c r="P42" i="1" s="1"/>
  <c r="O4" i="1"/>
  <c r="P4" i="1" s="1"/>
  <c r="O20" i="1"/>
  <c r="P20" i="1" s="1"/>
  <c r="O5" i="1"/>
  <c r="P5" i="1" s="1"/>
  <c r="L47" i="1"/>
  <c r="L70" i="1"/>
  <c r="L52" i="1"/>
  <c r="L46" i="1"/>
  <c r="L10" i="1"/>
  <c r="L67" i="1"/>
  <c r="L27" i="1"/>
  <c r="L29" i="1"/>
  <c r="L17" i="1"/>
  <c r="L57" i="1"/>
  <c r="L48" i="1"/>
  <c r="L16" i="1"/>
  <c r="L61" i="1"/>
  <c r="L41" i="1"/>
  <c r="L34" i="1"/>
  <c r="L28" i="1"/>
  <c r="L58" i="1"/>
  <c r="L33" i="1"/>
  <c r="L65" i="1"/>
  <c r="L62" i="1"/>
  <c r="L8" i="1"/>
  <c r="L64" i="1"/>
  <c r="L15" i="1"/>
  <c r="L44" i="1"/>
  <c r="L11" i="1"/>
  <c r="L22" i="1"/>
  <c r="L55" i="1"/>
  <c r="L12" i="1"/>
  <c r="L19" i="1"/>
  <c r="L9" i="1"/>
  <c r="L68" i="1"/>
  <c r="L7" i="1"/>
  <c r="L49" i="1"/>
  <c r="L24" i="1"/>
  <c r="L69" i="1"/>
  <c r="L18" i="1"/>
  <c r="L26" i="1"/>
  <c r="L36" i="1"/>
  <c r="L38" i="1"/>
  <c r="L21" i="1"/>
  <c r="L66" i="1"/>
  <c r="L63" i="1"/>
  <c r="L14" i="1"/>
  <c r="L42" i="1"/>
  <c r="L4" i="1"/>
  <c r="L20" i="1"/>
  <c r="L5" i="1"/>
  <c r="AB77" i="1" l="1"/>
  <c r="Z77" i="1"/>
  <c r="AC77" i="1"/>
  <c r="W77" i="1" l="1"/>
</calcChain>
</file>

<file path=xl/sharedStrings.xml><?xml version="1.0" encoding="utf-8"?>
<sst xmlns="http://schemas.openxmlformats.org/spreadsheetml/2006/main" count="478" uniqueCount="337">
  <si>
    <t>Pořadové číslo</t>
  </si>
  <si>
    <t>Pořadí</t>
  </si>
  <si>
    <t>Právní forma</t>
  </si>
  <si>
    <t>IČ</t>
  </si>
  <si>
    <t>Adresa žadatele</t>
  </si>
  <si>
    <t>Název projektu</t>
  </si>
  <si>
    <t>CELKEM BODŮ průměr</t>
  </si>
  <si>
    <t>Celkové uznatelné náklady projektu (Kč)</t>
  </si>
  <si>
    <t>Podíl žadatele na uznatelných nákladech projektu (%)</t>
  </si>
  <si>
    <t>Podíl žadatele na uznatelných nákladech projektu (Kč)</t>
  </si>
  <si>
    <t>Podíl dotace na uznatelných nákladech projektu (%)</t>
  </si>
  <si>
    <t>Dotace (Kč)</t>
  </si>
  <si>
    <t>Dotace investiční (Kč)</t>
  </si>
  <si>
    <t>Maximální časová použitelnost dotace do</t>
  </si>
  <si>
    <t>hodnotitel 1</t>
  </si>
  <si>
    <t>hodnotitel 2</t>
  </si>
  <si>
    <t>obec</t>
  </si>
  <si>
    <t>obec Valšov</t>
  </si>
  <si>
    <t xml:space="preserve">obec </t>
  </si>
  <si>
    <t>Valšov 72, 792 01 Bruntál</t>
  </si>
  <si>
    <t>Žadatel</t>
  </si>
  <si>
    <t>obec Svobodné Heřmanice</t>
  </si>
  <si>
    <t>00296384</t>
  </si>
  <si>
    <t>Sokolovská 94, 793 12 Svobodné Heřmanice</t>
  </si>
  <si>
    <t>00295931</t>
  </si>
  <si>
    <t>Dětřichov nad Bystřicí 58, 793 03 Dětřichov nad Bystřicí</t>
  </si>
  <si>
    <t>obec Dívčí Hrad</t>
  </si>
  <si>
    <t>00576115</t>
  </si>
  <si>
    <t>Dívčí Hrad 64, 79399 Dívčí Hrad</t>
  </si>
  <si>
    <t>obec Albrechtičky</t>
  </si>
  <si>
    <t>00600814</t>
  </si>
  <si>
    <t>Albrechtičky 131, 742 55 Albrechtičky</t>
  </si>
  <si>
    <t>obec Šenov u Nového Jičína</t>
  </si>
  <si>
    <t>60798432</t>
  </si>
  <si>
    <t>Dukelská 245, 742 42 Šenov u Nového Jičína</t>
  </si>
  <si>
    <t>obec Kaňovice</t>
  </si>
  <si>
    <t>00494267</t>
  </si>
  <si>
    <t>obec Rohov</t>
  </si>
  <si>
    <t>00635499</t>
  </si>
  <si>
    <t>Hlavní 180, 747 25 Rohov</t>
  </si>
  <si>
    <t>obec Životice u Nového Jičína</t>
  </si>
  <si>
    <t>48804711</t>
  </si>
  <si>
    <t>Životice u Nového Jičína 128, 742 72 Životice u Nového Jičína</t>
  </si>
  <si>
    <t>město Budišov nad Budišovkou</t>
  </si>
  <si>
    <t>město</t>
  </si>
  <si>
    <t>Halaškovo náměstí 2, 747 87 Budišov nad Budišovkou</t>
  </si>
  <si>
    <t>obec Služovice</t>
  </si>
  <si>
    <t>00300675</t>
  </si>
  <si>
    <t>Služovice 135, 747 28 Služovice</t>
  </si>
  <si>
    <t>obec Stěbořice</t>
  </si>
  <si>
    <t>00300691</t>
  </si>
  <si>
    <t>Stěbořice 28, 747 51 Stěbořice</t>
  </si>
  <si>
    <t>obec Radkov</t>
  </si>
  <si>
    <t>00635383</t>
  </si>
  <si>
    <t>Radkov 58, 747 84 Radkov</t>
  </si>
  <si>
    <t>00299898</t>
  </si>
  <si>
    <t>obec Stonava</t>
  </si>
  <si>
    <t>00297658</t>
  </si>
  <si>
    <t>Stonava 730, 735 34 Stonava</t>
  </si>
  <si>
    <t>městys</t>
  </si>
  <si>
    <t>obec Řepiště</t>
  </si>
  <si>
    <t>00577031</t>
  </si>
  <si>
    <t>Mírová 178, 739 31 Řepiště</t>
  </si>
  <si>
    <t>obec Úvalno</t>
  </si>
  <si>
    <t>00296422</t>
  </si>
  <si>
    <t>Úvalno 58, 793 91 Úvalno</t>
  </si>
  <si>
    <t>Leskovec nad Moravicí 42, 793 68 Leskovec nad Moravicí</t>
  </si>
  <si>
    <t>obec Leskovec nad Moravicí</t>
  </si>
  <si>
    <t>00296155</t>
  </si>
  <si>
    <t>obec Smilovice</t>
  </si>
  <si>
    <t>00576905</t>
  </si>
  <si>
    <t>Smilovice 13, 739 55 Smilovice u Třince</t>
  </si>
  <si>
    <t>obec Skotnice</t>
  </si>
  <si>
    <t>obec Třemešná</t>
  </si>
  <si>
    <t>obec Malá Morávka</t>
  </si>
  <si>
    <t>00600806</t>
  </si>
  <si>
    <t>Skotnice 24, 742 58 Skotnice</t>
  </si>
  <si>
    <t>00296414</t>
  </si>
  <si>
    <t>Třemešná 304, 793 82 Třemešná</t>
  </si>
  <si>
    <t>00296201</t>
  </si>
  <si>
    <t>Malá Morávka 55, 793 36 Malá Morávka</t>
  </si>
  <si>
    <t>obec Dětřichov nad Bystřicí</t>
  </si>
  <si>
    <t>Kontrola % dotace</t>
  </si>
  <si>
    <t>Podíl dotace na uznatelných nákladech projektu (Kč)</t>
  </si>
  <si>
    <t>obec Olbramice</t>
  </si>
  <si>
    <t>60798416</t>
  </si>
  <si>
    <t>Prostorná 132, 742 83 Olbramice</t>
  </si>
  <si>
    <t>obec Kozmice</t>
  </si>
  <si>
    <t>00849961</t>
  </si>
  <si>
    <t>Poručíka Hoši 528/2C, 747 11 Kozmice</t>
  </si>
  <si>
    <t>00576034</t>
  </si>
  <si>
    <t>číslo smlouvy</t>
  </si>
  <si>
    <t>ZV předloženo</t>
  </si>
  <si>
    <t>1. splátka dotace</t>
  </si>
  <si>
    <t>2. splátka dotace</t>
  </si>
  <si>
    <t>Skutečně čerpáno celkem</t>
  </si>
  <si>
    <t>Úspora</t>
  </si>
  <si>
    <t>Nabytí účinnosti smlouvy</t>
  </si>
  <si>
    <t>1. splátka dotace vyplacení</t>
  </si>
  <si>
    <t>2. splátka dotace vyplacení</t>
  </si>
  <si>
    <t>Dotace neinvestiční (Kč)</t>
  </si>
  <si>
    <t>obec Tichá</t>
  </si>
  <si>
    <t>00298476</t>
  </si>
  <si>
    <t>Tichá 1, 742 74 Tichá</t>
  </si>
  <si>
    <t>obec Pustá Polom</t>
  </si>
  <si>
    <t>00300608</t>
  </si>
  <si>
    <t>Slezská 94, 747 69 Pustá Polom</t>
  </si>
  <si>
    <t>obec Razová</t>
  </si>
  <si>
    <t>00296287</t>
  </si>
  <si>
    <t>Razová 351, 792 01 Razová</t>
  </si>
  <si>
    <t>obec Dolní Životice</t>
  </si>
  <si>
    <t>00635570</t>
  </si>
  <si>
    <t>Štáblovská 35, 747 56 Dolní Životice</t>
  </si>
  <si>
    <t>obec Ryžoviště</t>
  </si>
  <si>
    <t>00296325</t>
  </si>
  <si>
    <t>náměstí Míru 105, 793 56 Ryžoviště</t>
  </si>
  <si>
    <t>obec Dolní Moravice</t>
  </si>
  <si>
    <t>00295957</t>
  </si>
  <si>
    <t>Dolní Moravice 40, 795 01 Dolní Moravice</t>
  </si>
  <si>
    <t>obec Lhotka u Litultovic</t>
  </si>
  <si>
    <t>00635375</t>
  </si>
  <si>
    <t>Lhotka u Litultovic 61, 747 55 Litultovice</t>
  </si>
  <si>
    <t>obec Pržno</t>
  </si>
  <si>
    <t>00494216</t>
  </si>
  <si>
    <t>Pržno 201, 739 11 Pržno</t>
  </si>
  <si>
    <t>obec Bukovec</t>
  </si>
  <si>
    <t>00535940</t>
  </si>
  <si>
    <t>Bukovec 270, 739 85 Bukovec</t>
  </si>
  <si>
    <t>obec Metylovice</t>
  </si>
  <si>
    <t>00535991</t>
  </si>
  <si>
    <t>Metylovice 495, 739 49 Metylovice</t>
  </si>
  <si>
    <t>Celkem</t>
  </si>
  <si>
    <t>obec Sudice</t>
  </si>
  <si>
    <t>00300713</t>
  </si>
  <si>
    <t>Náměstí P. Arnošta Jureczky 13, 747 25</t>
  </si>
  <si>
    <t>městys Spálov</t>
  </si>
  <si>
    <t>00298387</t>
  </si>
  <si>
    <t>Spálov 62, 742 37 Spálov</t>
  </si>
  <si>
    <t>obec Oldřišov</t>
  </si>
  <si>
    <t>00300527</t>
  </si>
  <si>
    <t>Slezská 135, 747 33 Oldřišov</t>
  </si>
  <si>
    <t>obec Osoblaha</t>
  </si>
  <si>
    <t>00296279</t>
  </si>
  <si>
    <t>Na Náměstí 106, 793 99 Osoblaha</t>
  </si>
  <si>
    <t>obec Větřkovice</t>
  </si>
  <si>
    <t>00849740</t>
  </si>
  <si>
    <t>Větřkovice 197, 747 43 Větřkovice</t>
  </si>
  <si>
    <t>obec Slavkov</t>
  </si>
  <si>
    <t>00300667</t>
  </si>
  <si>
    <t>Ludvíka Svobody 30, 747 57 Slavkov u Opavy</t>
  </si>
  <si>
    <t>obec Staré Těchanovice</t>
  </si>
  <si>
    <t>Staré Těchanovice 48, 749 01 Staré Těchanovice</t>
  </si>
  <si>
    <t>00600725</t>
  </si>
  <si>
    <t>Hostašovice 44, 741 01 Hostašovice</t>
  </si>
  <si>
    <t>obec Hostašovice</t>
  </si>
  <si>
    <t>00635529</t>
  </si>
  <si>
    <t>Modernizace osvětlení - KD Dívčí Hrad</t>
  </si>
  <si>
    <t xml:space="preserve">Stavební úprava veřejného prostranství u školy </t>
  </si>
  <si>
    <t>Úprava veřejného prostranství v centru</t>
  </si>
  <si>
    <t>obec Velká Štáhle</t>
  </si>
  <si>
    <t>00576018</t>
  </si>
  <si>
    <t>Velká Štáhle 49, Velká Štáhle 793 51</t>
  </si>
  <si>
    <t>obec Pazderna</t>
  </si>
  <si>
    <t>00577073</t>
  </si>
  <si>
    <t>Pazderna 65, 739 51 Pazderna</t>
  </si>
  <si>
    <t>obec Lhotka</t>
  </si>
  <si>
    <t>00296864</t>
  </si>
  <si>
    <t>Lhotka 89, 739 47 Kozlovice</t>
  </si>
  <si>
    <t>obec Ropice</t>
  </si>
  <si>
    <t>70305587</t>
  </si>
  <si>
    <t>Ropice 110, 739 56 Ropice</t>
  </si>
  <si>
    <t>obec Jezdkovice</t>
  </si>
  <si>
    <t>00849952</t>
  </si>
  <si>
    <t>Jezdkovice 32, 747 55 Jezdkovice</t>
  </si>
  <si>
    <t>obec Uhlířov</t>
  </si>
  <si>
    <t>00635421</t>
  </si>
  <si>
    <t>Uhlířov 55, 747 84 Uhlířov</t>
  </si>
  <si>
    <t>obec Rybí</t>
  </si>
  <si>
    <t>00600741</t>
  </si>
  <si>
    <t>Rybí 380, Rybí 742 65</t>
  </si>
  <si>
    <t>obec Velké Heraltice</t>
  </si>
  <si>
    <t>00300837</t>
  </si>
  <si>
    <t>Opavská 142, 747 75 Velké Heraltice</t>
  </si>
  <si>
    <t>obec Jeseník nad Odrou</t>
  </si>
  <si>
    <t>00297976</t>
  </si>
  <si>
    <t>Jeseník nad Odrou 256, 742 33 Jeseník nad Odrou</t>
  </si>
  <si>
    <t>obec Hladké Životice</t>
  </si>
  <si>
    <t>00848468</t>
  </si>
  <si>
    <t>Hlavní 208, 742 47 Hladké Životice</t>
  </si>
  <si>
    <t>obec Horní Bludovice</t>
  </si>
  <si>
    <t>00296686</t>
  </si>
  <si>
    <t>Horní Bludovice 434, 739 37 Horní Bludovice</t>
  </si>
  <si>
    <t xml:space="preserve">Modernizace kulturního domu v Rybí </t>
  </si>
  <si>
    <t>Rekonstrukce ZŠ Dolní Moravice - rozšíření učební kapacity</t>
  </si>
  <si>
    <t xml:space="preserve">Rekonstrukce chodníkového tělesa - Tichá, č.p. 241 - 217 </t>
  </si>
  <si>
    <t xml:space="preserve">Rekonstrukce veřejného prostranství Osoblaha </t>
  </si>
  <si>
    <t xml:space="preserve">Rekonstrukce fotbalových kabin </t>
  </si>
  <si>
    <t xml:space="preserve">Bezbariérové sociální zařízení pro žáky v ZŠ Olbramice </t>
  </si>
  <si>
    <t>Parkoviště u kostela v Ryžovišti</t>
  </si>
  <si>
    <t>Rekonstrukce zázemí pro spolkovou činnost v rámci OÚ v Radkově</t>
  </si>
  <si>
    <t>Modernizace vnitřních prostorů hasičské zbojnice Třemešná</t>
  </si>
  <si>
    <t>Rekonstrukce lávky pro chodce</t>
  </si>
  <si>
    <t>obec Mikolajice</t>
  </si>
  <si>
    <t>00635405</t>
  </si>
  <si>
    <t>Mikolajice 55, Mikolajice, 747 84 Mikolajice</t>
  </si>
  <si>
    <t>Obnova veřejného prostranství v centru obce Mikolajice</t>
  </si>
  <si>
    <t>obec Heřmánky</t>
  </si>
  <si>
    <t>00600768</t>
  </si>
  <si>
    <t>Heřmánky 282, 742 35 Odry</t>
  </si>
  <si>
    <t>Rekonstrukce sociálních zařízení objektu Obecního úřadu v obci Heřmánky</t>
  </si>
  <si>
    <t>MK, chodník a zpevněné plochy u hřbitova</t>
  </si>
  <si>
    <t>Vybudování parkoviště a chodníku u ZŠ a MŠ Dolany</t>
  </si>
  <si>
    <t>Rekonstrukce místní komunikace ve Sv. Heřmanicích</t>
  </si>
  <si>
    <t>Modernizace veřejného osvětlení v obci</t>
  </si>
  <si>
    <t xml:space="preserve">Rekonstrukce komunikace a parkovací plochy u zámku v Oldřišově </t>
  </si>
  <si>
    <t>Rekonstrukce kulturního domu v Kozmicích - vzduchotechnika</t>
  </si>
  <si>
    <t>Účelová pozemní komunikace k RD čp. 111 - Petrákovi</t>
  </si>
  <si>
    <t>Modernizace tělocvičny ZŠ a MŠ v Horních Bludovicích</t>
  </si>
  <si>
    <t>Rekonstrukce prostor v kulturním zařízení obce Pazderna pro spolkovou činnost občanů</t>
  </si>
  <si>
    <t>Obnova a modernizace topení, rozvodu vody a odpadů ve středisku kultury,služeb a bydlení v Pusté Polomi</t>
  </si>
  <si>
    <t>Rekonstrukce sociálního zázemí v kulturním domě</t>
  </si>
  <si>
    <t>Rekonstrukce MK ul. Horní v obci Rohov</t>
  </si>
  <si>
    <t>obec Kunín</t>
  </si>
  <si>
    <t>00600733</t>
  </si>
  <si>
    <t>Kunín 69, 742 53 Kunín</t>
  </si>
  <si>
    <t>Sportovní a kulturní areál - místo setkávání, místo, kde to žije</t>
  </si>
  <si>
    <t>Rozšíření víceúčelového veřejného areálu v osadě Rakovec</t>
  </si>
  <si>
    <t>Obnova areálu sportoviště ve Lhotce</t>
  </si>
  <si>
    <t>obec Stará Ves</t>
  </si>
  <si>
    <t>00575950</t>
  </si>
  <si>
    <t>Dlouhá 287/32, Stará Ves, 793 43 Stará Ves</t>
  </si>
  <si>
    <t>Rekonstrukce kulturního domu v obci</t>
  </si>
  <si>
    <t>obec Fryčovice</t>
  </si>
  <si>
    <t>00296635</t>
  </si>
  <si>
    <t>Fryčovice 83, 739 45 Fryčovice</t>
  </si>
  <si>
    <t>Lávka ev.č. FR-L-05 přes Ondřejnici ve Fryčovicích U Škařupy</t>
  </si>
  <si>
    <t>Rekonstrukce chodníků a odstavné plochy v obci Stěbořice</t>
  </si>
  <si>
    <t>obec Chotěbuz</t>
  </si>
  <si>
    <t>67339158</t>
  </si>
  <si>
    <t>Chotěbuzská 250, Chotěbuz, 735 61 Chotěbuz</t>
  </si>
  <si>
    <t>Rekonstrukce bytového domu v ulici Náves 269, 270 Chotěbuz</t>
  </si>
  <si>
    <t>Rekonstrukce sociálního zařízení v budově ZŠ Albrechtičky</t>
  </si>
  <si>
    <t>Rekonstrukce budovy obecního úřadu Velké Heraltice</t>
  </si>
  <si>
    <t>Rekonstrukce parkoviště a dostavba chodníku ke škole</t>
  </si>
  <si>
    <t>obec Sviadnov</t>
  </si>
  <si>
    <t>00846872</t>
  </si>
  <si>
    <t>Na Drahách 119, Sviadnov, 739 25 Sviadnov</t>
  </si>
  <si>
    <t>Modernizace veřejného osvětlení ve Sviadnově</t>
  </si>
  <si>
    <t>obec Lučina</t>
  </si>
  <si>
    <t>00296899</t>
  </si>
  <si>
    <t>Lučina 1, 739 39 Lučina</t>
  </si>
  <si>
    <t>Rekonstrukce chodníků kolem řadových domů Lučina</t>
  </si>
  <si>
    <t>Rekonstrukce veřejného osvětlení v obci Metylovice - III. Etapa</t>
  </si>
  <si>
    <t xml:space="preserve">Rekonstrukce komunikace Trýb, Malá Morávka </t>
  </si>
  <si>
    <t>Volnočasové aktivity v Životickém parku</t>
  </si>
  <si>
    <t>Rekonstrukce sociálního zařízení MŠ Služovice</t>
  </si>
  <si>
    <t>Rozšíření komunikace, parkoviště, chodníky, lokalita "Bytovky"</t>
  </si>
  <si>
    <t>Rekonstrukce komunikací v obci Jezdkovice</t>
  </si>
  <si>
    <t>Rekonstrukce obecního úřadu obce Vrchy</t>
  </si>
  <si>
    <t>obec Vrchy</t>
  </si>
  <si>
    <t>00848514</t>
  </si>
  <si>
    <t>Vrchy 65, 742 45 Fulnek</t>
  </si>
  <si>
    <t>Rekonstrukce prolézaček u MŠ v obci Ropice</t>
  </si>
  <si>
    <t>obec Svatoňovice</t>
  </si>
  <si>
    <t>00849979</t>
  </si>
  <si>
    <t>Svatoňovice 70, 747 87 Budišov nad Budišovkou</t>
  </si>
  <si>
    <t>Rekonstrukce obecního úřadu ve Svatoňovicích</t>
  </si>
  <si>
    <t>Rekonstrukce hasičské zbrojnice v obci Větřkovice</t>
  </si>
  <si>
    <t>Rekonstrukce chodníků L. Svobody - II. část etapy II.</t>
  </si>
  <si>
    <t>Modernizace veřejného prostranství Skotnice - Skorotín</t>
  </si>
  <si>
    <t>Rekonstrukce kuchyně v kulturním domě Úvalno</t>
  </si>
  <si>
    <t>Autobusové zastávky nad výkupem, Velká Štáhle</t>
  </si>
  <si>
    <t>Úprava veřejného prostranství u pomníku padlých</t>
  </si>
  <si>
    <t>obec Těškovice</t>
  </si>
  <si>
    <t>00535117</t>
  </si>
  <si>
    <t>Těškovice 170, 747 64 Těškovice</t>
  </si>
  <si>
    <t>Objekt občanské vybavenosti Těškovice - snížení energetické náročnosti - výměna vnějších výplní stavebních otvorů</t>
  </si>
  <si>
    <t>Rekonstrukce veřejného osvětlení - přehrada Slezská Harta</t>
  </si>
  <si>
    <t>Stavební úpravy mateřské školy včetně zahrady - SO.01.2 hydraulická plošina</t>
  </si>
  <si>
    <t>Oprava pláště budovy Obecního úřadu v Uhlířově</t>
  </si>
  <si>
    <t>Kaňovice 33, 739 36 Sedliště</t>
  </si>
  <si>
    <t>Vybudování autobusové zastávky a rekonstrukce oplocení areálu Obecního úřadu v Kaňovicích</t>
  </si>
  <si>
    <t>obec Nošovice</t>
  </si>
  <si>
    <t>00577049</t>
  </si>
  <si>
    <t>Nošovice 58, 739 51 Dobrá</t>
  </si>
  <si>
    <t>Modernizace a rozšíření bezdrátového rozhlasu v obci Nošovice s možností napojení na varovný a informační systém obyvatelstva</t>
  </si>
  <si>
    <t>obec Hošťálkovy</t>
  </si>
  <si>
    <t>00296031</t>
  </si>
  <si>
    <t>Hošťálkovy 77, 794 01 Hošťálkovy</t>
  </si>
  <si>
    <t>Odstavná plocha u obecního úřadu Hošťálkovy</t>
  </si>
  <si>
    <t>obec Hrádek</t>
  </si>
  <si>
    <t>00535958</t>
  </si>
  <si>
    <t>Hrádek 352, 739 97 Hrádek</t>
  </si>
  <si>
    <t>Revitalizace herních prvků v parku</t>
  </si>
  <si>
    <t>obec Melč</t>
  </si>
  <si>
    <t>00300420</t>
  </si>
  <si>
    <t>Rekonstrukce hygienického zázemí v ZŠ Melč</t>
  </si>
  <si>
    <t>Melč 6, 747 84 Melč</t>
  </si>
  <si>
    <t xml:space="preserve">Rekonstrukce zastávek v obci Staré Těchanovice </t>
  </si>
  <si>
    <t>Rekonstrukce chodníků v oblasti ul. Bezručovy</t>
  </si>
  <si>
    <t>Obnova mostu M 1 a propustku P 2 v obci Pržno</t>
  </si>
  <si>
    <t>Rekonstrukce chodníků na ulici Ratibořská v obci Sudice I. etapa</t>
  </si>
  <si>
    <t>1.1. - 31.12.2019</t>
  </si>
  <si>
    <t>322 obyvatel</t>
  </si>
  <si>
    <t>1920 obyvatel</t>
  </si>
  <si>
    <t>1153 obyvatel</t>
  </si>
  <si>
    <t>443 obyvatel</t>
  </si>
  <si>
    <t>536 obyvatel</t>
  </si>
  <si>
    <t>874 obyvatel</t>
  </si>
  <si>
    <t>245 obyvatel</t>
  </si>
  <si>
    <t>394 obyvatel</t>
  </si>
  <si>
    <r>
      <t xml:space="preserve">počet obyvatel </t>
    </r>
    <r>
      <rPr>
        <i/>
        <sz val="10"/>
        <rFont val="Tahoma"/>
        <family val="2"/>
        <charset val="238"/>
      </rPr>
      <t>(kriterium pro obce se shodným % podílem žadatele na uznatelných nákladech projektu, zvýhodněna obec s nižším počtem obyvatel)</t>
    </r>
  </si>
  <si>
    <t xml:space="preserve">DT1 Podpořené projekty - investiční a neinvestiční </t>
  </si>
  <si>
    <t>obec Strahovice</t>
  </si>
  <si>
    <t>00534668</t>
  </si>
  <si>
    <t>Strahovice 190, 747 24 Strahovice</t>
  </si>
  <si>
    <t xml:space="preserve">Kompletní modernizace veřejného osvětlení v obci Strahovice </t>
  </si>
  <si>
    <t>obec Staré Hamry</t>
  </si>
  <si>
    <t>00297241</t>
  </si>
  <si>
    <t>Staré Hamry 283, 739 15 Staré Hamry</t>
  </si>
  <si>
    <t>Veřejné osvětlení Staré Hamry - modernizace</t>
  </si>
  <si>
    <t>obec Bartošovice</t>
  </si>
  <si>
    <t>00297721</t>
  </si>
  <si>
    <t>Bartošovice 135, 742 54 Bartošovice</t>
  </si>
  <si>
    <t>Rekonstrukce kotelny v Kulturním domě v Hukovicích</t>
  </si>
  <si>
    <t>obec Trojanovice</t>
  </si>
  <si>
    <t>00298514</t>
  </si>
  <si>
    <t>Trojanovice 210, 744 01 Frenštát pod Radhoštěm</t>
  </si>
  <si>
    <t>Oprava střechy hasičské zbrojnice</t>
  </si>
  <si>
    <t>obec Žabeň</t>
  </si>
  <si>
    <t>00576867</t>
  </si>
  <si>
    <t>Žabeň 62, 738 01 Frýdek - Místek</t>
  </si>
  <si>
    <t xml:space="preserve">Žabeň - výstavba veřejného osvětlení </t>
  </si>
  <si>
    <t>obec Jakubčovice nad Odrou</t>
  </si>
  <si>
    <t>60798483</t>
  </si>
  <si>
    <t>Oderská 100, 742 36 Jakubčovice nad Odrou</t>
  </si>
  <si>
    <t>Odstranění havárie propustku JA-02-P v obci Jakubčovice nad Odrou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</si>
</sst>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i/>
      <sz val="10"/>
      <name val="Tahoma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9" fontId="1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0" fontId="1" fillId="2" borderId="3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10" fontId="2" fillId="0" borderId="5" xfId="0" applyNumberFormat="1" applyFont="1" applyFill="1" applyBorder="1" applyAlignment="1">
      <alignment horizontal="center" vertical="center" wrapText="1"/>
    </xf>
    <xf numFmtId="10" fontId="2" fillId="0" borderId="5" xfId="0" applyNumberFormat="1" applyFont="1" applyFill="1" applyBorder="1" applyAlignment="1">
      <alignment horizontal="center" vertical="center"/>
    </xf>
    <xf numFmtId="0" fontId="0" fillId="0" borderId="5" xfId="0" applyFill="1" applyBorder="1"/>
    <xf numFmtId="14" fontId="0" fillId="0" borderId="5" xfId="0" applyNumberFormat="1" applyFill="1" applyBorder="1"/>
    <xf numFmtId="14" fontId="0" fillId="0" borderId="5" xfId="0" applyNumberFormat="1" applyFill="1" applyBorder="1" applyAlignment="1">
      <alignment horizontal="center" vertical="center"/>
    </xf>
    <xf numFmtId="3" fontId="0" fillId="0" borderId="5" xfId="0" applyNumberFormat="1" applyFill="1" applyBorder="1"/>
    <xf numFmtId="0" fontId="0" fillId="0" borderId="5" xfId="0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center" vertical="center"/>
    </xf>
    <xf numFmtId="14" fontId="2" fillId="0" borderId="5" xfId="0" applyNumberFormat="1" applyFont="1" applyFill="1" applyBorder="1" applyAlignment="1">
      <alignment horizontal="left" vertical="top" wrapText="1" shrinkToFit="1"/>
    </xf>
    <xf numFmtId="0" fontId="3" fillId="0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 shrinkToFit="1"/>
    </xf>
    <xf numFmtId="0" fontId="0" fillId="0" borderId="0" xfId="0" applyFill="1"/>
    <xf numFmtId="0" fontId="4" fillId="0" borderId="8" xfId="0" applyFont="1" applyFill="1" applyBorder="1"/>
    <xf numFmtId="0" fontId="4" fillId="0" borderId="9" xfId="0" applyFont="1" applyFill="1" applyBorder="1"/>
    <xf numFmtId="0" fontId="4" fillId="0" borderId="7" xfId="0" applyFont="1" applyFill="1" applyBorder="1"/>
    <xf numFmtId="3" fontId="4" fillId="0" borderId="7" xfId="0" applyNumberFormat="1" applyFont="1" applyFill="1" applyBorder="1"/>
    <xf numFmtId="0" fontId="4" fillId="0" borderId="0" xfId="0" applyFont="1" applyFill="1"/>
    <xf numFmtId="3" fontId="0" fillId="0" borderId="7" xfId="0" applyNumberFormat="1" applyFont="1" applyFill="1" applyBorder="1"/>
    <xf numFmtId="4" fontId="2" fillId="0" borderId="5" xfId="0" applyNumberFormat="1" applyFont="1" applyFill="1" applyBorder="1" applyAlignment="1">
      <alignment horizontal="right" vertical="center"/>
    </xf>
    <xf numFmtId="0" fontId="0" fillId="0" borderId="7" xfId="0" applyFill="1" applyBorder="1"/>
    <xf numFmtId="3" fontId="0" fillId="0" borderId="7" xfId="0" applyNumberFormat="1" applyFill="1" applyBorder="1"/>
    <xf numFmtId="4" fontId="4" fillId="0" borderId="10" xfId="0" applyNumberFormat="1" applyFont="1" applyFill="1" applyBorder="1"/>
    <xf numFmtId="3" fontId="4" fillId="0" borderId="0" xfId="0" applyNumberFormat="1" applyFont="1" applyFill="1" applyBorder="1"/>
    <xf numFmtId="49" fontId="2" fillId="0" borderId="5" xfId="0" applyNumberFormat="1" applyFont="1" applyFill="1" applyBorder="1" applyAlignment="1">
      <alignment horizontal="center" vertical="center" wrapText="1"/>
    </xf>
    <xf numFmtId="0" fontId="6" fillId="0" borderId="0" xfId="0" applyFont="1"/>
    <xf numFmtId="14" fontId="0" fillId="0" borderId="5" xfId="0" applyNumberFormat="1" applyFill="1" applyBorder="1" applyAlignment="1">
      <alignment horizontal="center"/>
    </xf>
    <xf numFmtId="3" fontId="0" fillId="3" borderId="0" xfId="0" applyNumberFormat="1" applyFill="1"/>
    <xf numFmtId="0" fontId="0" fillId="4" borderId="5" xfId="0" applyFill="1" applyBorder="1" applyAlignment="1">
      <alignment horizontal="center" vertical="center"/>
    </xf>
    <xf numFmtId="14" fontId="0" fillId="4" borderId="5" xfId="0" applyNumberFormat="1" applyFill="1" applyBorder="1" applyAlignment="1">
      <alignment horizontal="center" vertical="center"/>
    </xf>
    <xf numFmtId="3" fontId="0" fillId="4" borderId="5" xfId="0" applyNumberFormat="1" applyFill="1" applyBorder="1"/>
    <xf numFmtId="14" fontId="0" fillId="4" borderId="5" xfId="0" applyNumberFormat="1" applyFill="1" applyBorder="1"/>
    <xf numFmtId="0" fontId="0" fillId="4" borderId="5" xfId="0" applyFill="1" applyBorder="1"/>
    <xf numFmtId="0" fontId="2" fillId="0" borderId="11" xfId="0" applyFont="1" applyFill="1" applyBorder="1" applyAlignment="1">
      <alignment horizontal="center" vertical="center" wrapText="1"/>
    </xf>
    <xf numFmtId="49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center" vertical="center"/>
    </xf>
    <xf numFmtId="3" fontId="2" fillId="0" borderId="11" xfId="0" applyNumberFormat="1" applyFont="1" applyFill="1" applyBorder="1" applyAlignment="1">
      <alignment horizontal="right" vertical="center"/>
    </xf>
    <xf numFmtId="10" fontId="2" fillId="0" borderId="11" xfId="0" applyNumberFormat="1" applyFont="1" applyFill="1" applyBorder="1" applyAlignment="1">
      <alignment horizontal="center" vertical="center" wrapText="1"/>
    </xf>
    <xf numFmtId="10" fontId="2" fillId="0" borderId="11" xfId="0" applyNumberFormat="1" applyFont="1" applyFill="1" applyBorder="1" applyAlignment="1">
      <alignment horizontal="center" vertical="center"/>
    </xf>
    <xf numFmtId="14" fontId="2" fillId="0" borderId="11" xfId="0" applyNumberFormat="1" applyFont="1" applyFill="1" applyBorder="1" applyAlignment="1">
      <alignment horizontal="center" vertical="center"/>
    </xf>
    <xf numFmtId="0" fontId="0" fillId="0" borderId="11" xfId="0" applyFill="1" applyBorder="1"/>
    <xf numFmtId="14" fontId="0" fillId="0" borderId="11" xfId="0" applyNumberFormat="1" applyFill="1" applyBorder="1"/>
    <xf numFmtId="3" fontId="0" fillId="0" borderId="11" xfId="0" applyNumberFormat="1" applyFill="1" applyBorder="1"/>
    <xf numFmtId="0" fontId="2" fillId="0" borderId="11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 shrinkToFi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3" fontId="2" fillId="0" borderId="6" xfId="0" applyNumberFormat="1" applyFont="1" applyFill="1" applyBorder="1" applyAlignment="1">
      <alignment horizontal="right" vertical="center"/>
    </xf>
    <xf numFmtId="10" fontId="2" fillId="0" borderId="6" xfId="0" applyNumberFormat="1" applyFont="1" applyFill="1" applyBorder="1" applyAlignment="1">
      <alignment horizontal="center" vertical="center" wrapText="1"/>
    </xf>
    <xf numFmtId="10" fontId="2" fillId="0" borderId="6" xfId="0" applyNumberFormat="1" applyFont="1" applyFill="1" applyBorder="1" applyAlignment="1">
      <alignment horizontal="center" vertical="center"/>
    </xf>
    <xf numFmtId="14" fontId="2" fillId="0" borderId="6" xfId="0" applyNumberFormat="1" applyFont="1" applyFill="1" applyBorder="1" applyAlignment="1">
      <alignment horizontal="center" vertical="center"/>
    </xf>
    <xf numFmtId="0" fontId="0" fillId="4" borderId="6" xfId="0" applyFill="1" applyBorder="1"/>
    <xf numFmtId="14" fontId="0" fillId="4" borderId="6" xfId="0" applyNumberFormat="1" applyFill="1" applyBorder="1" applyAlignment="1">
      <alignment horizontal="center" vertical="center"/>
    </xf>
    <xf numFmtId="3" fontId="0" fillId="4" borderId="6" xfId="0" applyNumberFormat="1" applyFill="1" applyBorder="1"/>
    <xf numFmtId="14" fontId="0" fillId="4" borderId="6" xfId="0" applyNumberFormat="1" applyFill="1" applyBorder="1"/>
    <xf numFmtId="0" fontId="0" fillId="0" borderId="6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E80"/>
  <sheetViews>
    <sheetView tabSelected="1" topLeftCell="A67" zoomScale="75" zoomScaleNormal="75" workbookViewId="0">
      <selection activeCell="K83" sqref="K83"/>
    </sheetView>
  </sheetViews>
  <sheetFormatPr defaultRowHeight="15" x14ac:dyDescent="0.25"/>
  <cols>
    <col min="2" max="2" width="11.5703125" customWidth="1"/>
    <col min="3" max="3" width="27.42578125" customWidth="1"/>
    <col min="4" max="4" width="12.42578125" customWidth="1"/>
    <col min="5" max="5" width="11.28515625" customWidth="1"/>
    <col min="6" max="6" width="32.42578125" customWidth="1"/>
    <col min="7" max="7" width="36.28515625" customWidth="1"/>
    <col min="8" max="10" width="10.7109375" customWidth="1"/>
    <col min="11" max="11" width="16" customWidth="1"/>
    <col min="12" max="12" width="12.7109375" customWidth="1"/>
    <col min="13" max="13" width="13.7109375" customWidth="1"/>
    <col min="14" max="14" width="15.42578125" customWidth="1"/>
    <col min="15" max="15" width="13.85546875" customWidth="1"/>
    <col min="16" max="16" width="13.42578125" hidden="1" customWidth="1"/>
    <col min="17" max="17" width="15.7109375" customWidth="1"/>
    <col min="18" max="19" width="18.7109375" customWidth="1"/>
    <col min="20" max="20" width="21.7109375" customWidth="1"/>
    <col min="21" max="21" width="20.42578125" hidden="1" customWidth="1"/>
    <col min="22" max="22" width="17.5703125" hidden="1" customWidth="1"/>
    <col min="23" max="23" width="15.7109375" hidden="1" customWidth="1"/>
    <col min="24" max="24" width="15" hidden="1" customWidth="1"/>
    <col min="25" max="29" width="15.7109375" hidden="1" customWidth="1"/>
    <col min="30" max="30" width="27.85546875" customWidth="1"/>
    <col min="31" max="31" width="27.5703125" customWidth="1"/>
  </cols>
  <sheetData>
    <row r="2" spans="1:30" ht="36.75" customHeight="1" thickBot="1" x14ac:dyDescent="0.3">
      <c r="A2" s="38" t="s">
        <v>312</v>
      </c>
    </row>
    <row r="3" spans="1:30" ht="81" customHeight="1" x14ac:dyDescent="0.25">
      <c r="A3" s="3" t="s">
        <v>1</v>
      </c>
      <c r="B3" s="2" t="s">
        <v>0</v>
      </c>
      <c r="C3" s="4" t="s">
        <v>20</v>
      </c>
      <c r="D3" s="4" t="s">
        <v>2</v>
      </c>
      <c r="E3" s="4" t="s">
        <v>3</v>
      </c>
      <c r="F3" s="4" t="s">
        <v>4</v>
      </c>
      <c r="G3" s="4" t="s">
        <v>5</v>
      </c>
      <c r="H3" s="4" t="s">
        <v>14</v>
      </c>
      <c r="I3" s="4" t="s">
        <v>15</v>
      </c>
      <c r="J3" s="4" t="s">
        <v>6</v>
      </c>
      <c r="K3" s="5" t="s">
        <v>7</v>
      </c>
      <c r="L3" s="1" t="s">
        <v>8</v>
      </c>
      <c r="M3" s="6" t="s">
        <v>9</v>
      </c>
      <c r="N3" s="6" t="s">
        <v>83</v>
      </c>
      <c r="O3" s="6" t="s">
        <v>10</v>
      </c>
      <c r="P3" s="6" t="s">
        <v>82</v>
      </c>
      <c r="Q3" s="7" t="s">
        <v>11</v>
      </c>
      <c r="R3" s="8" t="s">
        <v>12</v>
      </c>
      <c r="S3" s="8" t="s">
        <v>100</v>
      </c>
      <c r="T3" s="9" t="s">
        <v>13</v>
      </c>
      <c r="U3" s="9" t="s">
        <v>91</v>
      </c>
      <c r="V3" s="9" t="s">
        <v>97</v>
      </c>
      <c r="W3" s="9" t="s">
        <v>93</v>
      </c>
      <c r="X3" s="9" t="s">
        <v>98</v>
      </c>
      <c r="Y3" s="9" t="s">
        <v>92</v>
      </c>
      <c r="Z3" s="9" t="s">
        <v>94</v>
      </c>
      <c r="AA3" s="9" t="s">
        <v>99</v>
      </c>
      <c r="AB3" s="9" t="s">
        <v>95</v>
      </c>
      <c r="AC3" s="9" t="s">
        <v>96</v>
      </c>
      <c r="AD3" s="9" t="s">
        <v>311</v>
      </c>
    </row>
    <row r="4" spans="1:30" ht="53.25" customHeight="1" x14ac:dyDescent="0.25">
      <c r="A4" s="11">
        <v>1</v>
      </c>
      <c r="B4" s="24">
        <v>108</v>
      </c>
      <c r="C4" s="12" t="s">
        <v>60</v>
      </c>
      <c r="D4" s="12" t="s">
        <v>16</v>
      </c>
      <c r="E4" s="37" t="s">
        <v>61</v>
      </c>
      <c r="F4" s="12" t="s">
        <v>62</v>
      </c>
      <c r="G4" s="13" t="s">
        <v>226</v>
      </c>
      <c r="H4" s="12">
        <v>27</v>
      </c>
      <c r="I4" s="12">
        <v>27</v>
      </c>
      <c r="J4" s="11">
        <f t="shared" ref="J4:J35" si="0">(H4+I4)/2</f>
        <v>27</v>
      </c>
      <c r="K4" s="10">
        <v>1060000</v>
      </c>
      <c r="L4" s="14">
        <f t="shared" ref="L4:L35" si="1">M4/K4</f>
        <v>0.62264150943396224</v>
      </c>
      <c r="M4" s="10">
        <v>660000</v>
      </c>
      <c r="N4" s="10">
        <v>400000</v>
      </c>
      <c r="O4" s="15">
        <f t="shared" ref="O4:O35" si="2">N4/K4</f>
        <v>0.37735849056603776</v>
      </c>
      <c r="P4" s="15" t="str">
        <f t="shared" ref="P4:P35" si="3">IF(O4&gt;60%,"chyba","ok")</f>
        <v>ok</v>
      </c>
      <c r="Q4" s="10">
        <f t="shared" ref="Q4:Q35" si="4">N4</f>
        <v>400000</v>
      </c>
      <c r="R4" s="10">
        <v>400000</v>
      </c>
      <c r="S4" s="10"/>
      <c r="T4" s="21" t="s">
        <v>302</v>
      </c>
      <c r="U4" s="18"/>
      <c r="V4" s="18"/>
      <c r="W4" s="19"/>
      <c r="X4" s="18"/>
      <c r="Y4" s="16"/>
      <c r="Z4" s="19"/>
      <c r="AA4" s="20"/>
      <c r="AB4" s="19"/>
      <c r="AC4" s="19"/>
      <c r="AD4" s="16"/>
    </row>
    <row r="5" spans="1:30" ht="53.25" customHeight="1" x14ac:dyDescent="0.25">
      <c r="A5" s="11">
        <v>2</v>
      </c>
      <c r="B5" s="24">
        <v>72</v>
      </c>
      <c r="C5" s="12" t="s">
        <v>63</v>
      </c>
      <c r="D5" s="12" t="s">
        <v>16</v>
      </c>
      <c r="E5" s="37" t="s">
        <v>64</v>
      </c>
      <c r="F5" s="12" t="s">
        <v>65</v>
      </c>
      <c r="G5" s="13" t="s">
        <v>270</v>
      </c>
      <c r="H5" s="12">
        <v>27</v>
      </c>
      <c r="I5" s="12">
        <v>25</v>
      </c>
      <c r="J5" s="11">
        <f t="shared" si="0"/>
        <v>26</v>
      </c>
      <c r="K5" s="10">
        <v>1227500</v>
      </c>
      <c r="L5" s="14">
        <f t="shared" si="1"/>
        <v>0.67413441955193487</v>
      </c>
      <c r="M5" s="10">
        <v>827500</v>
      </c>
      <c r="N5" s="10">
        <v>400000</v>
      </c>
      <c r="O5" s="15">
        <f t="shared" si="2"/>
        <v>0.32586558044806518</v>
      </c>
      <c r="P5" s="15" t="str">
        <f t="shared" si="3"/>
        <v>ok</v>
      </c>
      <c r="Q5" s="10">
        <f t="shared" si="4"/>
        <v>400000</v>
      </c>
      <c r="R5" s="10">
        <v>400000</v>
      </c>
      <c r="S5" s="10"/>
      <c r="T5" s="21" t="s">
        <v>302</v>
      </c>
      <c r="U5" s="20"/>
      <c r="V5" s="18"/>
      <c r="W5" s="19"/>
      <c r="X5" s="18"/>
      <c r="Y5" s="17"/>
      <c r="Z5" s="19"/>
      <c r="AA5" s="17"/>
      <c r="AB5" s="19"/>
      <c r="AC5" s="16"/>
      <c r="AD5" s="16"/>
    </row>
    <row r="6" spans="1:30" ht="53.25" customHeight="1" x14ac:dyDescent="0.25">
      <c r="A6" s="11">
        <v>3</v>
      </c>
      <c r="B6" s="24">
        <v>103</v>
      </c>
      <c r="C6" s="12" t="s">
        <v>228</v>
      </c>
      <c r="D6" s="12" t="s">
        <v>16</v>
      </c>
      <c r="E6" s="37" t="s">
        <v>229</v>
      </c>
      <c r="F6" s="12" t="s">
        <v>230</v>
      </c>
      <c r="G6" s="13" t="s">
        <v>231</v>
      </c>
      <c r="H6" s="12">
        <v>27</v>
      </c>
      <c r="I6" s="12">
        <v>25</v>
      </c>
      <c r="J6" s="11">
        <f t="shared" si="0"/>
        <v>26</v>
      </c>
      <c r="K6" s="10">
        <v>760000</v>
      </c>
      <c r="L6" s="14">
        <f t="shared" si="1"/>
        <v>0.56000000000000005</v>
      </c>
      <c r="M6" s="10">
        <v>425600</v>
      </c>
      <c r="N6" s="10">
        <v>334400</v>
      </c>
      <c r="O6" s="15">
        <f t="shared" si="2"/>
        <v>0.44</v>
      </c>
      <c r="P6" s="15" t="str">
        <f t="shared" si="3"/>
        <v>ok</v>
      </c>
      <c r="Q6" s="10">
        <f t="shared" si="4"/>
        <v>334400</v>
      </c>
      <c r="R6" s="10">
        <v>334400</v>
      </c>
      <c r="S6" s="10"/>
      <c r="T6" s="21" t="s">
        <v>302</v>
      </c>
      <c r="U6" s="16"/>
      <c r="V6" s="17"/>
      <c r="W6" s="16"/>
      <c r="X6" s="17"/>
      <c r="Y6" s="16"/>
      <c r="Z6" s="19"/>
      <c r="AA6" s="16"/>
      <c r="AB6" s="19"/>
      <c r="AC6" s="19"/>
      <c r="AD6" s="16"/>
    </row>
    <row r="7" spans="1:30" ht="53.25" customHeight="1" x14ac:dyDescent="0.25">
      <c r="A7" s="11">
        <v>4</v>
      </c>
      <c r="B7" s="24">
        <v>46</v>
      </c>
      <c r="C7" s="12" t="s">
        <v>56</v>
      </c>
      <c r="D7" s="12" t="s">
        <v>16</v>
      </c>
      <c r="E7" s="37" t="s">
        <v>57</v>
      </c>
      <c r="F7" s="12" t="s">
        <v>58</v>
      </c>
      <c r="G7" s="13" t="s">
        <v>211</v>
      </c>
      <c r="H7" s="12">
        <v>25</v>
      </c>
      <c r="I7" s="12">
        <v>26</v>
      </c>
      <c r="J7" s="11">
        <f t="shared" si="0"/>
        <v>25.5</v>
      </c>
      <c r="K7" s="10">
        <v>1423875</v>
      </c>
      <c r="L7" s="14">
        <f t="shared" si="1"/>
        <v>0.71907646387498902</v>
      </c>
      <c r="M7" s="10">
        <v>1023875</v>
      </c>
      <c r="N7" s="10">
        <v>400000</v>
      </c>
      <c r="O7" s="15">
        <f t="shared" si="2"/>
        <v>0.28092353612501098</v>
      </c>
      <c r="P7" s="15" t="str">
        <f t="shared" si="3"/>
        <v>ok</v>
      </c>
      <c r="Q7" s="10">
        <f t="shared" si="4"/>
        <v>400000</v>
      </c>
      <c r="R7" s="10">
        <v>400000</v>
      </c>
      <c r="S7" s="10"/>
      <c r="T7" s="21" t="s">
        <v>302</v>
      </c>
      <c r="U7" s="20"/>
      <c r="V7" s="18"/>
      <c r="W7" s="19"/>
      <c r="X7" s="18"/>
      <c r="Y7" s="17"/>
      <c r="Z7" s="19"/>
      <c r="AA7" s="18"/>
      <c r="AB7" s="19"/>
      <c r="AC7" s="19"/>
      <c r="AD7" s="16"/>
    </row>
    <row r="8" spans="1:30" ht="53.25" customHeight="1" x14ac:dyDescent="0.25">
      <c r="A8" s="11">
        <v>5</v>
      </c>
      <c r="B8" s="24">
        <v>92</v>
      </c>
      <c r="C8" s="12" t="s">
        <v>69</v>
      </c>
      <c r="D8" s="12" t="s">
        <v>16</v>
      </c>
      <c r="E8" s="37" t="s">
        <v>70</v>
      </c>
      <c r="F8" s="12" t="s">
        <v>71</v>
      </c>
      <c r="G8" s="13" t="s">
        <v>243</v>
      </c>
      <c r="H8" s="12">
        <v>26</v>
      </c>
      <c r="I8" s="12">
        <v>25</v>
      </c>
      <c r="J8" s="11">
        <f t="shared" si="0"/>
        <v>25.5</v>
      </c>
      <c r="K8" s="10">
        <v>1050144</v>
      </c>
      <c r="L8" s="14">
        <f t="shared" si="1"/>
        <v>0.61909985678154611</v>
      </c>
      <c r="M8" s="10">
        <v>650144</v>
      </c>
      <c r="N8" s="10">
        <v>400000</v>
      </c>
      <c r="O8" s="15">
        <f t="shared" si="2"/>
        <v>0.38090014321845383</v>
      </c>
      <c r="P8" s="15" t="str">
        <f t="shared" si="3"/>
        <v>ok</v>
      </c>
      <c r="Q8" s="10">
        <f t="shared" si="4"/>
        <v>400000</v>
      </c>
      <c r="R8" s="10">
        <v>400000</v>
      </c>
      <c r="S8" s="10"/>
      <c r="T8" s="21" t="s">
        <v>302</v>
      </c>
      <c r="U8" s="20"/>
      <c r="V8" s="18"/>
      <c r="W8" s="19"/>
      <c r="X8" s="18"/>
      <c r="Y8" s="16"/>
      <c r="Z8" s="19"/>
      <c r="AA8" s="20"/>
      <c r="AB8" s="19"/>
      <c r="AC8" s="19"/>
      <c r="AD8" s="16"/>
    </row>
    <row r="9" spans="1:30" ht="53.25" customHeight="1" x14ac:dyDescent="0.25">
      <c r="A9" s="11">
        <v>6</v>
      </c>
      <c r="B9" s="24">
        <v>74</v>
      </c>
      <c r="C9" s="12" t="s">
        <v>72</v>
      </c>
      <c r="D9" s="12" t="s">
        <v>16</v>
      </c>
      <c r="E9" s="37" t="s">
        <v>75</v>
      </c>
      <c r="F9" s="12" t="s">
        <v>76</v>
      </c>
      <c r="G9" s="13" t="s">
        <v>269</v>
      </c>
      <c r="H9" s="12">
        <v>27</v>
      </c>
      <c r="I9" s="12">
        <v>24</v>
      </c>
      <c r="J9" s="11">
        <f t="shared" si="0"/>
        <v>25.5</v>
      </c>
      <c r="K9" s="10">
        <v>934000</v>
      </c>
      <c r="L9" s="14">
        <f t="shared" si="1"/>
        <v>0.57184154175588864</v>
      </c>
      <c r="M9" s="10">
        <v>534100</v>
      </c>
      <c r="N9" s="10">
        <v>399900</v>
      </c>
      <c r="O9" s="15">
        <f t="shared" si="2"/>
        <v>0.42815845824411136</v>
      </c>
      <c r="P9" s="15" t="str">
        <f t="shared" si="3"/>
        <v>ok</v>
      </c>
      <c r="Q9" s="10">
        <f t="shared" si="4"/>
        <v>399900</v>
      </c>
      <c r="R9" s="10">
        <v>399900</v>
      </c>
      <c r="S9" s="10"/>
      <c r="T9" s="21" t="s">
        <v>302</v>
      </c>
      <c r="U9" s="20"/>
      <c r="V9" s="18"/>
      <c r="W9" s="19"/>
      <c r="X9" s="18"/>
      <c r="Y9" s="17"/>
      <c r="Z9" s="19"/>
      <c r="AA9" s="18"/>
      <c r="AB9" s="19"/>
      <c r="AC9" s="16"/>
      <c r="AD9" s="16"/>
    </row>
    <row r="10" spans="1:30" ht="53.25" customHeight="1" x14ac:dyDescent="0.25">
      <c r="A10" s="11">
        <v>7</v>
      </c>
      <c r="B10" s="24">
        <v>50</v>
      </c>
      <c r="C10" s="12" t="s">
        <v>138</v>
      </c>
      <c r="D10" s="12" t="s">
        <v>16</v>
      </c>
      <c r="E10" s="37" t="s">
        <v>139</v>
      </c>
      <c r="F10" s="12" t="s">
        <v>140</v>
      </c>
      <c r="G10" s="13" t="s">
        <v>214</v>
      </c>
      <c r="H10" s="12">
        <v>27</v>
      </c>
      <c r="I10" s="12">
        <v>23</v>
      </c>
      <c r="J10" s="11">
        <f t="shared" si="0"/>
        <v>25</v>
      </c>
      <c r="K10" s="10">
        <v>4477855</v>
      </c>
      <c r="L10" s="14">
        <f t="shared" si="1"/>
        <v>0.91067151571455529</v>
      </c>
      <c r="M10" s="10">
        <v>4077855</v>
      </c>
      <c r="N10" s="10">
        <v>400000</v>
      </c>
      <c r="O10" s="15">
        <f t="shared" si="2"/>
        <v>8.9328484285444709E-2</v>
      </c>
      <c r="P10" s="15" t="str">
        <f t="shared" si="3"/>
        <v>ok</v>
      </c>
      <c r="Q10" s="10">
        <f t="shared" si="4"/>
        <v>400000</v>
      </c>
      <c r="R10" s="10">
        <v>400000</v>
      </c>
      <c r="S10" s="10"/>
      <c r="T10" s="21" t="s">
        <v>302</v>
      </c>
      <c r="U10" s="16"/>
      <c r="V10" s="17"/>
      <c r="W10" s="16"/>
      <c r="X10" s="17"/>
      <c r="Y10" s="16"/>
      <c r="Z10" s="19"/>
      <c r="AA10" s="16"/>
      <c r="AB10" s="19"/>
      <c r="AC10" s="19"/>
      <c r="AD10" s="16"/>
    </row>
    <row r="11" spans="1:30" ht="53.25" customHeight="1" x14ac:dyDescent="0.25">
      <c r="A11" s="11">
        <v>8</v>
      </c>
      <c r="B11" s="24">
        <v>104</v>
      </c>
      <c r="C11" s="12" t="s">
        <v>122</v>
      </c>
      <c r="D11" s="12" t="s">
        <v>16</v>
      </c>
      <c r="E11" s="37" t="s">
        <v>123</v>
      </c>
      <c r="F11" s="12" t="s">
        <v>124</v>
      </c>
      <c r="G11" s="13" t="s">
        <v>300</v>
      </c>
      <c r="H11" s="12">
        <v>26</v>
      </c>
      <c r="I11" s="12">
        <v>24</v>
      </c>
      <c r="J11" s="11">
        <f t="shared" si="0"/>
        <v>25</v>
      </c>
      <c r="K11" s="10">
        <v>2940300</v>
      </c>
      <c r="L11" s="14">
        <f t="shared" si="1"/>
        <v>0.86395945991905587</v>
      </c>
      <c r="M11" s="10">
        <v>2540300</v>
      </c>
      <c r="N11" s="10">
        <v>400000</v>
      </c>
      <c r="O11" s="15">
        <f t="shared" si="2"/>
        <v>0.13604054008094413</v>
      </c>
      <c r="P11" s="15" t="str">
        <f t="shared" si="3"/>
        <v>ok</v>
      </c>
      <c r="Q11" s="10">
        <f t="shared" si="4"/>
        <v>400000</v>
      </c>
      <c r="R11" s="10">
        <v>400000</v>
      </c>
      <c r="S11" s="10"/>
      <c r="T11" s="21" t="s">
        <v>302</v>
      </c>
      <c r="U11" s="20"/>
      <c r="V11" s="18"/>
      <c r="W11" s="19"/>
      <c r="X11" s="18"/>
      <c r="Y11" s="17"/>
      <c r="Z11" s="19"/>
      <c r="AA11" s="20"/>
      <c r="AB11" s="19"/>
      <c r="AC11" s="19"/>
      <c r="AD11" s="16"/>
    </row>
    <row r="12" spans="1:30" ht="53.25" customHeight="1" x14ac:dyDescent="0.25">
      <c r="A12" s="11">
        <v>9</v>
      </c>
      <c r="B12" s="24">
        <v>117</v>
      </c>
      <c r="C12" s="12" t="s">
        <v>104</v>
      </c>
      <c r="D12" s="12" t="s">
        <v>16</v>
      </c>
      <c r="E12" s="37" t="s">
        <v>105</v>
      </c>
      <c r="F12" s="12" t="s">
        <v>106</v>
      </c>
      <c r="G12" s="13" t="s">
        <v>219</v>
      </c>
      <c r="H12" s="12">
        <v>25</v>
      </c>
      <c r="I12" s="12">
        <v>25</v>
      </c>
      <c r="J12" s="11">
        <f t="shared" si="0"/>
        <v>25</v>
      </c>
      <c r="K12" s="10">
        <v>1337200</v>
      </c>
      <c r="L12" s="14">
        <f t="shared" si="1"/>
        <v>0.70086748429554291</v>
      </c>
      <c r="M12" s="10">
        <v>937200</v>
      </c>
      <c r="N12" s="10">
        <v>400000</v>
      </c>
      <c r="O12" s="15">
        <f t="shared" si="2"/>
        <v>0.29913251570445709</v>
      </c>
      <c r="P12" s="15" t="str">
        <f t="shared" si="3"/>
        <v>ok</v>
      </c>
      <c r="Q12" s="10">
        <f t="shared" si="4"/>
        <v>400000</v>
      </c>
      <c r="R12" s="10">
        <v>400000</v>
      </c>
      <c r="S12" s="10"/>
      <c r="T12" s="21" t="s">
        <v>302</v>
      </c>
      <c r="U12" s="20"/>
      <c r="V12" s="18"/>
      <c r="W12" s="19"/>
      <c r="X12" s="18"/>
      <c r="Y12" s="17"/>
      <c r="Z12" s="19"/>
      <c r="AA12" s="20"/>
      <c r="AB12" s="19"/>
      <c r="AC12" s="19"/>
      <c r="AD12" s="16"/>
    </row>
    <row r="13" spans="1:30" ht="53.25" customHeight="1" x14ac:dyDescent="0.25">
      <c r="A13" s="11">
        <v>10</v>
      </c>
      <c r="B13" s="24">
        <v>60</v>
      </c>
      <c r="C13" s="12" t="s">
        <v>35</v>
      </c>
      <c r="D13" s="12" t="s">
        <v>16</v>
      </c>
      <c r="E13" s="37" t="s">
        <v>36</v>
      </c>
      <c r="F13" s="12" t="s">
        <v>280</v>
      </c>
      <c r="G13" s="13" t="s">
        <v>281</v>
      </c>
      <c r="H13" s="12">
        <v>26</v>
      </c>
      <c r="I13" s="12">
        <v>24</v>
      </c>
      <c r="J13" s="11">
        <f t="shared" si="0"/>
        <v>25</v>
      </c>
      <c r="K13" s="10">
        <v>632600</v>
      </c>
      <c r="L13" s="14">
        <f t="shared" si="1"/>
        <v>0.61112867530825166</v>
      </c>
      <c r="M13" s="10">
        <v>386600</v>
      </c>
      <c r="N13" s="10">
        <v>246000</v>
      </c>
      <c r="O13" s="15">
        <f t="shared" si="2"/>
        <v>0.38887132469174834</v>
      </c>
      <c r="P13" s="15" t="str">
        <f t="shared" si="3"/>
        <v>ok</v>
      </c>
      <c r="Q13" s="10">
        <f t="shared" si="4"/>
        <v>246000</v>
      </c>
      <c r="R13" s="10">
        <v>246000</v>
      </c>
      <c r="S13" s="10"/>
      <c r="T13" s="21" t="s">
        <v>302</v>
      </c>
      <c r="U13" s="20"/>
      <c r="V13" s="18"/>
      <c r="W13" s="19"/>
      <c r="X13" s="18"/>
      <c r="Y13" s="17"/>
      <c r="Z13" s="19"/>
      <c r="AA13" s="18"/>
      <c r="AB13" s="19"/>
      <c r="AC13" s="19"/>
      <c r="AD13" s="22" t="s">
        <v>303</v>
      </c>
    </row>
    <row r="14" spans="1:30" ht="53.25" customHeight="1" x14ac:dyDescent="0.25">
      <c r="A14" s="11">
        <v>11</v>
      </c>
      <c r="B14" s="24">
        <v>51</v>
      </c>
      <c r="C14" s="12" t="s">
        <v>87</v>
      </c>
      <c r="D14" s="12" t="s">
        <v>16</v>
      </c>
      <c r="E14" s="37" t="s">
        <v>88</v>
      </c>
      <c r="F14" s="12" t="s">
        <v>89</v>
      </c>
      <c r="G14" s="13" t="s">
        <v>215</v>
      </c>
      <c r="H14" s="12">
        <v>25</v>
      </c>
      <c r="I14" s="12">
        <v>25</v>
      </c>
      <c r="J14" s="11">
        <f t="shared" si="0"/>
        <v>25</v>
      </c>
      <c r="K14" s="10">
        <v>360000</v>
      </c>
      <c r="L14" s="14">
        <f t="shared" si="1"/>
        <v>0.61111111111111116</v>
      </c>
      <c r="M14" s="10">
        <v>220000</v>
      </c>
      <c r="N14" s="10">
        <v>140000</v>
      </c>
      <c r="O14" s="15">
        <f t="shared" si="2"/>
        <v>0.3888888888888889</v>
      </c>
      <c r="P14" s="15" t="str">
        <f t="shared" si="3"/>
        <v>ok</v>
      </c>
      <c r="Q14" s="10">
        <f t="shared" si="4"/>
        <v>140000</v>
      </c>
      <c r="R14" s="10">
        <v>140000</v>
      </c>
      <c r="S14" s="10"/>
      <c r="T14" s="21" t="s">
        <v>302</v>
      </c>
      <c r="U14" s="20"/>
      <c r="V14" s="18"/>
      <c r="W14" s="19"/>
      <c r="X14" s="18"/>
      <c r="Y14" s="17"/>
      <c r="Z14" s="19"/>
      <c r="AA14" s="18"/>
      <c r="AB14" s="19"/>
      <c r="AC14" s="19"/>
      <c r="AD14" s="22" t="s">
        <v>304</v>
      </c>
    </row>
    <row r="15" spans="1:30" ht="53.25" customHeight="1" x14ac:dyDescent="0.25">
      <c r="A15" s="11">
        <v>12</v>
      </c>
      <c r="B15" s="24">
        <v>113</v>
      </c>
      <c r="C15" s="12" t="s">
        <v>37</v>
      </c>
      <c r="D15" s="12" t="s">
        <v>16</v>
      </c>
      <c r="E15" s="37" t="s">
        <v>38</v>
      </c>
      <c r="F15" s="12" t="s">
        <v>39</v>
      </c>
      <c r="G15" s="13" t="s">
        <v>221</v>
      </c>
      <c r="H15" s="12">
        <v>24</v>
      </c>
      <c r="I15" s="12">
        <v>25</v>
      </c>
      <c r="J15" s="11">
        <f t="shared" si="0"/>
        <v>24.5</v>
      </c>
      <c r="K15" s="10">
        <v>1089400</v>
      </c>
      <c r="L15" s="14">
        <f t="shared" si="1"/>
        <v>0.63282540848173308</v>
      </c>
      <c r="M15" s="10">
        <v>689400</v>
      </c>
      <c r="N15" s="10">
        <v>400000</v>
      </c>
      <c r="O15" s="15">
        <f t="shared" si="2"/>
        <v>0.36717459151826692</v>
      </c>
      <c r="P15" s="15" t="str">
        <f t="shared" si="3"/>
        <v>ok</v>
      </c>
      <c r="Q15" s="10">
        <f t="shared" si="4"/>
        <v>400000</v>
      </c>
      <c r="R15" s="10">
        <v>400000</v>
      </c>
      <c r="S15" s="10"/>
      <c r="T15" s="21" t="s">
        <v>302</v>
      </c>
      <c r="U15" s="20"/>
      <c r="V15" s="18"/>
      <c r="W15" s="19"/>
      <c r="X15" s="18"/>
      <c r="Y15" s="16"/>
      <c r="Z15" s="19"/>
      <c r="AA15" s="20"/>
      <c r="AB15" s="19"/>
      <c r="AC15" s="19"/>
      <c r="AD15" s="16"/>
    </row>
    <row r="16" spans="1:30" ht="53.25" customHeight="1" x14ac:dyDescent="0.25">
      <c r="A16" s="11">
        <v>13</v>
      </c>
      <c r="B16" s="24">
        <v>10</v>
      </c>
      <c r="C16" s="12" t="s">
        <v>177</v>
      </c>
      <c r="D16" s="12" t="s">
        <v>16</v>
      </c>
      <c r="E16" s="37" t="s">
        <v>178</v>
      </c>
      <c r="F16" s="12" t="s">
        <v>179</v>
      </c>
      <c r="G16" s="13" t="s">
        <v>192</v>
      </c>
      <c r="H16" s="12">
        <v>25</v>
      </c>
      <c r="I16" s="12">
        <v>24</v>
      </c>
      <c r="J16" s="11">
        <f t="shared" si="0"/>
        <v>24.5</v>
      </c>
      <c r="K16" s="10">
        <v>400000</v>
      </c>
      <c r="L16" s="14">
        <f t="shared" si="1"/>
        <v>0.625</v>
      </c>
      <c r="M16" s="10">
        <v>250000</v>
      </c>
      <c r="N16" s="10">
        <v>150000</v>
      </c>
      <c r="O16" s="15">
        <f t="shared" si="2"/>
        <v>0.375</v>
      </c>
      <c r="P16" s="15" t="str">
        <f t="shared" si="3"/>
        <v>ok</v>
      </c>
      <c r="Q16" s="10">
        <f t="shared" si="4"/>
        <v>150000</v>
      </c>
      <c r="R16" s="10">
        <v>150000</v>
      </c>
      <c r="S16" s="10"/>
      <c r="T16" s="21" t="s">
        <v>302</v>
      </c>
      <c r="U16" s="16"/>
      <c r="V16" s="18"/>
      <c r="W16" s="19"/>
      <c r="X16" s="18"/>
      <c r="Y16" s="17"/>
      <c r="Z16" s="16"/>
      <c r="AA16" s="18"/>
      <c r="AB16" s="16"/>
      <c r="AC16" s="19"/>
      <c r="AD16" s="16"/>
    </row>
    <row r="17" spans="1:30" ht="53.25" customHeight="1" x14ac:dyDescent="0.25">
      <c r="A17" s="11">
        <v>14</v>
      </c>
      <c r="B17" s="24">
        <v>86</v>
      </c>
      <c r="C17" s="12" t="s">
        <v>186</v>
      </c>
      <c r="D17" s="12" t="s">
        <v>16</v>
      </c>
      <c r="E17" s="37" t="s">
        <v>187</v>
      </c>
      <c r="F17" s="12" t="s">
        <v>188</v>
      </c>
      <c r="G17" s="13" t="s">
        <v>254</v>
      </c>
      <c r="H17" s="12">
        <v>25</v>
      </c>
      <c r="I17" s="12">
        <v>24</v>
      </c>
      <c r="J17" s="11">
        <f t="shared" si="0"/>
        <v>24.5</v>
      </c>
      <c r="K17" s="10">
        <v>1026000</v>
      </c>
      <c r="L17" s="14">
        <f t="shared" si="1"/>
        <v>0.61013645224171542</v>
      </c>
      <c r="M17" s="10">
        <v>626000</v>
      </c>
      <c r="N17" s="10">
        <v>400000</v>
      </c>
      <c r="O17" s="15">
        <f t="shared" si="2"/>
        <v>0.38986354775828458</v>
      </c>
      <c r="P17" s="15" t="str">
        <f t="shared" si="3"/>
        <v>ok</v>
      </c>
      <c r="Q17" s="10">
        <f t="shared" si="4"/>
        <v>400000</v>
      </c>
      <c r="R17" s="10">
        <v>400000</v>
      </c>
      <c r="S17" s="10"/>
      <c r="T17" s="21" t="s">
        <v>302</v>
      </c>
      <c r="U17" s="16"/>
      <c r="V17" s="18"/>
      <c r="W17" s="19"/>
      <c r="X17" s="18"/>
      <c r="Y17" s="17"/>
      <c r="Z17" s="16"/>
      <c r="AA17" s="18"/>
      <c r="AB17" s="16"/>
      <c r="AC17" s="16"/>
      <c r="AD17" s="16"/>
    </row>
    <row r="18" spans="1:30" ht="53.25" customHeight="1" x14ac:dyDescent="0.25">
      <c r="A18" s="11">
        <v>15</v>
      </c>
      <c r="B18" s="24">
        <v>3</v>
      </c>
      <c r="C18" s="12" t="s">
        <v>32</v>
      </c>
      <c r="D18" s="12" t="s">
        <v>16</v>
      </c>
      <c r="E18" s="37" t="s">
        <v>33</v>
      </c>
      <c r="F18" s="12" t="s">
        <v>34</v>
      </c>
      <c r="G18" s="13" t="s">
        <v>157</v>
      </c>
      <c r="H18" s="12">
        <v>25</v>
      </c>
      <c r="I18" s="12">
        <v>24</v>
      </c>
      <c r="J18" s="11">
        <f t="shared" si="0"/>
        <v>24.5</v>
      </c>
      <c r="K18" s="10">
        <v>912700</v>
      </c>
      <c r="L18" s="14">
        <f t="shared" si="1"/>
        <v>0.56173989262627366</v>
      </c>
      <c r="M18" s="10">
        <v>512700</v>
      </c>
      <c r="N18" s="10">
        <v>400000</v>
      </c>
      <c r="O18" s="15">
        <f t="shared" si="2"/>
        <v>0.43826010737372628</v>
      </c>
      <c r="P18" s="15" t="str">
        <f t="shared" si="3"/>
        <v>ok</v>
      </c>
      <c r="Q18" s="10">
        <f t="shared" si="4"/>
        <v>400000</v>
      </c>
      <c r="R18" s="10">
        <v>400000</v>
      </c>
      <c r="S18" s="10"/>
      <c r="T18" s="21" t="s">
        <v>302</v>
      </c>
      <c r="U18" s="20"/>
      <c r="V18" s="18"/>
      <c r="W18" s="19"/>
      <c r="X18" s="18"/>
      <c r="Y18" s="17"/>
      <c r="Z18" s="19"/>
      <c r="AA18" s="18"/>
      <c r="AB18" s="19"/>
      <c r="AC18" s="19"/>
      <c r="AD18" s="16"/>
    </row>
    <row r="19" spans="1:30" ht="53.25" customHeight="1" x14ac:dyDescent="0.25">
      <c r="A19" s="11">
        <v>16</v>
      </c>
      <c r="B19" s="24">
        <v>37</v>
      </c>
      <c r="C19" s="12" t="s">
        <v>52</v>
      </c>
      <c r="D19" s="12" t="s">
        <v>16</v>
      </c>
      <c r="E19" s="37" t="s">
        <v>53</v>
      </c>
      <c r="F19" s="12" t="s">
        <v>54</v>
      </c>
      <c r="G19" s="13" t="s">
        <v>199</v>
      </c>
      <c r="H19" s="12">
        <v>25</v>
      </c>
      <c r="I19" s="12">
        <v>24</v>
      </c>
      <c r="J19" s="11">
        <f t="shared" si="0"/>
        <v>24.5</v>
      </c>
      <c r="K19" s="10">
        <v>801471</v>
      </c>
      <c r="L19" s="14">
        <f t="shared" si="1"/>
        <v>0.50091768760192201</v>
      </c>
      <c r="M19" s="10">
        <v>401471</v>
      </c>
      <c r="N19" s="10">
        <v>400000</v>
      </c>
      <c r="O19" s="15">
        <f t="shared" si="2"/>
        <v>0.49908231239807804</v>
      </c>
      <c r="P19" s="15" t="str">
        <f t="shared" si="3"/>
        <v>ok</v>
      </c>
      <c r="Q19" s="10">
        <f t="shared" si="4"/>
        <v>400000</v>
      </c>
      <c r="R19" s="10">
        <v>400000</v>
      </c>
      <c r="S19" s="10"/>
      <c r="T19" s="21" t="s">
        <v>302</v>
      </c>
      <c r="U19" s="20"/>
      <c r="V19" s="18"/>
      <c r="W19" s="19"/>
      <c r="X19" s="18"/>
      <c r="Y19" s="17"/>
      <c r="Z19" s="19"/>
      <c r="AA19" s="18"/>
      <c r="AB19" s="19"/>
      <c r="AC19" s="19"/>
      <c r="AD19" s="16"/>
    </row>
    <row r="20" spans="1:30" ht="53.25" customHeight="1" x14ac:dyDescent="0.25">
      <c r="A20" s="11">
        <v>17</v>
      </c>
      <c r="B20" s="24">
        <v>88</v>
      </c>
      <c r="C20" s="12" t="s">
        <v>128</v>
      </c>
      <c r="D20" s="12" t="s">
        <v>16</v>
      </c>
      <c r="E20" s="37" t="s">
        <v>129</v>
      </c>
      <c r="F20" s="12" t="s">
        <v>130</v>
      </c>
      <c r="G20" s="13" t="s">
        <v>252</v>
      </c>
      <c r="H20" s="12">
        <v>24</v>
      </c>
      <c r="I20" s="12">
        <v>24</v>
      </c>
      <c r="J20" s="11">
        <f t="shared" si="0"/>
        <v>24</v>
      </c>
      <c r="K20" s="10">
        <v>1300000</v>
      </c>
      <c r="L20" s="14">
        <f t="shared" si="1"/>
        <v>0.69230769230769229</v>
      </c>
      <c r="M20" s="10">
        <v>900000</v>
      </c>
      <c r="N20" s="10">
        <v>400000</v>
      </c>
      <c r="O20" s="15">
        <f t="shared" si="2"/>
        <v>0.30769230769230771</v>
      </c>
      <c r="P20" s="15" t="str">
        <f t="shared" si="3"/>
        <v>ok</v>
      </c>
      <c r="Q20" s="10">
        <f t="shared" si="4"/>
        <v>400000</v>
      </c>
      <c r="R20" s="10">
        <v>400000</v>
      </c>
      <c r="S20" s="10"/>
      <c r="T20" s="21" t="s">
        <v>302</v>
      </c>
      <c r="U20" s="20"/>
      <c r="V20" s="18"/>
      <c r="W20" s="19"/>
      <c r="X20" s="18"/>
      <c r="Y20" s="17"/>
      <c r="Z20" s="19"/>
      <c r="AA20" s="20"/>
      <c r="AB20" s="19"/>
      <c r="AC20" s="16"/>
      <c r="AD20" s="16"/>
    </row>
    <row r="21" spans="1:30" ht="53.25" customHeight="1" x14ac:dyDescent="0.25">
      <c r="A21" s="11">
        <v>18</v>
      </c>
      <c r="B21" s="24">
        <v>65</v>
      </c>
      <c r="C21" s="12" t="s">
        <v>110</v>
      </c>
      <c r="D21" s="12" t="s">
        <v>16</v>
      </c>
      <c r="E21" s="37" t="s">
        <v>111</v>
      </c>
      <c r="F21" s="12" t="s">
        <v>112</v>
      </c>
      <c r="G21" s="13" t="s">
        <v>278</v>
      </c>
      <c r="H21" s="12">
        <v>25</v>
      </c>
      <c r="I21" s="12">
        <v>23</v>
      </c>
      <c r="J21" s="11">
        <f t="shared" si="0"/>
        <v>24</v>
      </c>
      <c r="K21" s="10">
        <v>1102500</v>
      </c>
      <c r="L21" s="14">
        <f t="shared" si="1"/>
        <v>0.63718820861678005</v>
      </c>
      <c r="M21" s="10">
        <v>702500</v>
      </c>
      <c r="N21" s="10">
        <v>400000</v>
      </c>
      <c r="O21" s="15">
        <f t="shared" si="2"/>
        <v>0.36281179138321995</v>
      </c>
      <c r="P21" s="15" t="str">
        <f t="shared" si="3"/>
        <v>ok</v>
      </c>
      <c r="Q21" s="10">
        <f t="shared" si="4"/>
        <v>400000</v>
      </c>
      <c r="R21" s="10">
        <v>400000</v>
      </c>
      <c r="S21" s="10"/>
      <c r="T21" s="21" t="s">
        <v>302</v>
      </c>
      <c r="U21" s="20"/>
      <c r="V21" s="18"/>
      <c r="W21" s="19"/>
      <c r="X21" s="18"/>
      <c r="Y21" s="17"/>
      <c r="Z21" s="19"/>
      <c r="AA21" s="20"/>
      <c r="AB21" s="19"/>
      <c r="AC21" s="19"/>
      <c r="AD21" s="16"/>
    </row>
    <row r="22" spans="1:30" ht="53.25" customHeight="1" x14ac:dyDescent="0.25">
      <c r="A22" s="11">
        <v>19</v>
      </c>
      <c r="B22" s="24">
        <v>4</v>
      </c>
      <c r="C22" s="12" t="s">
        <v>40</v>
      </c>
      <c r="D22" s="12" t="s">
        <v>16</v>
      </c>
      <c r="E22" s="37" t="s">
        <v>41</v>
      </c>
      <c r="F22" s="12" t="s">
        <v>42</v>
      </c>
      <c r="G22" s="13" t="s">
        <v>158</v>
      </c>
      <c r="H22" s="12">
        <v>25</v>
      </c>
      <c r="I22" s="12">
        <v>23</v>
      </c>
      <c r="J22" s="11">
        <f t="shared" si="0"/>
        <v>24</v>
      </c>
      <c r="K22" s="10">
        <v>909170</v>
      </c>
      <c r="L22" s="14">
        <f t="shared" si="1"/>
        <v>0.56003827666992967</v>
      </c>
      <c r="M22" s="10">
        <v>509170</v>
      </c>
      <c r="N22" s="10">
        <v>400000</v>
      </c>
      <c r="O22" s="15">
        <f t="shared" si="2"/>
        <v>0.43996172333007028</v>
      </c>
      <c r="P22" s="15" t="str">
        <f t="shared" si="3"/>
        <v>ok</v>
      </c>
      <c r="Q22" s="10">
        <f t="shared" si="4"/>
        <v>400000</v>
      </c>
      <c r="R22" s="10">
        <v>400000</v>
      </c>
      <c r="S22" s="10"/>
      <c r="T22" s="21" t="s">
        <v>302</v>
      </c>
      <c r="U22" s="20"/>
      <c r="V22" s="18"/>
      <c r="W22" s="19"/>
      <c r="X22" s="18"/>
      <c r="Y22" s="17"/>
      <c r="Z22" s="19"/>
      <c r="AA22" s="18"/>
      <c r="AB22" s="19"/>
      <c r="AC22" s="19"/>
      <c r="AD22" s="16"/>
    </row>
    <row r="23" spans="1:30" ht="53.25" customHeight="1" x14ac:dyDescent="0.25">
      <c r="A23" s="11">
        <v>20</v>
      </c>
      <c r="B23" s="24">
        <v>77</v>
      </c>
      <c r="C23" s="12" t="s">
        <v>144</v>
      </c>
      <c r="D23" s="12" t="s">
        <v>16</v>
      </c>
      <c r="E23" s="37" t="s">
        <v>145</v>
      </c>
      <c r="F23" s="12" t="s">
        <v>146</v>
      </c>
      <c r="G23" s="13" t="s">
        <v>267</v>
      </c>
      <c r="H23" s="12">
        <v>25</v>
      </c>
      <c r="I23" s="12">
        <v>23</v>
      </c>
      <c r="J23" s="11">
        <f t="shared" si="0"/>
        <v>24</v>
      </c>
      <c r="K23" s="10">
        <v>734832</v>
      </c>
      <c r="L23" s="14">
        <f t="shared" si="1"/>
        <v>0.45565789187188366</v>
      </c>
      <c r="M23" s="10">
        <v>334832</v>
      </c>
      <c r="N23" s="10">
        <v>400000</v>
      </c>
      <c r="O23" s="15">
        <f t="shared" si="2"/>
        <v>0.54434210812811634</v>
      </c>
      <c r="P23" s="15" t="str">
        <f t="shared" si="3"/>
        <v>ok</v>
      </c>
      <c r="Q23" s="10">
        <f t="shared" si="4"/>
        <v>400000</v>
      </c>
      <c r="R23" s="10">
        <v>400000</v>
      </c>
      <c r="S23" s="10"/>
      <c r="T23" s="21" t="s">
        <v>302</v>
      </c>
      <c r="U23" s="16"/>
      <c r="V23" s="17"/>
      <c r="W23" s="16"/>
      <c r="X23" s="17"/>
      <c r="Y23" s="16"/>
      <c r="Z23" s="19"/>
      <c r="AA23" s="16"/>
      <c r="AB23" s="19"/>
      <c r="AC23" s="16"/>
      <c r="AD23" s="16"/>
    </row>
    <row r="24" spans="1:30" ht="53.25" customHeight="1" x14ac:dyDescent="0.25">
      <c r="A24" s="11">
        <v>21</v>
      </c>
      <c r="B24" s="24">
        <v>14</v>
      </c>
      <c r="C24" s="12" t="s">
        <v>101</v>
      </c>
      <c r="D24" s="12" t="s">
        <v>16</v>
      </c>
      <c r="E24" s="37" t="s">
        <v>102</v>
      </c>
      <c r="F24" s="12" t="s">
        <v>103</v>
      </c>
      <c r="G24" s="13" t="s">
        <v>194</v>
      </c>
      <c r="H24" s="12">
        <v>23</v>
      </c>
      <c r="I24" s="12">
        <v>24</v>
      </c>
      <c r="J24" s="11">
        <f t="shared" si="0"/>
        <v>23.5</v>
      </c>
      <c r="K24" s="10">
        <v>1419300</v>
      </c>
      <c r="L24" s="14">
        <f t="shared" si="1"/>
        <v>0.71817092933136051</v>
      </c>
      <c r="M24" s="10">
        <v>1019300</v>
      </c>
      <c r="N24" s="10">
        <v>400000</v>
      </c>
      <c r="O24" s="15">
        <f t="shared" si="2"/>
        <v>0.28182907066863949</v>
      </c>
      <c r="P24" s="15" t="str">
        <f t="shared" si="3"/>
        <v>ok</v>
      </c>
      <c r="Q24" s="10">
        <f t="shared" si="4"/>
        <v>400000</v>
      </c>
      <c r="R24" s="10">
        <v>400000</v>
      </c>
      <c r="S24" s="10"/>
      <c r="T24" s="21" t="s">
        <v>302</v>
      </c>
      <c r="U24" s="20"/>
      <c r="V24" s="17"/>
      <c r="W24" s="16"/>
      <c r="X24" s="39"/>
      <c r="Y24" s="17"/>
      <c r="Z24" s="19"/>
      <c r="AA24" s="17"/>
      <c r="AB24" s="19"/>
      <c r="AC24" s="19"/>
      <c r="AD24" s="16"/>
    </row>
    <row r="25" spans="1:30" ht="53.25" customHeight="1" x14ac:dyDescent="0.25">
      <c r="A25" s="11">
        <v>22</v>
      </c>
      <c r="B25" s="24">
        <v>68</v>
      </c>
      <c r="C25" s="12" t="s">
        <v>273</v>
      </c>
      <c r="D25" s="12" t="s">
        <v>16</v>
      </c>
      <c r="E25" s="37" t="s">
        <v>274</v>
      </c>
      <c r="F25" s="12" t="s">
        <v>275</v>
      </c>
      <c r="G25" s="13" t="s">
        <v>276</v>
      </c>
      <c r="H25" s="12">
        <v>24</v>
      </c>
      <c r="I25" s="12">
        <v>23</v>
      </c>
      <c r="J25" s="11">
        <f t="shared" si="0"/>
        <v>23.5</v>
      </c>
      <c r="K25" s="10">
        <v>560000</v>
      </c>
      <c r="L25" s="14">
        <f t="shared" si="1"/>
        <v>0.6160714285714286</v>
      </c>
      <c r="M25" s="10">
        <v>345000</v>
      </c>
      <c r="N25" s="10">
        <v>215000</v>
      </c>
      <c r="O25" s="15">
        <f t="shared" si="2"/>
        <v>0.38392857142857145</v>
      </c>
      <c r="P25" s="15" t="str">
        <f t="shared" si="3"/>
        <v>ok</v>
      </c>
      <c r="Q25" s="10">
        <f t="shared" si="4"/>
        <v>215000</v>
      </c>
      <c r="R25" s="10">
        <v>215000</v>
      </c>
      <c r="S25" s="10"/>
      <c r="T25" s="21" t="s">
        <v>302</v>
      </c>
      <c r="U25" s="18"/>
      <c r="V25" s="18"/>
      <c r="W25" s="19"/>
      <c r="X25" s="18"/>
      <c r="Y25" s="16"/>
      <c r="Z25" s="19"/>
      <c r="AA25" s="20"/>
      <c r="AB25" s="19"/>
      <c r="AC25" s="16"/>
      <c r="AD25" s="16"/>
    </row>
    <row r="26" spans="1:30" ht="53.25" customHeight="1" x14ac:dyDescent="0.25">
      <c r="A26" s="11">
        <v>23</v>
      </c>
      <c r="B26" s="24">
        <v>66</v>
      </c>
      <c r="C26" s="12" t="s">
        <v>67</v>
      </c>
      <c r="D26" s="12" t="s">
        <v>16</v>
      </c>
      <c r="E26" s="37" t="s">
        <v>68</v>
      </c>
      <c r="F26" s="12" t="s">
        <v>66</v>
      </c>
      <c r="G26" s="13" t="s">
        <v>277</v>
      </c>
      <c r="H26" s="12">
        <v>24</v>
      </c>
      <c r="I26" s="12">
        <v>23</v>
      </c>
      <c r="J26" s="11">
        <f t="shared" si="0"/>
        <v>23.5</v>
      </c>
      <c r="K26" s="10">
        <v>918000</v>
      </c>
      <c r="L26" s="14">
        <f t="shared" si="1"/>
        <v>0.61492374727668841</v>
      </c>
      <c r="M26" s="10">
        <v>564500</v>
      </c>
      <c r="N26" s="10">
        <v>353500</v>
      </c>
      <c r="O26" s="15">
        <f t="shared" si="2"/>
        <v>0.38507625272331153</v>
      </c>
      <c r="P26" s="15" t="str">
        <f t="shared" si="3"/>
        <v>ok</v>
      </c>
      <c r="Q26" s="10">
        <f t="shared" si="4"/>
        <v>353500</v>
      </c>
      <c r="R26" s="10">
        <v>353500</v>
      </c>
      <c r="S26" s="10"/>
      <c r="T26" s="21" t="s">
        <v>302</v>
      </c>
      <c r="U26" s="20"/>
      <c r="V26" s="18"/>
      <c r="W26" s="19"/>
      <c r="X26" s="18"/>
      <c r="Y26" s="17"/>
      <c r="Z26" s="19"/>
      <c r="AA26" s="18"/>
      <c r="AB26" s="19"/>
      <c r="AC26" s="19"/>
      <c r="AD26" s="16"/>
    </row>
    <row r="27" spans="1:30" ht="53.25" customHeight="1" x14ac:dyDescent="0.25">
      <c r="A27" s="11">
        <v>24</v>
      </c>
      <c r="B27" s="24">
        <v>67</v>
      </c>
      <c r="C27" s="12" t="s">
        <v>132</v>
      </c>
      <c r="D27" s="12" t="s">
        <v>16</v>
      </c>
      <c r="E27" s="37" t="s">
        <v>133</v>
      </c>
      <c r="F27" s="12" t="s">
        <v>134</v>
      </c>
      <c r="G27" s="13" t="s">
        <v>301</v>
      </c>
      <c r="H27" s="12">
        <v>24</v>
      </c>
      <c r="I27" s="12">
        <v>23</v>
      </c>
      <c r="J27" s="11">
        <f t="shared" si="0"/>
        <v>23.5</v>
      </c>
      <c r="K27" s="10">
        <v>942565</v>
      </c>
      <c r="L27" s="14">
        <f t="shared" si="1"/>
        <v>0.57562608414273819</v>
      </c>
      <c r="M27" s="10">
        <v>542565</v>
      </c>
      <c r="N27" s="10">
        <v>400000</v>
      </c>
      <c r="O27" s="15">
        <f t="shared" si="2"/>
        <v>0.42437391585726181</v>
      </c>
      <c r="P27" s="15" t="str">
        <f t="shared" si="3"/>
        <v>ok</v>
      </c>
      <c r="Q27" s="10">
        <f t="shared" si="4"/>
        <v>400000</v>
      </c>
      <c r="R27" s="10">
        <v>400000</v>
      </c>
      <c r="S27" s="10"/>
      <c r="T27" s="21" t="s">
        <v>302</v>
      </c>
      <c r="U27" s="16"/>
      <c r="V27" s="17"/>
      <c r="W27" s="16"/>
      <c r="X27" s="17"/>
      <c r="Y27" s="17"/>
      <c r="Z27" s="19"/>
      <c r="AA27" s="17"/>
      <c r="AB27" s="19"/>
      <c r="AC27" s="16"/>
      <c r="AD27" s="16"/>
    </row>
    <row r="28" spans="1:30" ht="53.25" customHeight="1" x14ac:dyDescent="0.25">
      <c r="A28" s="11">
        <v>25</v>
      </c>
      <c r="B28" s="24">
        <v>118</v>
      </c>
      <c r="C28" s="12" t="s">
        <v>162</v>
      </c>
      <c r="D28" s="12" t="s">
        <v>16</v>
      </c>
      <c r="E28" s="37" t="s">
        <v>163</v>
      </c>
      <c r="F28" s="12" t="s">
        <v>164</v>
      </c>
      <c r="G28" s="13" t="s">
        <v>218</v>
      </c>
      <c r="H28" s="12">
        <v>24</v>
      </c>
      <c r="I28" s="12">
        <v>23</v>
      </c>
      <c r="J28" s="11">
        <f t="shared" si="0"/>
        <v>23.5</v>
      </c>
      <c r="K28" s="10">
        <v>676701</v>
      </c>
      <c r="L28" s="14">
        <f t="shared" si="1"/>
        <v>0.40889698700016697</v>
      </c>
      <c r="M28" s="10">
        <v>276701</v>
      </c>
      <c r="N28" s="10">
        <v>400000</v>
      </c>
      <c r="O28" s="15">
        <f t="shared" si="2"/>
        <v>0.59110301299983303</v>
      </c>
      <c r="P28" s="15" t="str">
        <f t="shared" si="3"/>
        <v>ok</v>
      </c>
      <c r="Q28" s="10">
        <f t="shared" si="4"/>
        <v>400000</v>
      </c>
      <c r="R28" s="10">
        <v>400000</v>
      </c>
      <c r="S28" s="10"/>
      <c r="T28" s="21" t="s">
        <v>302</v>
      </c>
      <c r="U28" s="16"/>
      <c r="V28" s="18"/>
      <c r="W28" s="19"/>
      <c r="X28" s="18"/>
      <c r="Y28" s="16"/>
      <c r="Z28" s="16"/>
      <c r="AA28" s="20"/>
      <c r="AB28" s="16"/>
      <c r="AC28" s="19"/>
      <c r="AD28" s="16"/>
    </row>
    <row r="29" spans="1:30" ht="53.25" customHeight="1" x14ac:dyDescent="0.25">
      <c r="A29" s="11">
        <v>26</v>
      </c>
      <c r="B29" s="24">
        <v>54</v>
      </c>
      <c r="C29" s="12" t="s">
        <v>189</v>
      </c>
      <c r="D29" s="12" t="s">
        <v>16</v>
      </c>
      <c r="E29" s="37" t="s">
        <v>190</v>
      </c>
      <c r="F29" s="12" t="s">
        <v>191</v>
      </c>
      <c r="G29" s="13" t="s">
        <v>217</v>
      </c>
      <c r="H29" s="12">
        <v>24</v>
      </c>
      <c r="I29" s="12">
        <v>23</v>
      </c>
      <c r="J29" s="11">
        <f t="shared" si="0"/>
        <v>23.5</v>
      </c>
      <c r="K29" s="10">
        <v>627700</v>
      </c>
      <c r="L29" s="14">
        <f t="shared" si="1"/>
        <v>0.40003186235462801</v>
      </c>
      <c r="M29" s="10">
        <v>251100</v>
      </c>
      <c r="N29" s="10">
        <v>376600</v>
      </c>
      <c r="O29" s="15">
        <f t="shared" si="2"/>
        <v>0.59996813764537205</v>
      </c>
      <c r="P29" s="15" t="str">
        <f t="shared" si="3"/>
        <v>ok</v>
      </c>
      <c r="Q29" s="10">
        <f t="shared" si="4"/>
        <v>376600</v>
      </c>
      <c r="R29" s="10">
        <v>376600</v>
      </c>
      <c r="S29" s="10"/>
      <c r="T29" s="21" t="s">
        <v>302</v>
      </c>
      <c r="U29" s="16"/>
      <c r="V29" s="17"/>
      <c r="W29" s="16"/>
      <c r="X29" s="39"/>
      <c r="Y29" s="16"/>
      <c r="Z29" s="16"/>
      <c r="AA29" s="16"/>
      <c r="AB29" s="16"/>
      <c r="AC29" s="19"/>
      <c r="AD29" s="16"/>
    </row>
    <row r="30" spans="1:30" ht="53.25" customHeight="1" x14ac:dyDescent="0.25">
      <c r="A30" s="11">
        <v>27</v>
      </c>
      <c r="B30" s="24">
        <v>102</v>
      </c>
      <c r="C30" s="12" t="s">
        <v>232</v>
      </c>
      <c r="D30" s="12" t="s">
        <v>16</v>
      </c>
      <c r="E30" s="37" t="s">
        <v>233</v>
      </c>
      <c r="F30" s="12" t="s">
        <v>234</v>
      </c>
      <c r="G30" s="13" t="s">
        <v>235</v>
      </c>
      <c r="H30" s="12">
        <v>24</v>
      </c>
      <c r="I30" s="12">
        <v>22</v>
      </c>
      <c r="J30" s="11">
        <f t="shared" si="0"/>
        <v>23</v>
      </c>
      <c r="K30" s="10">
        <v>1613990</v>
      </c>
      <c r="L30" s="14">
        <f t="shared" si="1"/>
        <v>0.75216698988221731</v>
      </c>
      <c r="M30" s="10">
        <v>1213990</v>
      </c>
      <c r="N30" s="10">
        <v>400000</v>
      </c>
      <c r="O30" s="15">
        <f t="shared" si="2"/>
        <v>0.24783301011778264</v>
      </c>
      <c r="P30" s="15" t="str">
        <f t="shared" si="3"/>
        <v>ok</v>
      </c>
      <c r="Q30" s="10">
        <f t="shared" si="4"/>
        <v>400000</v>
      </c>
      <c r="R30" s="10">
        <v>400000</v>
      </c>
      <c r="S30" s="10"/>
      <c r="T30" s="21" t="s">
        <v>302</v>
      </c>
      <c r="U30" s="16"/>
      <c r="V30" s="17"/>
      <c r="W30" s="16"/>
      <c r="X30" s="17"/>
      <c r="Y30" s="16"/>
      <c r="Z30" s="19"/>
      <c r="AA30" s="16"/>
      <c r="AB30" s="19"/>
      <c r="AC30" s="19"/>
      <c r="AD30" s="16"/>
    </row>
    <row r="31" spans="1:30" ht="53.25" customHeight="1" x14ac:dyDescent="0.25">
      <c r="A31" s="11">
        <v>28</v>
      </c>
      <c r="B31" s="24">
        <v>26</v>
      </c>
      <c r="C31" s="12" t="s">
        <v>290</v>
      </c>
      <c r="D31" s="12" t="s">
        <v>16</v>
      </c>
      <c r="E31" s="37" t="s">
        <v>291</v>
      </c>
      <c r="F31" s="12" t="s">
        <v>292</v>
      </c>
      <c r="G31" s="13" t="s">
        <v>293</v>
      </c>
      <c r="H31" s="12">
        <v>23</v>
      </c>
      <c r="I31" s="12">
        <v>23</v>
      </c>
      <c r="J31" s="11">
        <f t="shared" si="0"/>
        <v>23</v>
      </c>
      <c r="K31" s="10">
        <v>665500</v>
      </c>
      <c r="L31" s="14">
        <f t="shared" si="1"/>
        <v>0.61006761833208112</v>
      </c>
      <c r="M31" s="10">
        <v>406000</v>
      </c>
      <c r="N31" s="10">
        <v>259500</v>
      </c>
      <c r="O31" s="15">
        <f t="shared" si="2"/>
        <v>0.38993238166791888</v>
      </c>
      <c r="P31" s="15" t="str">
        <f t="shared" si="3"/>
        <v>ok</v>
      </c>
      <c r="Q31" s="10">
        <f t="shared" si="4"/>
        <v>259500</v>
      </c>
      <c r="R31" s="10">
        <v>259500</v>
      </c>
      <c r="S31" s="10"/>
      <c r="T31" s="21" t="s">
        <v>302</v>
      </c>
      <c r="U31" s="16"/>
      <c r="V31" s="17"/>
      <c r="W31" s="16"/>
      <c r="X31" s="17"/>
      <c r="Y31" s="17"/>
      <c r="Z31" s="19"/>
      <c r="AA31" s="17"/>
      <c r="AB31" s="19"/>
      <c r="AC31" s="19"/>
      <c r="AD31" s="16"/>
    </row>
    <row r="32" spans="1:30" ht="53.25" customHeight="1" x14ac:dyDescent="0.25">
      <c r="A32" s="11">
        <v>29</v>
      </c>
      <c r="B32" s="24">
        <v>90</v>
      </c>
      <c r="C32" s="12" t="s">
        <v>248</v>
      </c>
      <c r="D32" s="12" t="s">
        <v>16</v>
      </c>
      <c r="E32" s="37" t="s">
        <v>249</v>
      </c>
      <c r="F32" s="12" t="s">
        <v>250</v>
      </c>
      <c r="G32" s="13" t="s">
        <v>251</v>
      </c>
      <c r="H32" s="12">
        <v>23</v>
      </c>
      <c r="I32" s="12">
        <v>23</v>
      </c>
      <c r="J32" s="11">
        <f t="shared" si="0"/>
        <v>23</v>
      </c>
      <c r="K32" s="10">
        <v>697500</v>
      </c>
      <c r="L32" s="14">
        <f t="shared" si="1"/>
        <v>0.57347670250896055</v>
      </c>
      <c r="M32" s="10">
        <v>400000</v>
      </c>
      <c r="N32" s="10">
        <v>297500</v>
      </c>
      <c r="O32" s="15">
        <f t="shared" si="2"/>
        <v>0.4265232974910394</v>
      </c>
      <c r="P32" s="15" t="str">
        <f t="shared" si="3"/>
        <v>ok</v>
      </c>
      <c r="Q32" s="10">
        <f t="shared" si="4"/>
        <v>297500</v>
      </c>
      <c r="R32" s="10">
        <v>297500</v>
      </c>
      <c r="S32" s="10"/>
      <c r="T32" s="21" t="s">
        <v>302</v>
      </c>
      <c r="U32" s="16"/>
      <c r="V32" s="17"/>
      <c r="W32" s="16"/>
      <c r="X32" s="17"/>
      <c r="Y32" s="16"/>
      <c r="Z32" s="19"/>
      <c r="AA32" s="16"/>
      <c r="AB32" s="19"/>
      <c r="AC32" s="19"/>
      <c r="AD32" s="16"/>
    </row>
    <row r="33" spans="1:30" ht="53.25" customHeight="1" x14ac:dyDescent="0.25">
      <c r="A33" s="11">
        <v>30</v>
      </c>
      <c r="B33" s="24">
        <v>2</v>
      </c>
      <c r="C33" s="12" t="s">
        <v>26</v>
      </c>
      <c r="D33" s="12" t="s">
        <v>16</v>
      </c>
      <c r="E33" s="37" t="s">
        <v>27</v>
      </c>
      <c r="F33" s="12" t="s">
        <v>28</v>
      </c>
      <c r="G33" s="13" t="s">
        <v>156</v>
      </c>
      <c r="H33" s="12">
        <v>23</v>
      </c>
      <c r="I33" s="12">
        <v>23</v>
      </c>
      <c r="J33" s="11">
        <f t="shared" si="0"/>
        <v>23</v>
      </c>
      <c r="K33" s="10">
        <v>532200</v>
      </c>
      <c r="L33" s="14">
        <f t="shared" si="1"/>
        <v>0.56369785794813976</v>
      </c>
      <c r="M33" s="10">
        <v>300000</v>
      </c>
      <c r="N33" s="10">
        <v>232200</v>
      </c>
      <c r="O33" s="15">
        <f t="shared" si="2"/>
        <v>0.43630214205186019</v>
      </c>
      <c r="P33" s="15" t="str">
        <f t="shared" si="3"/>
        <v>ok</v>
      </c>
      <c r="Q33" s="10">
        <f t="shared" si="4"/>
        <v>232200</v>
      </c>
      <c r="R33" s="10"/>
      <c r="S33" s="10">
        <v>232200</v>
      </c>
      <c r="T33" s="21" t="s">
        <v>302</v>
      </c>
      <c r="U33" s="18"/>
      <c r="V33" s="18"/>
      <c r="W33" s="19"/>
      <c r="X33" s="18"/>
      <c r="Y33" s="17"/>
      <c r="Z33" s="19"/>
      <c r="AA33" s="18"/>
      <c r="AB33" s="19"/>
      <c r="AC33" s="19"/>
      <c r="AD33" s="16"/>
    </row>
    <row r="34" spans="1:30" ht="53.25" customHeight="1" x14ac:dyDescent="0.25">
      <c r="A34" s="11">
        <v>31</v>
      </c>
      <c r="B34" s="24">
        <v>107</v>
      </c>
      <c r="C34" s="12" t="s">
        <v>165</v>
      </c>
      <c r="D34" s="12" t="s">
        <v>16</v>
      </c>
      <c r="E34" s="37" t="s">
        <v>166</v>
      </c>
      <c r="F34" s="12" t="s">
        <v>167</v>
      </c>
      <c r="G34" s="13" t="s">
        <v>227</v>
      </c>
      <c r="H34" s="12">
        <v>22</v>
      </c>
      <c r="I34" s="12">
        <v>24</v>
      </c>
      <c r="J34" s="11">
        <f t="shared" si="0"/>
        <v>23</v>
      </c>
      <c r="K34" s="10">
        <v>529413</v>
      </c>
      <c r="L34" s="14">
        <f t="shared" si="1"/>
        <v>0.43333465555247036</v>
      </c>
      <c r="M34" s="10">
        <v>229413</v>
      </c>
      <c r="N34" s="10">
        <v>300000</v>
      </c>
      <c r="O34" s="15">
        <f t="shared" si="2"/>
        <v>0.56666534444752958</v>
      </c>
      <c r="P34" s="15" t="str">
        <f t="shared" si="3"/>
        <v>ok</v>
      </c>
      <c r="Q34" s="10">
        <f t="shared" si="4"/>
        <v>300000</v>
      </c>
      <c r="R34" s="10">
        <v>300000</v>
      </c>
      <c r="S34" s="10"/>
      <c r="T34" s="21" t="s">
        <v>302</v>
      </c>
      <c r="U34" s="16"/>
      <c r="V34" s="18"/>
      <c r="W34" s="19"/>
      <c r="X34" s="18"/>
      <c r="Y34" s="17"/>
      <c r="Z34" s="16"/>
      <c r="AA34" s="18"/>
      <c r="AB34" s="16"/>
      <c r="AC34" s="19"/>
      <c r="AD34" s="16"/>
    </row>
    <row r="35" spans="1:30" ht="53.25" customHeight="1" x14ac:dyDescent="0.25">
      <c r="A35" s="11">
        <v>32</v>
      </c>
      <c r="B35" s="24">
        <v>100</v>
      </c>
      <c r="C35" s="12" t="s">
        <v>237</v>
      </c>
      <c r="D35" s="12" t="s">
        <v>16</v>
      </c>
      <c r="E35" s="37" t="s">
        <v>238</v>
      </c>
      <c r="F35" s="12" t="s">
        <v>239</v>
      </c>
      <c r="G35" s="13" t="s">
        <v>240</v>
      </c>
      <c r="H35" s="12">
        <v>24</v>
      </c>
      <c r="I35" s="12">
        <v>22</v>
      </c>
      <c r="J35" s="11">
        <f t="shared" si="0"/>
        <v>23</v>
      </c>
      <c r="K35" s="10">
        <v>553500</v>
      </c>
      <c r="L35" s="14">
        <f t="shared" si="1"/>
        <v>0.4</v>
      </c>
      <c r="M35" s="10">
        <v>221400</v>
      </c>
      <c r="N35" s="10">
        <v>332100</v>
      </c>
      <c r="O35" s="15">
        <f t="shared" si="2"/>
        <v>0.6</v>
      </c>
      <c r="P35" s="15" t="str">
        <f t="shared" si="3"/>
        <v>ok</v>
      </c>
      <c r="Q35" s="10">
        <f t="shared" si="4"/>
        <v>332100</v>
      </c>
      <c r="R35" s="10">
        <v>332100</v>
      </c>
      <c r="S35" s="10"/>
      <c r="T35" s="21" t="s">
        <v>302</v>
      </c>
      <c r="U35" s="16"/>
      <c r="V35" s="17"/>
      <c r="W35" s="16"/>
      <c r="X35" s="17"/>
      <c r="Y35" s="16"/>
      <c r="Z35" s="19"/>
      <c r="AA35" s="16"/>
      <c r="AB35" s="19"/>
      <c r="AC35" s="19"/>
      <c r="AD35" s="16"/>
    </row>
    <row r="36" spans="1:30" ht="53.25" customHeight="1" x14ac:dyDescent="0.25">
      <c r="A36" s="11">
        <v>33</v>
      </c>
      <c r="B36" s="24">
        <v>112</v>
      </c>
      <c r="C36" s="12" t="s">
        <v>43</v>
      </c>
      <c r="D36" s="12" t="s">
        <v>44</v>
      </c>
      <c r="E36" s="37" t="s">
        <v>55</v>
      </c>
      <c r="F36" s="12" t="s">
        <v>45</v>
      </c>
      <c r="G36" s="13" t="s">
        <v>299</v>
      </c>
      <c r="H36" s="12">
        <v>23</v>
      </c>
      <c r="I36" s="12">
        <v>22</v>
      </c>
      <c r="J36" s="11">
        <f t="shared" ref="J36:J67" si="5">(H36+I36)/2</f>
        <v>22.5</v>
      </c>
      <c r="K36" s="10">
        <v>1688583</v>
      </c>
      <c r="L36" s="14">
        <f t="shared" ref="L36:L67" si="6">M36/K36</f>
        <v>0.76311499049795006</v>
      </c>
      <c r="M36" s="10">
        <v>1288583</v>
      </c>
      <c r="N36" s="10">
        <v>400000</v>
      </c>
      <c r="O36" s="15">
        <f t="shared" ref="O36:O67" si="7">N36/K36</f>
        <v>0.23688500950204994</v>
      </c>
      <c r="P36" s="15" t="str">
        <f t="shared" ref="P36:P67" si="8">IF(O36&gt;60%,"chyba","ok")</f>
        <v>ok</v>
      </c>
      <c r="Q36" s="10">
        <f t="shared" ref="Q36:Q67" si="9">N36</f>
        <v>400000</v>
      </c>
      <c r="R36" s="10">
        <v>400000</v>
      </c>
      <c r="S36" s="10"/>
      <c r="T36" s="21" t="s">
        <v>302</v>
      </c>
      <c r="U36" s="20"/>
      <c r="V36" s="18"/>
      <c r="W36" s="19"/>
      <c r="X36" s="18"/>
      <c r="Y36" s="17"/>
      <c r="Z36" s="19"/>
      <c r="AA36" s="18"/>
      <c r="AB36" s="19"/>
      <c r="AC36" s="19"/>
      <c r="AD36" s="16"/>
    </row>
    <row r="37" spans="1:30" ht="53.25" customHeight="1" x14ac:dyDescent="0.25">
      <c r="A37" s="11">
        <v>34</v>
      </c>
      <c r="B37" s="24">
        <v>101</v>
      </c>
      <c r="C37" s="12" t="s">
        <v>49</v>
      </c>
      <c r="D37" s="12" t="s">
        <v>16</v>
      </c>
      <c r="E37" s="37" t="s">
        <v>50</v>
      </c>
      <c r="F37" s="12" t="s">
        <v>51</v>
      </c>
      <c r="G37" s="13" t="s">
        <v>236</v>
      </c>
      <c r="H37" s="12">
        <v>23</v>
      </c>
      <c r="I37" s="12">
        <v>22</v>
      </c>
      <c r="J37" s="11">
        <f t="shared" si="5"/>
        <v>22.5</v>
      </c>
      <c r="K37" s="10">
        <v>1650000</v>
      </c>
      <c r="L37" s="14">
        <f t="shared" si="6"/>
        <v>0.75757575757575757</v>
      </c>
      <c r="M37" s="10">
        <v>1250000</v>
      </c>
      <c r="N37" s="10">
        <v>400000</v>
      </c>
      <c r="O37" s="15">
        <f t="shared" si="7"/>
        <v>0.24242424242424243</v>
      </c>
      <c r="P37" s="15" t="str">
        <f t="shared" si="8"/>
        <v>ok</v>
      </c>
      <c r="Q37" s="10">
        <f t="shared" si="9"/>
        <v>400000</v>
      </c>
      <c r="R37" s="10">
        <v>400000</v>
      </c>
      <c r="S37" s="10"/>
      <c r="T37" s="21" t="s">
        <v>302</v>
      </c>
      <c r="U37" s="20"/>
      <c r="V37" s="18"/>
      <c r="W37" s="19"/>
      <c r="X37" s="18"/>
      <c r="Y37" s="17"/>
      <c r="Z37" s="19"/>
      <c r="AA37" s="18"/>
      <c r="AB37" s="19"/>
      <c r="AC37" s="19"/>
      <c r="AD37" s="16"/>
    </row>
    <row r="38" spans="1:30" ht="53.25" customHeight="1" x14ac:dyDescent="0.25">
      <c r="A38" s="11">
        <v>35</v>
      </c>
      <c r="B38" s="24">
        <v>97</v>
      </c>
      <c r="C38" s="12" t="s">
        <v>29</v>
      </c>
      <c r="D38" s="12" t="s">
        <v>16</v>
      </c>
      <c r="E38" s="37" t="s">
        <v>30</v>
      </c>
      <c r="F38" s="12" t="s">
        <v>31</v>
      </c>
      <c r="G38" s="13" t="s">
        <v>241</v>
      </c>
      <c r="H38" s="12">
        <v>23</v>
      </c>
      <c r="I38" s="12">
        <v>22</v>
      </c>
      <c r="J38" s="11">
        <f t="shared" si="5"/>
        <v>22.5</v>
      </c>
      <c r="K38" s="10">
        <v>447345</v>
      </c>
      <c r="L38" s="14">
        <f t="shared" si="6"/>
        <v>0.56007108607450629</v>
      </c>
      <c r="M38" s="10">
        <v>250545</v>
      </c>
      <c r="N38" s="10">
        <v>196800</v>
      </c>
      <c r="O38" s="15">
        <f t="shared" si="7"/>
        <v>0.43992891392549377</v>
      </c>
      <c r="P38" s="15" t="str">
        <f t="shared" si="8"/>
        <v>ok</v>
      </c>
      <c r="Q38" s="10">
        <f t="shared" si="9"/>
        <v>196800</v>
      </c>
      <c r="R38" s="10">
        <v>196800</v>
      </c>
      <c r="S38" s="10"/>
      <c r="T38" s="21" t="s">
        <v>302</v>
      </c>
      <c r="U38" s="20"/>
      <c r="V38" s="18"/>
      <c r="W38" s="19"/>
      <c r="X38" s="18"/>
      <c r="Y38" s="17"/>
      <c r="Z38" s="19"/>
      <c r="AA38" s="18"/>
      <c r="AB38" s="19"/>
      <c r="AC38" s="19"/>
      <c r="AD38" s="16"/>
    </row>
    <row r="39" spans="1:30" ht="53.25" customHeight="1" x14ac:dyDescent="0.25">
      <c r="A39" s="11">
        <v>36</v>
      </c>
      <c r="B39" s="24">
        <v>115</v>
      </c>
      <c r="C39" s="12" t="s">
        <v>81</v>
      </c>
      <c r="D39" s="12" t="s">
        <v>16</v>
      </c>
      <c r="E39" s="37" t="s">
        <v>24</v>
      </c>
      <c r="F39" s="12" t="s">
        <v>25</v>
      </c>
      <c r="G39" s="13" t="s">
        <v>220</v>
      </c>
      <c r="H39" s="12">
        <v>22</v>
      </c>
      <c r="I39" s="12">
        <v>23</v>
      </c>
      <c r="J39" s="11">
        <f t="shared" si="5"/>
        <v>22.5</v>
      </c>
      <c r="K39" s="10">
        <v>750000</v>
      </c>
      <c r="L39" s="14">
        <f t="shared" si="6"/>
        <v>0.56000000000000005</v>
      </c>
      <c r="M39" s="10">
        <v>420000</v>
      </c>
      <c r="N39" s="10">
        <v>330000</v>
      </c>
      <c r="O39" s="15">
        <f t="shared" si="7"/>
        <v>0.44</v>
      </c>
      <c r="P39" s="15" t="str">
        <f t="shared" si="8"/>
        <v>ok</v>
      </c>
      <c r="Q39" s="10">
        <f t="shared" si="9"/>
        <v>330000</v>
      </c>
      <c r="R39" s="10">
        <v>330000</v>
      </c>
      <c r="S39" s="10"/>
      <c r="T39" s="21" t="s">
        <v>302</v>
      </c>
      <c r="U39" s="20"/>
      <c r="V39" s="18"/>
      <c r="W39" s="19"/>
      <c r="X39" s="18"/>
      <c r="Y39" s="17"/>
      <c r="Z39" s="19"/>
      <c r="AA39" s="18"/>
      <c r="AB39" s="19"/>
      <c r="AC39" s="19"/>
      <c r="AD39" s="22" t="s">
        <v>306</v>
      </c>
    </row>
    <row r="40" spans="1:30" ht="53.25" customHeight="1" x14ac:dyDescent="0.25">
      <c r="A40" s="11">
        <v>37</v>
      </c>
      <c r="B40" s="24">
        <v>19</v>
      </c>
      <c r="C40" s="12" t="s">
        <v>141</v>
      </c>
      <c r="D40" s="12" t="s">
        <v>16</v>
      </c>
      <c r="E40" s="37" t="s">
        <v>142</v>
      </c>
      <c r="F40" s="12" t="s">
        <v>143</v>
      </c>
      <c r="G40" s="13" t="s">
        <v>195</v>
      </c>
      <c r="H40" s="12">
        <v>22</v>
      </c>
      <c r="I40" s="12">
        <v>23</v>
      </c>
      <c r="J40" s="11">
        <f t="shared" si="5"/>
        <v>22.5</v>
      </c>
      <c r="K40" s="10">
        <v>800000</v>
      </c>
      <c r="L40" s="14">
        <f t="shared" si="6"/>
        <v>0.56000000000000005</v>
      </c>
      <c r="M40" s="10">
        <v>448000</v>
      </c>
      <c r="N40" s="10">
        <v>352000</v>
      </c>
      <c r="O40" s="15">
        <f t="shared" si="7"/>
        <v>0.44</v>
      </c>
      <c r="P40" s="15" t="str">
        <f t="shared" si="8"/>
        <v>ok</v>
      </c>
      <c r="Q40" s="10">
        <f t="shared" si="9"/>
        <v>352000</v>
      </c>
      <c r="R40" s="10">
        <v>352000</v>
      </c>
      <c r="S40" s="10"/>
      <c r="T40" s="21" t="s">
        <v>302</v>
      </c>
      <c r="U40" s="16"/>
      <c r="V40" s="17"/>
      <c r="W40" s="16"/>
      <c r="X40" s="17"/>
      <c r="Y40" s="16"/>
      <c r="Z40" s="19"/>
      <c r="AA40" s="16"/>
      <c r="AB40" s="19"/>
      <c r="AC40" s="19"/>
      <c r="AD40" s="22" t="s">
        <v>305</v>
      </c>
    </row>
    <row r="41" spans="1:30" ht="53.25" customHeight="1" x14ac:dyDescent="0.25">
      <c r="A41" s="11">
        <v>38</v>
      </c>
      <c r="B41" s="24">
        <v>81</v>
      </c>
      <c r="C41" s="12" t="s">
        <v>168</v>
      </c>
      <c r="D41" s="12" t="s">
        <v>16</v>
      </c>
      <c r="E41" s="37" t="s">
        <v>169</v>
      </c>
      <c r="F41" s="12" t="s">
        <v>170</v>
      </c>
      <c r="G41" s="13" t="s">
        <v>262</v>
      </c>
      <c r="H41" s="12">
        <v>23</v>
      </c>
      <c r="I41" s="12">
        <v>22</v>
      </c>
      <c r="J41" s="11">
        <f t="shared" si="5"/>
        <v>22.5</v>
      </c>
      <c r="K41" s="10">
        <v>230212</v>
      </c>
      <c r="L41" s="14">
        <f t="shared" si="6"/>
        <v>0.55084878286101502</v>
      </c>
      <c r="M41" s="10">
        <v>126812</v>
      </c>
      <c r="N41" s="10">
        <v>103400</v>
      </c>
      <c r="O41" s="15">
        <f t="shared" si="7"/>
        <v>0.44915121713898493</v>
      </c>
      <c r="P41" s="15" t="str">
        <f t="shared" si="8"/>
        <v>ok</v>
      </c>
      <c r="Q41" s="10">
        <f t="shared" si="9"/>
        <v>103400</v>
      </c>
      <c r="R41" s="10">
        <v>103400</v>
      </c>
      <c r="S41" s="10"/>
      <c r="T41" s="21" t="s">
        <v>302</v>
      </c>
      <c r="U41" s="16"/>
      <c r="V41" s="18"/>
      <c r="W41" s="19"/>
      <c r="X41" s="18"/>
      <c r="Y41" s="17"/>
      <c r="Z41" s="16"/>
      <c r="AA41" s="20"/>
      <c r="AB41" s="16"/>
      <c r="AC41" s="16"/>
      <c r="AD41" s="16"/>
    </row>
    <row r="42" spans="1:30" ht="53.25" customHeight="1" x14ac:dyDescent="0.25">
      <c r="A42" s="11">
        <v>39</v>
      </c>
      <c r="B42" s="24">
        <v>87</v>
      </c>
      <c r="C42" s="12" t="s">
        <v>74</v>
      </c>
      <c r="D42" s="12" t="s">
        <v>16</v>
      </c>
      <c r="E42" s="37" t="s">
        <v>79</v>
      </c>
      <c r="F42" s="12" t="s">
        <v>80</v>
      </c>
      <c r="G42" s="13" t="s">
        <v>253</v>
      </c>
      <c r="H42" s="12">
        <v>23</v>
      </c>
      <c r="I42" s="12">
        <v>22</v>
      </c>
      <c r="J42" s="11">
        <f t="shared" si="5"/>
        <v>22.5</v>
      </c>
      <c r="K42" s="32">
        <v>800135.25</v>
      </c>
      <c r="L42" s="14">
        <f t="shared" si="6"/>
        <v>0.50008451696135126</v>
      </c>
      <c r="M42" s="32">
        <v>400135.25</v>
      </c>
      <c r="N42" s="10">
        <v>400000</v>
      </c>
      <c r="O42" s="15">
        <f t="shared" si="7"/>
        <v>0.4999154830386488</v>
      </c>
      <c r="P42" s="15" t="str">
        <f t="shared" si="8"/>
        <v>ok</v>
      </c>
      <c r="Q42" s="10">
        <f t="shared" si="9"/>
        <v>400000</v>
      </c>
      <c r="R42" s="10">
        <v>400000</v>
      </c>
      <c r="S42" s="10"/>
      <c r="T42" s="21" t="s">
        <v>302</v>
      </c>
      <c r="U42" s="20"/>
      <c r="V42" s="18"/>
      <c r="W42" s="19"/>
      <c r="X42" s="18"/>
      <c r="Y42" s="17"/>
      <c r="Z42" s="19"/>
      <c r="AA42" s="18"/>
      <c r="AB42" s="19"/>
      <c r="AC42" s="16"/>
      <c r="AD42" s="16"/>
    </row>
    <row r="43" spans="1:30" ht="53.25" customHeight="1" x14ac:dyDescent="0.25">
      <c r="A43" s="11">
        <v>40</v>
      </c>
      <c r="B43" s="24">
        <v>82</v>
      </c>
      <c r="C43" s="12" t="s">
        <v>259</v>
      </c>
      <c r="D43" s="12" t="s">
        <v>16</v>
      </c>
      <c r="E43" s="37" t="s">
        <v>260</v>
      </c>
      <c r="F43" s="12" t="s">
        <v>261</v>
      </c>
      <c r="G43" s="13" t="s">
        <v>258</v>
      </c>
      <c r="H43" s="12">
        <v>23</v>
      </c>
      <c r="I43" s="12">
        <v>22</v>
      </c>
      <c r="J43" s="11">
        <f t="shared" si="5"/>
        <v>22.5</v>
      </c>
      <c r="K43" s="10">
        <v>652612</v>
      </c>
      <c r="L43" s="14">
        <f t="shared" si="6"/>
        <v>0.40240142688151614</v>
      </c>
      <c r="M43" s="10">
        <v>262612</v>
      </c>
      <c r="N43" s="10">
        <v>390000</v>
      </c>
      <c r="O43" s="15">
        <f t="shared" si="7"/>
        <v>0.59759857311848386</v>
      </c>
      <c r="P43" s="15" t="str">
        <f t="shared" si="8"/>
        <v>ok</v>
      </c>
      <c r="Q43" s="10">
        <f t="shared" si="9"/>
        <v>390000</v>
      </c>
      <c r="R43" s="10">
        <v>390000</v>
      </c>
      <c r="S43" s="10"/>
      <c r="T43" s="21" t="s">
        <v>302</v>
      </c>
      <c r="U43" s="16"/>
      <c r="V43" s="17"/>
      <c r="W43" s="16"/>
      <c r="X43" s="17"/>
      <c r="Y43" s="16"/>
      <c r="Z43" s="19"/>
      <c r="AA43" s="16"/>
      <c r="AB43" s="19"/>
      <c r="AC43" s="16"/>
      <c r="AD43" s="16"/>
    </row>
    <row r="44" spans="1:30" ht="53.25" customHeight="1" x14ac:dyDescent="0.25">
      <c r="A44" s="11">
        <v>41</v>
      </c>
      <c r="B44" s="24">
        <v>85</v>
      </c>
      <c r="C44" s="12" t="s">
        <v>46</v>
      </c>
      <c r="D44" s="12" t="s">
        <v>16</v>
      </c>
      <c r="E44" s="37" t="s">
        <v>47</v>
      </c>
      <c r="F44" s="12" t="s">
        <v>48</v>
      </c>
      <c r="G44" s="13" t="s">
        <v>255</v>
      </c>
      <c r="H44" s="12">
        <v>23</v>
      </c>
      <c r="I44" s="12">
        <v>22</v>
      </c>
      <c r="J44" s="11">
        <f t="shared" si="5"/>
        <v>22.5</v>
      </c>
      <c r="K44" s="10">
        <v>586385</v>
      </c>
      <c r="L44" s="14">
        <f t="shared" si="6"/>
        <v>0.40141715766944924</v>
      </c>
      <c r="M44" s="10">
        <v>235385</v>
      </c>
      <c r="N44" s="10">
        <v>351000</v>
      </c>
      <c r="O44" s="15">
        <f t="shared" si="7"/>
        <v>0.5985828423305507</v>
      </c>
      <c r="P44" s="15" t="str">
        <f t="shared" si="8"/>
        <v>ok</v>
      </c>
      <c r="Q44" s="10">
        <f t="shared" si="9"/>
        <v>351000</v>
      </c>
      <c r="R44" s="10">
        <v>351000</v>
      </c>
      <c r="S44" s="10"/>
      <c r="T44" s="21" t="s">
        <v>302</v>
      </c>
      <c r="U44" s="20"/>
      <c r="V44" s="18"/>
      <c r="W44" s="19"/>
      <c r="X44" s="18"/>
      <c r="Y44" s="17"/>
      <c r="Z44" s="19"/>
      <c r="AA44" s="18"/>
      <c r="AB44" s="19"/>
      <c r="AC44" s="16"/>
      <c r="AD44" s="16"/>
    </row>
    <row r="45" spans="1:30" ht="53.25" customHeight="1" x14ac:dyDescent="0.25">
      <c r="A45" s="11">
        <v>42</v>
      </c>
      <c r="B45" s="24">
        <v>78</v>
      </c>
      <c r="C45" s="12" t="s">
        <v>263</v>
      </c>
      <c r="D45" s="12" t="s">
        <v>16</v>
      </c>
      <c r="E45" s="37" t="s">
        <v>264</v>
      </c>
      <c r="F45" s="12" t="s">
        <v>265</v>
      </c>
      <c r="G45" s="13" t="s">
        <v>266</v>
      </c>
      <c r="H45" s="12">
        <v>23</v>
      </c>
      <c r="I45" s="12">
        <v>22</v>
      </c>
      <c r="J45" s="11">
        <f t="shared" si="5"/>
        <v>22.5</v>
      </c>
      <c r="K45" s="10">
        <v>529409</v>
      </c>
      <c r="L45" s="14">
        <f t="shared" si="6"/>
        <v>0.40121909525527522</v>
      </c>
      <c r="M45" s="10">
        <v>212409</v>
      </c>
      <c r="N45" s="10">
        <v>317000</v>
      </c>
      <c r="O45" s="15">
        <f t="shared" si="7"/>
        <v>0.59878090474472478</v>
      </c>
      <c r="P45" s="15" t="str">
        <f t="shared" si="8"/>
        <v>ok</v>
      </c>
      <c r="Q45" s="10">
        <f t="shared" si="9"/>
        <v>317000</v>
      </c>
      <c r="R45" s="10">
        <v>317000</v>
      </c>
      <c r="S45" s="10"/>
      <c r="T45" s="21" t="s">
        <v>302</v>
      </c>
      <c r="U45" s="16"/>
      <c r="V45" s="18"/>
      <c r="W45" s="19"/>
      <c r="X45" s="18"/>
      <c r="Y45" s="17"/>
      <c r="Z45" s="16"/>
      <c r="AA45" s="20"/>
      <c r="AB45" s="16"/>
      <c r="AC45" s="16"/>
      <c r="AD45" s="16"/>
    </row>
    <row r="46" spans="1:30" ht="53.25" customHeight="1" x14ac:dyDescent="0.25">
      <c r="A46" s="11">
        <v>43</v>
      </c>
      <c r="B46" s="24">
        <v>114</v>
      </c>
      <c r="C46" s="12" t="s">
        <v>150</v>
      </c>
      <c r="D46" s="12" t="s">
        <v>16</v>
      </c>
      <c r="E46" s="37" t="s">
        <v>155</v>
      </c>
      <c r="F46" s="12" t="s">
        <v>151</v>
      </c>
      <c r="G46" s="13" t="s">
        <v>298</v>
      </c>
      <c r="H46" s="12">
        <v>22</v>
      </c>
      <c r="I46" s="12">
        <v>23</v>
      </c>
      <c r="J46" s="11">
        <f t="shared" si="5"/>
        <v>22.5</v>
      </c>
      <c r="K46" s="10">
        <v>642530</v>
      </c>
      <c r="L46" s="14">
        <f t="shared" si="6"/>
        <v>0.40080618803791263</v>
      </c>
      <c r="M46" s="10">
        <v>257530</v>
      </c>
      <c r="N46" s="10">
        <v>385000</v>
      </c>
      <c r="O46" s="15">
        <f t="shared" si="7"/>
        <v>0.59919381196208732</v>
      </c>
      <c r="P46" s="15" t="str">
        <f t="shared" si="8"/>
        <v>ok</v>
      </c>
      <c r="Q46" s="10">
        <f t="shared" si="9"/>
        <v>385000</v>
      </c>
      <c r="R46" s="10">
        <v>385000</v>
      </c>
      <c r="S46" s="10"/>
      <c r="T46" s="21" t="s">
        <v>302</v>
      </c>
      <c r="U46" s="20"/>
      <c r="V46" s="18"/>
      <c r="W46" s="19"/>
      <c r="X46" s="18"/>
      <c r="Y46" s="16"/>
      <c r="Z46" s="19"/>
      <c r="AA46" s="20"/>
      <c r="AB46" s="19"/>
      <c r="AC46" s="19"/>
      <c r="AD46" s="16"/>
    </row>
    <row r="47" spans="1:30" ht="53.25" customHeight="1" x14ac:dyDescent="0.25">
      <c r="A47" s="11">
        <v>44</v>
      </c>
      <c r="B47" s="24">
        <v>43</v>
      </c>
      <c r="C47" s="12" t="s">
        <v>206</v>
      </c>
      <c r="D47" s="12" t="s">
        <v>16</v>
      </c>
      <c r="E47" s="37" t="s">
        <v>207</v>
      </c>
      <c r="F47" s="12" t="s">
        <v>208</v>
      </c>
      <c r="G47" s="13" t="s">
        <v>209</v>
      </c>
      <c r="H47" s="12">
        <v>23</v>
      </c>
      <c r="I47" s="12">
        <v>22</v>
      </c>
      <c r="J47" s="11">
        <f t="shared" si="5"/>
        <v>22.5</v>
      </c>
      <c r="K47" s="10">
        <v>352478</v>
      </c>
      <c r="L47" s="14">
        <f t="shared" si="6"/>
        <v>0.40024625650395201</v>
      </c>
      <c r="M47" s="10">
        <v>141078</v>
      </c>
      <c r="N47" s="10">
        <v>211400</v>
      </c>
      <c r="O47" s="15">
        <f t="shared" si="7"/>
        <v>0.59975374349604793</v>
      </c>
      <c r="P47" s="15" t="str">
        <f t="shared" si="8"/>
        <v>ok</v>
      </c>
      <c r="Q47" s="10">
        <f t="shared" si="9"/>
        <v>211400</v>
      </c>
      <c r="R47" s="10">
        <v>211400</v>
      </c>
      <c r="S47" s="10"/>
      <c r="T47" s="21" t="s">
        <v>302</v>
      </c>
      <c r="U47" s="16"/>
      <c r="V47" s="17"/>
      <c r="W47" s="16"/>
      <c r="X47" s="17"/>
      <c r="Y47" s="16"/>
      <c r="Z47" s="19"/>
      <c r="AA47" s="16"/>
      <c r="AB47" s="19"/>
      <c r="AC47" s="19"/>
      <c r="AD47" s="16"/>
    </row>
    <row r="48" spans="1:30" ht="53.25" customHeight="1" x14ac:dyDescent="0.25">
      <c r="A48" s="11">
        <v>45</v>
      </c>
      <c r="B48" s="24">
        <v>96</v>
      </c>
      <c r="C48" s="12" t="s">
        <v>180</v>
      </c>
      <c r="D48" s="12" t="s">
        <v>16</v>
      </c>
      <c r="E48" s="37" t="s">
        <v>181</v>
      </c>
      <c r="F48" s="12" t="s">
        <v>182</v>
      </c>
      <c r="G48" s="13" t="s">
        <v>242</v>
      </c>
      <c r="H48" s="12">
        <v>21</v>
      </c>
      <c r="I48" s="12">
        <v>23</v>
      </c>
      <c r="J48" s="11">
        <f t="shared" si="5"/>
        <v>22</v>
      </c>
      <c r="K48" s="10">
        <v>1645700</v>
      </c>
      <c r="L48" s="14">
        <f t="shared" si="6"/>
        <v>0.7569423345688765</v>
      </c>
      <c r="M48" s="10">
        <v>1245700</v>
      </c>
      <c r="N48" s="10">
        <v>400000</v>
      </c>
      <c r="O48" s="15">
        <f t="shared" si="7"/>
        <v>0.24305766543112353</v>
      </c>
      <c r="P48" s="15" t="str">
        <f t="shared" si="8"/>
        <v>ok</v>
      </c>
      <c r="Q48" s="10">
        <f t="shared" si="9"/>
        <v>400000</v>
      </c>
      <c r="R48" s="10">
        <v>400000</v>
      </c>
      <c r="S48" s="10"/>
      <c r="T48" s="21" t="s">
        <v>302</v>
      </c>
      <c r="U48" s="16"/>
      <c r="V48" s="18"/>
      <c r="W48" s="19"/>
      <c r="X48" s="18"/>
      <c r="Y48" s="17"/>
      <c r="Z48" s="16"/>
      <c r="AA48" s="18"/>
      <c r="AB48" s="16"/>
      <c r="AC48" s="19"/>
      <c r="AD48" s="16"/>
    </row>
    <row r="49" spans="1:30" ht="53.25" customHeight="1" x14ac:dyDescent="0.25">
      <c r="A49" s="11">
        <v>46</v>
      </c>
      <c r="B49" s="24">
        <v>39</v>
      </c>
      <c r="C49" s="12" t="s">
        <v>73</v>
      </c>
      <c r="D49" s="12" t="s">
        <v>16</v>
      </c>
      <c r="E49" s="37" t="s">
        <v>77</v>
      </c>
      <c r="F49" s="12" t="s">
        <v>78</v>
      </c>
      <c r="G49" s="13" t="s">
        <v>200</v>
      </c>
      <c r="H49" s="12">
        <v>22</v>
      </c>
      <c r="I49" s="12">
        <v>22</v>
      </c>
      <c r="J49" s="11">
        <f t="shared" si="5"/>
        <v>22</v>
      </c>
      <c r="K49" s="10">
        <v>997100</v>
      </c>
      <c r="L49" s="14">
        <f t="shared" si="6"/>
        <v>0.61889479490522514</v>
      </c>
      <c r="M49" s="10">
        <v>617100</v>
      </c>
      <c r="N49" s="10">
        <v>380000</v>
      </c>
      <c r="O49" s="15">
        <f t="shared" si="7"/>
        <v>0.38110520509477486</v>
      </c>
      <c r="P49" s="15" t="str">
        <f t="shared" si="8"/>
        <v>ok</v>
      </c>
      <c r="Q49" s="10">
        <f t="shared" si="9"/>
        <v>380000</v>
      </c>
      <c r="R49" s="10">
        <v>380000</v>
      </c>
      <c r="S49" s="10"/>
      <c r="T49" s="21" t="s">
        <v>302</v>
      </c>
      <c r="U49" s="20"/>
      <c r="V49" s="18"/>
      <c r="W49" s="19"/>
      <c r="X49" s="18"/>
      <c r="Y49" s="17"/>
      <c r="Z49" s="19"/>
      <c r="AA49" s="18"/>
      <c r="AB49" s="19"/>
      <c r="AC49" s="19"/>
      <c r="AD49" s="16"/>
    </row>
    <row r="50" spans="1:30" ht="53.25" customHeight="1" x14ac:dyDescent="0.25">
      <c r="A50" s="11">
        <v>47</v>
      </c>
      <c r="B50" s="24">
        <v>76</v>
      </c>
      <c r="C50" s="12" t="s">
        <v>147</v>
      </c>
      <c r="D50" s="12" t="s">
        <v>16</v>
      </c>
      <c r="E50" s="37" t="s">
        <v>148</v>
      </c>
      <c r="F50" s="12" t="s">
        <v>149</v>
      </c>
      <c r="G50" s="13" t="s">
        <v>268</v>
      </c>
      <c r="H50" s="12">
        <v>23</v>
      </c>
      <c r="I50" s="12">
        <v>21</v>
      </c>
      <c r="J50" s="11">
        <f t="shared" si="5"/>
        <v>22</v>
      </c>
      <c r="K50" s="10">
        <v>791188</v>
      </c>
      <c r="L50" s="14">
        <f t="shared" si="6"/>
        <v>0.49443115921879505</v>
      </c>
      <c r="M50" s="10">
        <v>391188</v>
      </c>
      <c r="N50" s="10">
        <v>400000</v>
      </c>
      <c r="O50" s="15">
        <f t="shared" si="7"/>
        <v>0.50556884078120501</v>
      </c>
      <c r="P50" s="15" t="str">
        <f t="shared" si="8"/>
        <v>ok</v>
      </c>
      <c r="Q50" s="10">
        <f t="shared" si="9"/>
        <v>400000</v>
      </c>
      <c r="R50" s="10">
        <v>400000</v>
      </c>
      <c r="S50" s="10"/>
      <c r="T50" s="21" t="s">
        <v>302</v>
      </c>
      <c r="U50" s="16"/>
      <c r="V50" s="17"/>
      <c r="W50" s="16"/>
      <c r="X50" s="17"/>
      <c r="Y50" s="16"/>
      <c r="Z50" s="19"/>
      <c r="AA50" s="16"/>
      <c r="AB50" s="19"/>
      <c r="AC50" s="16"/>
      <c r="AD50" s="16"/>
    </row>
    <row r="51" spans="1:30" ht="53.25" customHeight="1" x14ac:dyDescent="0.25">
      <c r="A51" s="11">
        <v>48</v>
      </c>
      <c r="B51" s="24">
        <v>111</v>
      </c>
      <c r="C51" s="12" t="s">
        <v>222</v>
      </c>
      <c r="D51" s="12" t="s">
        <v>16</v>
      </c>
      <c r="E51" s="37" t="s">
        <v>223</v>
      </c>
      <c r="F51" s="12" t="s">
        <v>224</v>
      </c>
      <c r="G51" s="13" t="s">
        <v>225</v>
      </c>
      <c r="H51" s="12">
        <v>22</v>
      </c>
      <c r="I51" s="12">
        <v>22</v>
      </c>
      <c r="J51" s="11">
        <f t="shared" si="5"/>
        <v>22</v>
      </c>
      <c r="K51" s="10">
        <v>741000</v>
      </c>
      <c r="L51" s="14">
        <f t="shared" si="6"/>
        <v>0.46018893387314441</v>
      </c>
      <c r="M51" s="10">
        <v>341000</v>
      </c>
      <c r="N51" s="10">
        <v>400000</v>
      </c>
      <c r="O51" s="15">
        <f t="shared" si="7"/>
        <v>0.53981106612685559</v>
      </c>
      <c r="P51" s="15" t="str">
        <f t="shared" si="8"/>
        <v>ok</v>
      </c>
      <c r="Q51" s="10">
        <f t="shared" si="9"/>
        <v>400000</v>
      </c>
      <c r="R51" s="10">
        <v>400000</v>
      </c>
      <c r="S51" s="10"/>
      <c r="T51" s="21" t="s">
        <v>302</v>
      </c>
      <c r="U51" s="16"/>
      <c r="V51" s="17"/>
      <c r="W51" s="16"/>
      <c r="X51" s="17"/>
      <c r="Y51" s="16"/>
      <c r="Z51" s="19"/>
      <c r="AA51" s="16"/>
      <c r="AB51" s="19"/>
      <c r="AC51" s="19"/>
      <c r="AD51" s="16"/>
    </row>
    <row r="52" spans="1:30" ht="53.25" customHeight="1" x14ac:dyDescent="0.25">
      <c r="A52" s="11">
        <v>49</v>
      </c>
      <c r="B52" s="24">
        <v>48</v>
      </c>
      <c r="C52" s="12" t="s">
        <v>154</v>
      </c>
      <c r="D52" s="12" t="s">
        <v>16</v>
      </c>
      <c r="E52" s="37" t="s">
        <v>152</v>
      </c>
      <c r="F52" s="12" t="s">
        <v>153</v>
      </c>
      <c r="G52" s="13" t="s">
        <v>213</v>
      </c>
      <c r="H52" s="12">
        <v>22</v>
      </c>
      <c r="I52" s="12">
        <v>22</v>
      </c>
      <c r="J52" s="11">
        <f t="shared" si="5"/>
        <v>22</v>
      </c>
      <c r="K52" s="10">
        <v>720500</v>
      </c>
      <c r="L52" s="14">
        <f t="shared" si="6"/>
        <v>0.45010409437890353</v>
      </c>
      <c r="M52" s="10">
        <v>324300</v>
      </c>
      <c r="N52" s="10">
        <v>396200</v>
      </c>
      <c r="O52" s="15">
        <f t="shared" si="7"/>
        <v>0.54989590562109647</v>
      </c>
      <c r="P52" s="15" t="str">
        <f t="shared" si="8"/>
        <v>ok</v>
      </c>
      <c r="Q52" s="10">
        <f t="shared" si="9"/>
        <v>396200</v>
      </c>
      <c r="R52" s="10">
        <v>396200</v>
      </c>
      <c r="S52" s="10"/>
      <c r="T52" s="21" t="s">
        <v>302</v>
      </c>
      <c r="U52" s="16"/>
      <c r="V52" s="17"/>
      <c r="W52" s="16"/>
      <c r="X52" s="17"/>
      <c r="Y52" s="16"/>
      <c r="Z52" s="19"/>
      <c r="AA52" s="16"/>
      <c r="AB52" s="19"/>
      <c r="AC52" s="19"/>
      <c r="AD52" s="16"/>
    </row>
    <row r="53" spans="1:30" ht="53.25" customHeight="1" x14ac:dyDescent="0.25">
      <c r="A53" s="11">
        <v>50</v>
      </c>
      <c r="B53" s="24">
        <v>22</v>
      </c>
      <c r="C53" s="12" t="s">
        <v>286</v>
      </c>
      <c r="D53" s="12" t="s">
        <v>16</v>
      </c>
      <c r="E53" s="37" t="s">
        <v>287</v>
      </c>
      <c r="F53" s="12" t="s">
        <v>288</v>
      </c>
      <c r="G53" s="13" t="s">
        <v>289</v>
      </c>
      <c r="H53" s="12">
        <v>22</v>
      </c>
      <c r="I53" s="12">
        <v>22</v>
      </c>
      <c r="J53" s="11">
        <f t="shared" si="5"/>
        <v>22</v>
      </c>
      <c r="K53" s="10">
        <v>705000</v>
      </c>
      <c r="L53" s="14">
        <f t="shared" si="6"/>
        <v>0.43262411347517732</v>
      </c>
      <c r="M53" s="10">
        <v>305000</v>
      </c>
      <c r="N53" s="10">
        <v>400000</v>
      </c>
      <c r="O53" s="15">
        <f t="shared" si="7"/>
        <v>0.56737588652482274</v>
      </c>
      <c r="P53" s="15" t="str">
        <f t="shared" si="8"/>
        <v>ok</v>
      </c>
      <c r="Q53" s="10">
        <f t="shared" si="9"/>
        <v>400000</v>
      </c>
      <c r="R53" s="10">
        <v>400000</v>
      </c>
      <c r="S53" s="10"/>
      <c r="T53" s="21" t="s">
        <v>302</v>
      </c>
      <c r="U53" s="20"/>
      <c r="V53" s="18"/>
      <c r="W53" s="19"/>
      <c r="X53" s="18"/>
      <c r="Y53" s="17"/>
      <c r="Z53" s="19"/>
      <c r="AA53" s="18"/>
      <c r="AB53" s="19"/>
      <c r="AC53" s="19"/>
      <c r="AD53" s="16"/>
    </row>
    <row r="54" spans="1:30" ht="53.25" customHeight="1" x14ac:dyDescent="0.25">
      <c r="A54" s="11">
        <v>51</v>
      </c>
      <c r="B54" s="24">
        <v>99</v>
      </c>
      <c r="C54" s="12" t="s">
        <v>294</v>
      </c>
      <c r="D54" s="12" t="s">
        <v>16</v>
      </c>
      <c r="E54" s="37" t="s">
        <v>295</v>
      </c>
      <c r="F54" s="12" t="s">
        <v>297</v>
      </c>
      <c r="G54" s="13" t="s">
        <v>296</v>
      </c>
      <c r="H54" s="12">
        <v>22</v>
      </c>
      <c r="I54" s="12">
        <v>22</v>
      </c>
      <c r="J54" s="11">
        <f t="shared" si="5"/>
        <v>22</v>
      </c>
      <c r="K54" s="10">
        <v>393100</v>
      </c>
      <c r="L54" s="14">
        <f t="shared" si="6"/>
        <v>0.4001526329178326</v>
      </c>
      <c r="M54" s="10">
        <v>157300</v>
      </c>
      <c r="N54" s="10">
        <v>235800</v>
      </c>
      <c r="O54" s="15">
        <f t="shared" si="7"/>
        <v>0.59984736708216735</v>
      </c>
      <c r="P54" s="15" t="str">
        <f t="shared" si="8"/>
        <v>ok</v>
      </c>
      <c r="Q54" s="10">
        <f t="shared" si="9"/>
        <v>235800</v>
      </c>
      <c r="R54" s="10"/>
      <c r="S54" s="10">
        <v>235800</v>
      </c>
      <c r="T54" s="21" t="s">
        <v>302</v>
      </c>
      <c r="U54" s="20"/>
      <c r="V54" s="18"/>
      <c r="W54" s="19"/>
      <c r="X54" s="18"/>
      <c r="Y54" s="17"/>
      <c r="Z54" s="19"/>
      <c r="AA54" s="18"/>
      <c r="AB54" s="19"/>
      <c r="AC54" s="19"/>
      <c r="AD54" s="16"/>
    </row>
    <row r="55" spans="1:30" ht="42.75" customHeight="1" x14ac:dyDescent="0.25">
      <c r="A55" s="11">
        <v>52</v>
      </c>
      <c r="B55" s="24">
        <v>45</v>
      </c>
      <c r="C55" s="12" t="s">
        <v>119</v>
      </c>
      <c r="D55" s="12" t="s">
        <v>16</v>
      </c>
      <c r="E55" s="37" t="s">
        <v>120</v>
      </c>
      <c r="F55" s="12" t="s">
        <v>121</v>
      </c>
      <c r="G55" s="13" t="s">
        <v>210</v>
      </c>
      <c r="H55" s="12">
        <v>22</v>
      </c>
      <c r="I55" s="12">
        <v>22</v>
      </c>
      <c r="J55" s="11">
        <f t="shared" si="5"/>
        <v>22</v>
      </c>
      <c r="K55" s="10">
        <v>334872</v>
      </c>
      <c r="L55" s="14">
        <f t="shared" si="6"/>
        <v>0.40006928020258486</v>
      </c>
      <c r="M55" s="10">
        <v>133972</v>
      </c>
      <c r="N55" s="10">
        <v>200900</v>
      </c>
      <c r="O55" s="15">
        <f t="shared" si="7"/>
        <v>0.59993071979741508</v>
      </c>
      <c r="P55" s="15" t="str">
        <f t="shared" si="8"/>
        <v>ok</v>
      </c>
      <c r="Q55" s="10">
        <f t="shared" si="9"/>
        <v>200900</v>
      </c>
      <c r="R55" s="10">
        <v>200900</v>
      </c>
      <c r="S55" s="10"/>
      <c r="T55" s="21" t="s">
        <v>302</v>
      </c>
      <c r="U55" s="20"/>
      <c r="V55" s="18"/>
      <c r="W55" s="19"/>
      <c r="X55" s="18"/>
      <c r="Y55" s="17"/>
      <c r="Z55" s="19"/>
      <c r="AA55" s="20"/>
      <c r="AB55" s="19"/>
      <c r="AC55" s="19"/>
      <c r="AD55" s="16"/>
    </row>
    <row r="56" spans="1:30" ht="59.25" customHeight="1" x14ac:dyDescent="0.25">
      <c r="A56" s="11">
        <v>53</v>
      </c>
      <c r="B56" s="24">
        <v>91</v>
      </c>
      <c r="C56" s="12" t="s">
        <v>244</v>
      </c>
      <c r="D56" s="12" t="s">
        <v>16</v>
      </c>
      <c r="E56" s="37" t="s">
        <v>245</v>
      </c>
      <c r="F56" s="12" t="s">
        <v>246</v>
      </c>
      <c r="G56" s="13" t="s">
        <v>247</v>
      </c>
      <c r="H56" s="12">
        <v>22</v>
      </c>
      <c r="I56" s="12">
        <v>22</v>
      </c>
      <c r="J56" s="11">
        <f t="shared" si="5"/>
        <v>22</v>
      </c>
      <c r="K56" s="10">
        <v>578000</v>
      </c>
      <c r="L56" s="14">
        <f t="shared" si="6"/>
        <v>0.4</v>
      </c>
      <c r="M56" s="10">
        <v>231200</v>
      </c>
      <c r="N56" s="10">
        <v>346800</v>
      </c>
      <c r="O56" s="15">
        <f t="shared" si="7"/>
        <v>0.6</v>
      </c>
      <c r="P56" s="15" t="str">
        <f t="shared" si="8"/>
        <v>ok</v>
      </c>
      <c r="Q56" s="10">
        <f t="shared" si="9"/>
        <v>346800</v>
      </c>
      <c r="R56" s="10">
        <v>346800</v>
      </c>
      <c r="S56" s="10"/>
      <c r="T56" s="21" t="s">
        <v>302</v>
      </c>
      <c r="U56" s="16"/>
      <c r="V56" s="17"/>
      <c r="W56" s="16"/>
      <c r="X56" s="17"/>
      <c r="Y56" s="16"/>
      <c r="Z56" s="19"/>
      <c r="AA56" s="16"/>
      <c r="AB56" s="19"/>
      <c r="AC56" s="19"/>
      <c r="AD56" s="16"/>
    </row>
    <row r="57" spans="1:30" ht="59.25" customHeight="1" x14ac:dyDescent="0.25">
      <c r="A57" s="11">
        <v>54</v>
      </c>
      <c r="B57" s="24">
        <v>84</v>
      </c>
      <c r="C57" s="12" t="s">
        <v>183</v>
      </c>
      <c r="D57" s="12" t="s">
        <v>16</v>
      </c>
      <c r="E57" s="37" t="s">
        <v>184</v>
      </c>
      <c r="F57" s="12" t="s">
        <v>185</v>
      </c>
      <c r="G57" s="13" t="s">
        <v>256</v>
      </c>
      <c r="H57" s="12">
        <v>22</v>
      </c>
      <c r="I57" s="12">
        <v>21</v>
      </c>
      <c r="J57" s="11">
        <f t="shared" si="5"/>
        <v>21.5</v>
      </c>
      <c r="K57" s="10">
        <v>2544445</v>
      </c>
      <c r="L57" s="14">
        <f t="shared" si="6"/>
        <v>0.84279479414960823</v>
      </c>
      <c r="M57" s="10">
        <v>2144445</v>
      </c>
      <c r="N57" s="10">
        <v>400000</v>
      </c>
      <c r="O57" s="15">
        <f t="shared" si="7"/>
        <v>0.15720520585039174</v>
      </c>
      <c r="P57" s="15" t="str">
        <f t="shared" si="8"/>
        <v>ok</v>
      </c>
      <c r="Q57" s="10">
        <f t="shared" si="9"/>
        <v>400000</v>
      </c>
      <c r="R57" s="10">
        <v>400000</v>
      </c>
      <c r="S57" s="10"/>
      <c r="T57" s="21" t="s">
        <v>302</v>
      </c>
      <c r="U57" s="16"/>
      <c r="V57" s="18"/>
      <c r="W57" s="19"/>
      <c r="X57" s="18"/>
      <c r="Y57" s="17"/>
      <c r="Z57" s="16"/>
      <c r="AA57" s="18"/>
      <c r="AB57" s="16"/>
      <c r="AC57" s="16"/>
      <c r="AD57" s="16"/>
    </row>
    <row r="58" spans="1:30" ht="59.25" customHeight="1" x14ac:dyDescent="0.25">
      <c r="A58" s="11">
        <v>55</v>
      </c>
      <c r="B58" s="24">
        <v>70</v>
      </c>
      <c r="C58" s="12" t="s">
        <v>159</v>
      </c>
      <c r="D58" s="12" t="s">
        <v>16</v>
      </c>
      <c r="E58" s="37" t="s">
        <v>160</v>
      </c>
      <c r="F58" s="12" t="s">
        <v>161</v>
      </c>
      <c r="G58" s="13" t="s">
        <v>271</v>
      </c>
      <c r="H58" s="12">
        <v>22</v>
      </c>
      <c r="I58" s="12">
        <v>21</v>
      </c>
      <c r="J58" s="11">
        <f t="shared" si="5"/>
        <v>21.5</v>
      </c>
      <c r="K58" s="10">
        <v>1000000</v>
      </c>
      <c r="L58" s="14">
        <f t="shared" si="6"/>
        <v>0.6</v>
      </c>
      <c r="M58" s="10">
        <v>600000</v>
      </c>
      <c r="N58" s="10">
        <v>400000</v>
      </c>
      <c r="O58" s="15">
        <f t="shared" si="7"/>
        <v>0.4</v>
      </c>
      <c r="P58" s="15" t="str">
        <f t="shared" si="8"/>
        <v>ok</v>
      </c>
      <c r="Q58" s="10">
        <f t="shared" si="9"/>
        <v>400000</v>
      </c>
      <c r="R58" s="10">
        <v>400000</v>
      </c>
      <c r="S58" s="10"/>
      <c r="T58" s="21" t="s">
        <v>302</v>
      </c>
      <c r="U58" s="16"/>
      <c r="V58" s="17"/>
      <c r="W58" s="16"/>
      <c r="X58" s="39"/>
      <c r="Y58" s="16"/>
      <c r="Z58" s="16"/>
      <c r="AA58" s="16"/>
      <c r="AB58" s="16"/>
      <c r="AC58" s="16"/>
      <c r="AD58" s="16"/>
    </row>
    <row r="59" spans="1:30" ht="59.25" customHeight="1" x14ac:dyDescent="0.25">
      <c r="A59" s="11">
        <v>56</v>
      </c>
      <c r="B59" s="24">
        <v>64</v>
      </c>
      <c r="C59" s="12" t="s">
        <v>174</v>
      </c>
      <c r="D59" s="12" t="s">
        <v>16</v>
      </c>
      <c r="E59" s="37" t="s">
        <v>175</v>
      </c>
      <c r="F59" s="12" t="s">
        <v>176</v>
      </c>
      <c r="G59" s="13" t="s">
        <v>279</v>
      </c>
      <c r="H59" s="12">
        <v>21</v>
      </c>
      <c r="I59" s="12">
        <v>22</v>
      </c>
      <c r="J59" s="11">
        <f t="shared" si="5"/>
        <v>21.5</v>
      </c>
      <c r="K59" s="10">
        <v>602600</v>
      </c>
      <c r="L59" s="14">
        <f t="shared" si="6"/>
        <v>0.58513109857285095</v>
      </c>
      <c r="M59" s="10">
        <v>352600</v>
      </c>
      <c r="N59" s="10">
        <v>250000</v>
      </c>
      <c r="O59" s="15">
        <f t="shared" si="7"/>
        <v>0.41486890142714899</v>
      </c>
      <c r="P59" s="15" t="str">
        <f t="shared" si="8"/>
        <v>ok</v>
      </c>
      <c r="Q59" s="10">
        <f t="shared" si="9"/>
        <v>250000</v>
      </c>
      <c r="R59" s="10"/>
      <c r="S59" s="10">
        <v>250000</v>
      </c>
      <c r="T59" s="21" t="s">
        <v>302</v>
      </c>
      <c r="U59" s="20"/>
      <c r="V59" s="18"/>
      <c r="W59" s="19"/>
      <c r="X59" s="18"/>
      <c r="Y59" s="17"/>
      <c r="Z59" s="19"/>
      <c r="AA59" s="18"/>
      <c r="AB59" s="19"/>
      <c r="AC59" s="19"/>
      <c r="AD59" s="16"/>
    </row>
    <row r="60" spans="1:30" ht="59.25" customHeight="1" x14ac:dyDescent="0.25">
      <c r="A60" s="11">
        <v>57</v>
      </c>
      <c r="B60" s="24">
        <v>58</v>
      </c>
      <c r="C60" s="12" t="s">
        <v>282</v>
      </c>
      <c r="D60" s="12" t="s">
        <v>16</v>
      </c>
      <c r="E60" s="37" t="s">
        <v>283</v>
      </c>
      <c r="F60" s="12" t="s">
        <v>284</v>
      </c>
      <c r="G60" s="13" t="s">
        <v>285</v>
      </c>
      <c r="H60" s="12">
        <v>21</v>
      </c>
      <c r="I60" s="12">
        <v>22</v>
      </c>
      <c r="J60" s="11">
        <f t="shared" si="5"/>
        <v>21.5</v>
      </c>
      <c r="K60" s="10">
        <v>779119</v>
      </c>
      <c r="L60" s="14">
        <f t="shared" si="6"/>
        <v>0.4865996080188007</v>
      </c>
      <c r="M60" s="10">
        <v>379119</v>
      </c>
      <c r="N60" s="10">
        <v>400000</v>
      </c>
      <c r="O60" s="15">
        <f t="shared" si="7"/>
        <v>0.51340039198119924</v>
      </c>
      <c r="P60" s="15" t="str">
        <f t="shared" si="8"/>
        <v>ok</v>
      </c>
      <c r="Q60" s="10">
        <f t="shared" si="9"/>
        <v>400000</v>
      </c>
      <c r="R60" s="10">
        <v>400000</v>
      </c>
      <c r="S60" s="10"/>
      <c r="T60" s="21" t="s">
        <v>302</v>
      </c>
      <c r="U60" s="20"/>
      <c r="V60" s="18"/>
      <c r="W60" s="19"/>
      <c r="X60" s="18"/>
      <c r="Y60" s="17"/>
      <c r="Z60" s="19"/>
      <c r="AA60" s="18"/>
      <c r="AB60" s="19"/>
      <c r="AC60" s="19"/>
      <c r="AD60" s="16"/>
    </row>
    <row r="61" spans="1:30" ht="59.25" customHeight="1" x14ac:dyDescent="0.25">
      <c r="A61" s="11">
        <v>58</v>
      </c>
      <c r="B61" s="24">
        <v>83</v>
      </c>
      <c r="C61" s="12" t="s">
        <v>171</v>
      </c>
      <c r="D61" s="12" t="s">
        <v>16</v>
      </c>
      <c r="E61" s="37" t="s">
        <v>172</v>
      </c>
      <c r="F61" s="12" t="s">
        <v>173</v>
      </c>
      <c r="G61" s="13" t="s">
        <v>257</v>
      </c>
      <c r="H61" s="12">
        <v>22</v>
      </c>
      <c r="I61" s="12">
        <v>21</v>
      </c>
      <c r="J61" s="11">
        <f t="shared" si="5"/>
        <v>21.5</v>
      </c>
      <c r="K61" s="10">
        <v>266397</v>
      </c>
      <c r="L61" s="14">
        <f t="shared" si="6"/>
        <v>0.40314643182918725</v>
      </c>
      <c r="M61" s="10">
        <v>107397</v>
      </c>
      <c r="N61" s="10">
        <v>159000</v>
      </c>
      <c r="O61" s="15">
        <f t="shared" si="7"/>
        <v>0.5968535681708127</v>
      </c>
      <c r="P61" s="15" t="str">
        <f t="shared" si="8"/>
        <v>ok</v>
      </c>
      <c r="Q61" s="10">
        <f t="shared" si="9"/>
        <v>159000</v>
      </c>
      <c r="R61" s="10">
        <v>159000</v>
      </c>
      <c r="S61" s="10"/>
      <c r="T61" s="21" t="s">
        <v>302</v>
      </c>
      <c r="U61" s="16"/>
      <c r="V61" s="17"/>
      <c r="W61" s="16"/>
      <c r="X61" s="39"/>
      <c r="Y61" s="17"/>
      <c r="Z61" s="16"/>
      <c r="AA61" s="17"/>
      <c r="AB61" s="16"/>
      <c r="AC61" s="16"/>
      <c r="AD61" s="16"/>
    </row>
    <row r="62" spans="1:30" ht="59.25" customHeight="1" x14ac:dyDescent="0.25">
      <c r="A62" s="11">
        <v>59</v>
      </c>
      <c r="B62" s="24">
        <v>21</v>
      </c>
      <c r="C62" s="12" t="s">
        <v>107</v>
      </c>
      <c r="D62" s="12" t="s">
        <v>16</v>
      </c>
      <c r="E62" s="37" t="s">
        <v>108</v>
      </c>
      <c r="F62" s="12" t="s">
        <v>109</v>
      </c>
      <c r="G62" s="13" t="s">
        <v>196</v>
      </c>
      <c r="H62" s="12">
        <v>21</v>
      </c>
      <c r="I62" s="12">
        <v>22</v>
      </c>
      <c r="J62" s="11">
        <f t="shared" si="5"/>
        <v>21.5</v>
      </c>
      <c r="K62" s="10">
        <v>432373</v>
      </c>
      <c r="L62" s="14">
        <f t="shared" si="6"/>
        <v>0.40028632685204674</v>
      </c>
      <c r="M62" s="10">
        <v>173073</v>
      </c>
      <c r="N62" s="10">
        <v>259300</v>
      </c>
      <c r="O62" s="15">
        <f t="shared" si="7"/>
        <v>0.59971367314795332</v>
      </c>
      <c r="P62" s="15" t="str">
        <f t="shared" si="8"/>
        <v>ok</v>
      </c>
      <c r="Q62" s="10">
        <f t="shared" si="9"/>
        <v>259300</v>
      </c>
      <c r="R62" s="10">
        <v>259300</v>
      </c>
      <c r="S62" s="10"/>
      <c r="T62" s="21" t="s">
        <v>302</v>
      </c>
      <c r="U62" s="20"/>
      <c r="V62" s="18"/>
      <c r="W62" s="19"/>
      <c r="X62" s="18"/>
      <c r="Y62" s="17"/>
      <c r="Z62" s="19"/>
      <c r="AA62" s="18"/>
      <c r="AB62" s="19"/>
      <c r="AC62" s="19"/>
      <c r="AD62" s="16"/>
    </row>
    <row r="63" spans="1:30" ht="44.25" customHeight="1" x14ac:dyDescent="0.25">
      <c r="A63" s="11">
        <v>60</v>
      </c>
      <c r="B63" s="24">
        <v>32</v>
      </c>
      <c r="C63" s="12" t="s">
        <v>84</v>
      </c>
      <c r="D63" s="12" t="s">
        <v>16</v>
      </c>
      <c r="E63" s="37" t="s">
        <v>85</v>
      </c>
      <c r="F63" s="12" t="s">
        <v>86</v>
      </c>
      <c r="G63" s="13" t="s">
        <v>197</v>
      </c>
      <c r="H63" s="12">
        <v>22</v>
      </c>
      <c r="I63" s="12">
        <v>21</v>
      </c>
      <c r="J63" s="11">
        <f t="shared" si="5"/>
        <v>21.5</v>
      </c>
      <c r="K63" s="10">
        <v>605000</v>
      </c>
      <c r="L63" s="14">
        <f t="shared" si="6"/>
        <v>0.4</v>
      </c>
      <c r="M63" s="10">
        <v>242000</v>
      </c>
      <c r="N63" s="10">
        <v>363000</v>
      </c>
      <c r="O63" s="15">
        <f t="shared" si="7"/>
        <v>0.6</v>
      </c>
      <c r="P63" s="15" t="str">
        <f t="shared" si="8"/>
        <v>ok</v>
      </c>
      <c r="Q63" s="10">
        <f t="shared" si="9"/>
        <v>363000</v>
      </c>
      <c r="R63" s="10">
        <v>363000</v>
      </c>
      <c r="S63" s="10"/>
      <c r="T63" s="21" t="s">
        <v>302</v>
      </c>
      <c r="U63" s="20"/>
      <c r="V63" s="18"/>
      <c r="W63" s="19"/>
      <c r="X63" s="18"/>
      <c r="Y63" s="16"/>
      <c r="Z63" s="19"/>
      <c r="AA63" s="20"/>
      <c r="AB63" s="19"/>
      <c r="AC63" s="19"/>
      <c r="AD63" s="16"/>
    </row>
    <row r="64" spans="1:30" ht="44.25" customHeight="1" x14ac:dyDescent="0.25">
      <c r="A64" s="11">
        <v>61</v>
      </c>
      <c r="B64" s="24">
        <v>52</v>
      </c>
      <c r="C64" s="12" t="s">
        <v>125</v>
      </c>
      <c r="D64" s="12" t="s">
        <v>16</v>
      </c>
      <c r="E64" s="37" t="s">
        <v>126</v>
      </c>
      <c r="F64" s="12" t="s">
        <v>127</v>
      </c>
      <c r="G64" s="13" t="s">
        <v>216</v>
      </c>
      <c r="H64" s="12">
        <v>22</v>
      </c>
      <c r="I64" s="12">
        <v>20</v>
      </c>
      <c r="J64" s="11">
        <f t="shared" si="5"/>
        <v>21</v>
      </c>
      <c r="K64" s="10">
        <v>3941225</v>
      </c>
      <c r="L64" s="14">
        <f t="shared" si="6"/>
        <v>0.89850871239272057</v>
      </c>
      <c r="M64" s="10">
        <v>3541225</v>
      </c>
      <c r="N64" s="10">
        <v>400000</v>
      </c>
      <c r="O64" s="15">
        <f t="shared" si="7"/>
        <v>0.10149128760727946</v>
      </c>
      <c r="P64" s="15" t="str">
        <f t="shared" si="8"/>
        <v>ok</v>
      </c>
      <c r="Q64" s="10">
        <f t="shared" si="9"/>
        <v>400000</v>
      </c>
      <c r="R64" s="10">
        <v>400000</v>
      </c>
      <c r="S64" s="10"/>
      <c r="T64" s="21" t="s">
        <v>302</v>
      </c>
      <c r="U64" s="20"/>
      <c r="V64" s="18"/>
      <c r="W64" s="19"/>
      <c r="X64" s="18"/>
      <c r="Y64" s="17"/>
      <c r="Z64" s="19"/>
      <c r="AA64" s="20"/>
      <c r="AB64" s="19"/>
      <c r="AC64" s="19"/>
      <c r="AD64" s="16"/>
    </row>
    <row r="65" spans="1:31" ht="38.25" customHeight="1" x14ac:dyDescent="0.25">
      <c r="A65" s="11">
        <v>62</v>
      </c>
      <c r="B65" s="24">
        <v>35</v>
      </c>
      <c r="C65" s="12" t="s">
        <v>113</v>
      </c>
      <c r="D65" s="12" t="s">
        <v>16</v>
      </c>
      <c r="E65" s="37" t="s">
        <v>114</v>
      </c>
      <c r="F65" s="12" t="s">
        <v>115</v>
      </c>
      <c r="G65" s="13" t="s">
        <v>198</v>
      </c>
      <c r="H65" s="12">
        <v>22</v>
      </c>
      <c r="I65" s="12">
        <v>20</v>
      </c>
      <c r="J65" s="11">
        <f t="shared" si="5"/>
        <v>21</v>
      </c>
      <c r="K65" s="10">
        <v>1085636</v>
      </c>
      <c r="L65" s="14">
        <f t="shared" si="6"/>
        <v>0.63155238035584671</v>
      </c>
      <c r="M65" s="10">
        <v>685636</v>
      </c>
      <c r="N65" s="10">
        <v>400000</v>
      </c>
      <c r="O65" s="15">
        <f t="shared" si="7"/>
        <v>0.36844761964415329</v>
      </c>
      <c r="P65" s="15" t="str">
        <f t="shared" si="8"/>
        <v>ok</v>
      </c>
      <c r="Q65" s="10">
        <f t="shared" si="9"/>
        <v>400000</v>
      </c>
      <c r="R65" s="10">
        <v>400000</v>
      </c>
      <c r="S65" s="10"/>
      <c r="T65" s="21" t="s">
        <v>302</v>
      </c>
      <c r="U65" s="20"/>
      <c r="V65" s="18"/>
      <c r="W65" s="19"/>
      <c r="X65" s="18"/>
      <c r="Y65" s="17"/>
      <c r="Z65" s="19"/>
      <c r="AA65" s="20"/>
      <c r="AB65" s="19"/>
      <c r="AC65" s="19"/>
      <c r="AD65" s="16"/>
    </row>
    <row r="66" spans="1:31" ht="42" customHeight="1" x14ac:dyDescent="0.25">
      <c r="A66" s="11">
        <v>63</v>
      </c>
      <c r="B66" s="24">
        <v>47</v>
      </c>
      <c r="C66" s="12" t="s">
        <v>21</v>
      </c>
      <c r="D66" s="12" t="s">
        <v>16</v>
      </c>
      <c r="E66" s="37" t="s">
        <v>22</v>
      </c>
      <c r="F66" s="12" t="s">
        <v>23</v>
      </c>
      <c r="G66" s="13" t="s">
        <v>212</v>
      </c>
      <c r="H66" s="12">
        <v>22</v>
      </c>
      <c r="I66" s="12">
        <v>20</v>
      </c>
      <c r="J66" s="11">
        <f t="shared" si="5"/>
        <v>21</v>
      </c>
      <c r="K66" s="10">
        <v>890000</v>
      </c>
      <c r="L66" s="14">
        <f t="shared" si="6"/>
        <v>0.61505617977528093</v>
      </c>
      <c r="M66" s="10">
        <v>547400</v>
      </c>
      <c r="N66" s="10">
        <v>342600</v>
      </c>
      <c r="O66" s="15">
        <f t="shared" si="7"/>
        <v>0.38494382022471912</v>
      </c>
      <c r="P66" s="15" t="str">
        <f t="shared" si="8"/>
        <v>ok</v>
      </c>
      <c r="Q66" s="10">
        <f t="shared" si="9"/>
        <v>342600</v>
      </c>
      <c r="R66" s="10">
        <v>342600</v>
      </c>
      <c r="S66" s="10"/>
      <c r="T66" s="21" t="s">
        <v>302</v>
      </c>
      <c r="U66" s="20"/>
      <c r="V66" s="18"/>
      <c r="W66" s="19"/>
      <c r="X66" s="18"/>
      <c r="Y66" s="17"/>
      <c r="Z66" s="19"/>
      <c r="AA66" s="18"/>
      <c r="AB66" s="19"/>
      <c r="AC66" s="19"/>
      <c r="AD66" s="22" t="s">
        <v>307</v>
      </c>
    </row>
    <row r="67" spans="1:31" ht="42" customHeight="1" x14ac:dyDescent="0.25">
      <c r="A67" s="11">
        <v>64</v>
      </c>
      <c r="B67" s="24">
        <v>69</v>
      </c>
      <c r="C67" s="12" t="s">
        <v>135</v>
      </c>
      <c r="D67" s="12" t="s">
        <v>59</v>
      </c>
      <c r="E67" s="37" t="s">
        <v>136</v>
      </c>
      <c r="F67" s="12" t="s">
        <v>137</v>
      </c>
      <c r="G67" s="13" t="s">
        <v>272</v>
      </c>
      <c r="H67" s="12">
        <v>21</v>
      </c>
      <c r="I67" s="12">
        <v>21</v>
      </c>
      <c r="J67" s="11">
        <f t="shared" si="5"/>
        <v>21</v>
      </c>
      <c r="K67" s="10">
        <v>844013</v>
      </c>
      <c r="L67" s="14">
        <f t="shared" si="6"/>
        <v>0.61505332263839541</v>
      </c>
      <c r="M67" s="10">
        <v>519113</v>
      </c>
      <c r="N67" s="10">
        <v>324900</v>
      </c>
      <c r="O67" s="15">
        <f t="shared" si="7"/>
        <v>0.38494667736160459</v>
      </c>
      <c r="P67" s="15" t="str">
        <f t="shared" si="8"/>
        <v>ok</v>
      </c>
      <c r="Q67" s="10">
        <f t="shared" si="9"/>
        <v>324900</v>
      </c>
      <c r="R67" s="10">
        <v>324900</v>
      </c>
      <c r="S67" s="10"/>
      <c r="T67" s="21" t="s">
        <v>302</v>
      </c>
      <c r="U67" s="16"/>
      <c r="V67" s="17"/>
      <c r="W67" s="16"/>
      <c r="X67" s="17"/>
      <c r="Y67" s="16"/>
      <c r="Z67" s="19"/>
      <c r="AA67" s="17"/>
      <c r="AB67" s="19"/>
      <c r="AC67" s="16"/>
      <c r="AD67" s="22" t="s">
        <v>308</v>
      </c>
    </row>
    <row r="68" spans="1:31" ht="42" customHeight="1" x14ac:dyDescent="0.25">
      <c r="A68" s="11">
        <v>65</v>
      </c>
      <c r="B68" s="24">
        <v>40</v>
      </c>
      <c r="C68" s="12" t="s">
        <v>17</v>
      </c>
      <c r="D68" s="12" t="s">
        <v>18</v>
      </c>
      <c r="E68" s="37" t="s">
        <v>90</v>
      </c>
      <c r="F68" s="12" t="s">
        <v>19</v>
      </c>
      <c r="G68" s="13" t="s">
        <v>201</v>
      </c>
      <c r="H68" s="12">
        <v>22</v>
      </c>
      <c r="I68" s="12">
        <v>20</v>
      </c>
      <c r="J68" s="11">
        <f t="shared" ref="J68:J76" si="10">(H68+I68)/2</f>
        <v>21</v>
      </c>
      <c r="K68" s="10">
        <v>405713</v>
      </c>
      <c r="L68" s="14">
        <f t="shared" ref="L68:L76" si="11">M68/K68</f>
        <v>0.56003381700857502</v>
      </c>
      <c r="M68" s="10">
        <v>227213</v>
      </c>
      <c r="N68" s="10">
        <v>178500</v>
      </c>
      <c r="O68" s="15">
        <f t="shared" ref="O68:O76" si="12">N68/K68</f>
        <v>0.43996618299142498</v>
      </c>
      <c r="P68" s="15" t="str">
        <f t="shared" ref="P68:P76" si="13">IF(O68&gt;60%,"chyba","ok")</f>
        <v>ok</v>
      </c>
      <c r="Q68" s="10">
        <f t="shared" ref="Q68:Q76" si="14">N68</f>
        <v>178500</v>
      </c>
      <c r="R68" s="10">
        <v>178500</v>
      </c>
      <c r="S68" s="10"/>
      <c r="T68" s="21" t="s">
        <v>302</v>
      </c>
      <c r="U68" s="20"/>
      <c r="V68" s="18"/>
      <c r="W68" s="19"/>
      <c r="X68" s="18"/>
      <c r="Y68" s="17"/>
      <c r="Z68" s="19"/>
      <c r="AA68" s="18"/>
      <c r="AB68" s="19"/>
      <c r="AC68" s="19"/>
      <c r="AD68" s="22" t="s">
        <v>309</v>
      </c>
    </row>
    <row r="69" spans="1:31" ht="42" customHeight="1" x14ac:dyDescent="0.25">
      <c r="A69" s="11">
        <v>66</v>
      </c>
      <c r="B69" s="24">
        <v>13</v>
      </c>
      <c r="C69" s="12" t="s">
        <v>116</v>
      </c>
      <c r="D69" s="12" t="s">
        <v>16</v>
      </c>
      <c r="E69" s="37" t="s">
        <v>117</v>
      </c>
      <c r="F69" s="12" t="s">
        <v>118</v>
      </c>
      <c r="G69" s="13" t="s">
        <v>193</v>
      </c>
      <c r="H69" s="12">
        <v>21</v>
      </c>
      <c r="I69" s="12">
        <v>21</v>
      </c>
      <c r="J69" s="11">
        <f t="shared" si="10"/>
        <v>21</v>
      </c>
      <c r="K69" s="10">
        <v>743600</v>
      </c>
      <c r="L69" s="14">
        <f t="shared" si="11"/>
        <v>0.5599784830554061</v>
      </c>
      <c r="M69" s="10">
        <v>416400</v>
      </c>
      <c r="N69" s="10">
        <v>327200</v>
      </c>
      <c r="O69" s="15">
        <f t="shared" si="12"/>
        <v>0.44002151694459385</v>
      </c>
      <c r="P69" s="15" t="str">
        <f t="shared" si="13"/>
        <v>ok</v>
      </c>
      <c r="Q69" s="10">
        <f t="shared" si="14"/>
        <v>327200</v>
      </c>
      <c r="R69" s="10">
        <v>327200</v>
      </c>
      <c r="S69" s="10"/>
      <c r="T69" s="21" t="s">
        <v>302</v>
      </c>
      <c r="U69" s="20"/>
      <c r="V69" s="18"/>
      <c r="W69" s="19"/>
      <c r="X69" s="18"/>
      <c r="Y69" s="17"/>
      <c r="Z69" s="19"/>
      <c r="AA69" s="18"/>
      <c r="AB69" s="19"/>
      <c r="AC69" s="19"/>
      <c r="AD69" s="22" t="s">
        <v>310</v>
      </c>
    </row>
    <row r="70" spans="1:31" ht="42" customHeight="1" thickBot="1" x14ac:dyDescent="0.3">
      <c r="A70" s="49">
        <v>67</v>
      </c>
      <c r="B70" s="57">
        <v>41</v>
      </c>
      <c r="C70" s="46" t="s">
        <v>202</v>
      </c>
      <c r="D70" s="46" t="s">
        <v>16</v>
      </c>
      <c r="E70" s="47" t="s">
        <v>203</v>
      </c>
      <c r="F70" s="46" t="s">
        <v>204</v>
      </c>
      <c r="G70" s="48" t="s">
        <v>205</v>
      </c>
      <c r="H70" s="46">
        <v>20</v>
      </c>
      <c r="I70" s="46">
        <v>22</v>
      </c>
      <c r="J70" s="49">
        <f t="shared" si="10"/>
        <v>21</v>
      </c>
      <c r="K70" s="50">
        <v>845252</v>
      </c>
      <c r="L70" s="51">
        <f t="shared" si="11"/>
        <v>0.52676834837421271</v>
      </c>
      <c r="M70" s="50">
        <v>445252</v>
      </c>
      <c r="N70" s="50">
        <v>400000</v>
      </c>
      <c r="O70" s="52">
        <f t="shared" si="12"/>
        <v>0.47323165162578734</v>
      </c>
      <c r="P70" s="52" t="str">
        <f t="shared" si="13"/>
        <v>ok</v>
      </c>
      <c r="Q70" s="50">
        <f t="shared" si="14"/>
        <v>400000</v>
      </c>
      <c r="R70" s="50">
        <v>400000</v>
      </c>
      <c r="S70" s="50"/>
      <c r="T70" s="53" t="s">
        <v>302</v>
      </c>
      <c r="U70" s="54"/>
      <c r="V70" s="55"/>
      <c r="W70" s="54"/>
      <c r="X70" s="55"/>
      <c r="Y70" s="54"/>
      <c r="Z70" s="56"/>
      <c r="AA70" s="54"/>
      <c r="AB70" s="56"/>
      <c r="AC70" s="56"/>
      <c r="AD70" s="54"/>
      <c r="AE70" s="40"/>
    </row>
    <row r="71" spans="1:31" ht="42" customHeight="1" x14ac:dyDescent="0.25">
      <c r="A71" s="58">
        <v>68</v>
      </c>
      <c r="B71" s="59">
        <v>17</v>
      </c>
      <c r="C71" s="60" t="s">
        <v>313</v>
      </c>
      <c r="D71" s="60" t="s">
        <v>16</v>
      </c>
      <c r="E71" s="61" t="s">
        <v>314</v>
      </c>
      <c r="F71" s="60" t="s">
        <v>315</v>
      </c>
      <c r="G71" s="62" t="s">
        <v>316</v>
      </c>
      <c r="H71" s="60">
        <v>22</v>
      </c>
      <c r="I71" s="60">
        <v>20</v>
      </c>
      <c r="J71" s="58">
        <f t="shared" si="10"/>
        <v>21</v>
      </c>
      <c r="K71" s="63">
        <v>818800</v>
      </c>
      <c r="L71" s="64">
        <f t="shared" si="11"/>
        <v>0.51148021494870544</v>
      </c>
      <c r="M71" s="63">
        <v>418800</v>
      </c>
      <c r="N71" s="63">
        <v>400000</v>
      </c>
      <c r="O71" s="65">
        <f t="shared" si="12"/>
        <v>0.48851978505129456</v>
      </c>
      <c r="P71" s="65" t="str">
        <f t="shared" si="13"/>
        <v>ok</v>
      </c>
      <c r="Q71" s="63">
        <f t="shared" si="14"/>
        <v>400000</v>
      </c>
      <c r="R71" s="63">
        <v>400000</v>
      </c>
      <c r="S71" s="63"/>
      <c r="T71" s="66" t="s">
        <v>302</v>
      </c>
      <c r="U71" s="67"/>
      <c r="V71" s="68"/>
      <c r="W71" s="69"/>
      <c r="X71" s="68"/>
      <c r="Y71" s="70"/>
      <c r="Z71" s="67"/>
      <c r="AA71" s="68"/>
      <c r="AB71" s="67"/>
      <c r="AC71" s="69"/>
      <c r="AD71" s="71"/>
    </row>
    <row r="72" spans="1:31" ht="42" customHeight="1" x14ac:dyDescent="0.25">
      <c r="A72" s="11">
        <v>69</v>
      </c>
      <c r="B72" s="24">
        <v>36</v>
      </c>
      <c r="C72" s="12" t="s">
        <v>317</v>
      </c>
      <c r="D72" s="12" t="s">
        <v>16</v>
      </c>
      <c r="E72" s="37" t="s">
        <v>318</v>
      </c>
      <c r="F72" s="12" t="s">
        <v>319</v>
      </c>
      <c r="G72" s="13" t="s">
        <v>320</v>
      </c>
      <c r="H72" s="12">
        <v>20</v>
      </c>
      <c r="I72" s="12">
        <v>22</v>
      </c>
      <c r="J72" s="11">
        <f t="shared" si="10"/>
        <v>21</v>
      </c>
      <c r="K72" s="10">
        <v>254900</v>
      </c>
      <c r="L72" s="14">
        <f t="shared" si="11"/>
        <v>0.51000392310710085</v>
      </c>
      <c r="M72" s="10">
        <v>130000</v>
      </c>
      <c r="N72" s="10">
        <v>124900</v>
      </c>
      <c r="O72" s="15">
        <f t="shared" si="12"/>
        <v>0.4899960768928992</v>
      </c>
      <c r="P72" s="15" t="str">
        <f t="shared" si="13"/>
        <v>ok</v>
      </c>
      <c r="Q72" s="10">
        <f t="shared" si="14"/>
        <v>124900</v>
      </c>
      <c r="R72" s="10">
        <v>124900</v>
      </c>
      <c r="S72" s="10"/>
      <c r="T72" s="21" t="s">
        <v>302</v>
      </c>
      <c r="U72" s="41"/>
      <c r="V72" s="42"/>
      <c r="W72" s="43"/>
      <c r="X72" s="42"/>
      <c r="Y72" s="44"/>
      <c r="Z72" s="43"/>
      <c r="AA72" s="42"/>
      <c r="AB72" s="43"/>
      <c r="AC72" s="43"/>
      <c r="AD72" s="16"/>
    </row>
    <row r="73" spans="1:31" ht="42" customHeight="1" x14ac:dyDescent="0.25">
      <c r="A73" s="11">
        <v>70</v>
      </c>
      <c r="B73" s="24">
        <v>42</v>
      </c>
      <c r="C73" s="12" t="s">
        <v>321</v>
      </c>
      <c r="D73" s="12" t="s">
        <v>16</v>
      </c>
      <c r="E73" s="37" t="s">
        <v>322</v>
      </c>
      <c r="F73" s="12" t="s">
        <v>323</v>
      </c>
      <c r="G73" s="13" t="s">
        <v>324</v>
      </c>
      <c r="H73" s="12">
        <v>21</v>
      </c>
      <c r="I73" s="12">
        <v>21</v>
      </c>
      <c r="J73" s="11">
        <f t="shared" si="10"/>
        <v>21</v>
      </c>
      <c r="K73" s="10">
        <v>330000</v>
      </c>
      <c r="L73" s="14">
        <f t="shared" si="11"/>
        <v>0.45</v>
      </c>
      <c r="M73" s="10">
        <v>148500</v>
      </c>
      <c r="N73" s="10">
        <v>181500</v>
      </c>
      <c r="O73" s="15">
        <f t="shared" si="12"/>
        <v>0.55000000000000004</v>
      </c>
      <c r="P73" s="15" t="str">
        <f t="shared" si="13"/>
        <v>ok</v>
      </c>
      <c r="Q73" s="10">
        <f t="shared" si="14"/>
        <v>181500</v>
      </c>
      <c r="R73" s="10">
        <v>181500</v>
      </c>
      <c r="S73" s="10"/>
      <c r="T73" s="21" t="s">
        <v>302</v>
      </c>
      <c r="U73" s="45"/>
      <c r="V73" s="44"/>
      <c r="W73" s="45"/>
      <c r="X73" s="44"/>
      <c r="Y73" s="45"/>
      <c r="Z73" s="43"/>
      <c r="AA73" s="45"/>
      <c r="AB73" s="43"/>
      <c r="AC73" s="43"/>
      <c r="AD73" s="16"/>
    </row>
    <row r="74" spans="1:31" ht="42" customHeight="1" x14ac:dyDescent="0.25">
      <c r="A74" s="11">
        <v>71</v>
      </c>
      <c r="B74" s="24">
        <v>106</v>
      </c>
      <c r="C74" s="12" t="s">
        <v>325</v>
      </c>
      <c r="D74" s="12" t="s">
        <v>16</v>
      </c>
      <c r="E74" s="37" t="s">
        <v>326</v>
      </c>
      <c r="F74" s="12" t="s">
        <v>327</v>
      </c>
      <c r="G74" s="13" t="s">
        <v>328</v>
      </c>
      <c r="H74" s="12">
        <v>21</v>
      </c>
      <c r="I74" s="12">
        <v>21</v>
      </c>
      <c r="J74" s="11">
        <f t="shared" si="10"/>
        <v>21</v>
      </c>
      <c r="K74" s="10">
        <v>420000</v>
      </c>
      <c r="L74" s="14">
        <f t="shared" si="11"/>
        <v>0.42857142857142855</v>
      </c>
      <c r="M74" s="10">
        <v>180000</v>
      </c>
      <c r="N74" s="10">
        <v>240000</v>
      </c>
      <c r="O74" s="15">
        <f t="shared" si="12"/>
        <v>0.5714285714285714</v>
      </c>
      <c r="P74" s="15" t="str">
        <f t="shared" si="13"/>
        <v>ok</v>
      </c>
      <c r="Q74" s="10">
        <f t="shared" si="14"/>
        <v>240000</v>
      </c>
      <c r="R74" s="10"/>
      <c r="S74" s="10">
        <v>240000</v>
      </c>
      <c r="T74" s="21" t="s">
        <v>302</v>
      </c>
      <c r="U74" s="45"/>
      <c r="V74" s="44"/>
      <c r="W74" s="45"/>
      <c r="X74" s="44"/>
      <c r="Y74" s="45"/>
      <c r="Z74" s="43"/>
      <c r="AA74" s="45"/>
      <c r="AB74" s="43"/>
      <c r="AC74" s="43"/>
      <c r="AD74" s="16"/>
    </row>
    <row r="75" spans="1:31" ht="35.1" customHeight="1" x14ac:dyDescent="0.25">
      <c r="A75" s="11">
        <v>72</v>
      </c>
      <c r="B75" s="24">
        <v>80</v>
      </c>
      <c r="C75" s="12" t="s">
        <v>329</v>
      </c>
      <c r="D75" s="12" t="s">
        <v>16</v>
      </c>
      <c r="E75" s="37" t="s">
        <v>330</v>
      </c>
      <c r="F75" s="12" t="s">
        <v>331</v>
      </c>
      <c r="G75" s="13" t="s">
        <v>332</v>
      </c>
      <c r="H75" s="12">
        <v>21</v>
      </c>
      <c r="I75" s="12">
        <v>21</v>
      </c>
      <c r="J75" s="11">
        <f t="shared" si="10"/>
        <v>21</v>
      </c>
      <c r="K75" s="10">
        <v>670799</v>
      </c>
      <c r="L75" s="14">
        <f t="shared" si="11"/>
        <v>0.40369618917142097</v>
      </c>
      <c r="M75" s="10">
        <v>270799</v>
      </c>
      <c r="N75" s="10">
        <v>400000</v>
      </c>
      <c r="O75" s="15">
        <f t="shared" si="12"/>
        <v>0.59630381082857908</v>
      </c>
      <c r="P75" s="15" t="str">
        <f t="shared" si="13"/>
        <v>ok</v>
      </c>
      <c r="Q75" s="10">
        <f t="shared" si="14"/>
        <v>400000</v>
      </c>
      <c r="R75" s="10">
        <v>400000</v>
      </c>
      <c r="S75" s="10"/>
      <c r="T75" s="21" t="s">
        <v>302</v>
      </c>
      <c r="U75" s="45"/>
      <c r="V75" s="42"/>
      <c r="W75" s="43"/>
      <c r="X75" s="42"/>
      <c r="Y75" s="44"/>
      <c r="Z75" s="45"/>
      <c r="AA75" s="41"/>
      <c r="AB75" s="45"/>
      <c r="AC75" s="45"/>
      <c r="AD75" s="16"/>
    </row>
    <row r="76" spans="1:31" ht="35.1" customHeight="1" x14ac:dyDescent="0.25">
      <c r="A76" s="11">
        <v>73</v>
      </c>
      <c r="B76" s="24">
        <v>28</v>
      </c>
      <c r="C76" s="12" t="s">
        <v>333</v>
      </c>
      <c r="D76" s="12" t="s">
        <v>16</v>
      </c>
      <c r="E76" s="37" t="s">
        <v>334</v>
      </c>
      <c r="F76" s="12" t="s">
        <v>335</v>
      </c>
      <c r="G76" s="13" t="s">
        <v>336</v>
      </c>
      <c r="H76" s="12">
        <v>22</v>
      </c>
      <c r="I76" s="12">
        <v>20</v>
      </c>
      <c r="J76" s="11">
        <f t="shared" si="10"/>
        <v>21</v>
      </c>
      <c r="K76" s="10">
        <v>666000</v>
      </c>
      <c r="L76" s="14">
        <f t="shared" si="11"/>
        <v>0.4</v>
      </c>
      <c r="M76" s="10">
        <v>266400</v>
      </c>
      <c r="N76" s="10">
        <v>399600</v>
      </c>
      <c r="O76" s="15">
        <f t="shared" si="12"/>
        <v>0.6</v>
      </c>
      <c r="P76" s="15" t="str">
        <f t="shared" si="13"/>
        <v>ok</v>
      </c>
      <c r="Q76" s="10">
        <f t="shared" si="14"/>
        <v>399600</v>
      </c>
      <c r="R76" s="10">
        <v>399600</v>
      </c>
      <c r="S76" s="10"/>
      <c r="T76" s="21" t="s">
        <v>302</v>
      </c>
      <c r="U76" s="45"/>
      <c r="V76" s="44"/>
      <c r="W76" s="45"/>
      <c r="X76" s="44"/>
      <c r="Y76" s="44"/>
      <c r="Z76" s="43"/>
      <c r="AA76" s="44"/>
      <c r="AB76" s="43"/>
      <c r="AC76" s="43"/>
      <c r="AD76" s="16"/>
    </row>
    <row r="77" spans="1:31" ht="26.25" customHeight="1" x14ac:dyDescent="0.25">
      <c r="A77" s="25"/>
      <c r="B77" s="25"/>
      <c r="C77" s="25"/>
      <c r="D77" s="25"/>
      <c r="E77" s="25"/>
      <c r="F77" s="25"/>
      <c r="G77" s="23" t="s">
        <v>131</v>
      </c>
      <c r="H77" s="26"/>
      <c r="I77" s="27"/>
      <c r="J77" s="27"/>
      <c r="K77" s="35">
        <f>SUM(K4:K76)</f>
        <v>68397937.25</v>
      </c>
      <c r="L77" s="28"/>
      <c r="M77" s="35">
        <f>SUM(M4:M76)</f>
        <v>43814437.25</v>
      </c>
      <c r="N77" s="29">
        <f>SUM(N4:N76)</f>
        <v>24583500</v>
      </c>
      <c r="O77" s="28"/>
      <c r="P77" s="30"/>
      <c r="Q77" s="29">
        <f>SUM(Q4:Q76)</f>
        <v>24583500</v>
      </c>
      <c r="R77" s="31">
        <f>SUM(R4:R76)</f>
        <v>23625500</v>
      </c>
      <c r="S77" s="31">
        <f>SUM(S4:S76)</f>
        <v>958000</v>
      </c>
      <c r="T77" s="33"/>
      <c r="U77" s="33"/>
      <c r="V77" s="33"/>
      <c r="W77" s="34">
        <f>SUM(W4:W55)</f>
        <v>0</v>
      </c>
      <c r="X77" s="33"/>
      <c r="Y77" s="33"/>
      <c r="Z77" s="33">
        <f>SUM(Z4:Z55)</f>
        <v>0</v>
      </c>
      <c r="AA77" s="33"/>
      <c r="AB77" s="33">
        <f>SUM(AB4:AB55)</f>
        <v>0</v>
      </c>
      <c r="AC77" s="33">
        <f>SUM(AC4:AC55)</f>
        <v>0</v>
      </c>
      <c r="AD77" s="25"/>
    </row>
    <row r="79" spans="1:31" x14ac:dyDescent="0.25">
      <c r="M79" s="36"/>
    </row>
    <row r="80" spans="1:31" x14ac:dyDescent="0.25">
      <c r="M80" s="36"/>
    </row>
  </sheetData>
  <sortState ref="A40:AE40">
    <sortCondition descending="1" ref="J40"/>
    <sortCondition descending="1" ref="L40"/>
  </sortState>
  <pageMargins left="0.70866141732283472" right="0.70866141732283472" top="0.78740157480314965" bottom="0.78740157480314965" header="0.31496062992125984" footer="0.31496062992125984"/>
  <pageSetup paperSize="9" scale="4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DT1 poskytnutí dotací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Bartošková Jana</cp:lastModifiedBy>
  <cp:lastPrinted>2017-01-06T10:05:44Z</cp:lastPrinted>
  <dcterms:created xsi:type="dcterms:W3CDTF">2015-05-12T05:59:26Z</dcterms:created>
  <dcterms:modified xsi:type="dcterms:W3CDTF">2019-02-18T15:43:20Z</dcterms:modified>
</cp:coreProperties>
</file>