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luckova2398\Desktop\"/>
    </mc:Choice>
  </mc:AlternateContent>
  <bookViews>
    <workbookView xWindow="0" yWindow="0" windowWidth="15600" windowHeight="9285"/>
  </bookViews>
  <sheets>
    <sheet name="EU" sheetId="3" r:id="rId1"/>
  </sheets>
  <externalReferences>
    <externalReference r:id="rId2"/>
  </externalReferences>
  <definedNames>
    <definedName name="_xlnm._FilterDatabase" localSheetId="0" hidden="1">EU!$A$5:$Q$204</definedName>
    <definedName name="kurz">[1]rozhodnutí!$L$26</definedName>
    <definedName name="_xlnm.Print_Titles" localSheetId="0">EU!$3:$5</definedName>
    <definedName name="_xlnm.Print_Area" localSheetId="0">EU!$A$1:$Q$208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3" i="3" l="1"/>
  <c r="N203" i="3"/>
  <c r="M203" i="3"/>
  <c r="L203" i="3"/>
  <c r="K203" i="3"/>
  <c r="I203" i="3"/>
  <c r="H203" i="3"/>
  <c r="J203" i="3" s="1"/>
  <c r="G203" i="3"/>
  <c r="F203" i="3"/>
  <c r="D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O187" i="3"/>
  <c r="N187" i="3"/>
  <c r="M187" i="3"/>
  <c r="L187" i="3"/>
  <c r="K187" i="3"/>
  <c r="I187" i="3"/>
  <c r="J187" i="3" s="1"/>
  <c r="H187" i="3"/>
  <c r="G187" i="3"/>
  <c r="F187" i="3"/>
  <c r="D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N169" i="3"/>
  <c r="M169" i="3"/>
  <c r="L169" i="3"/>
  <c r="K169" i="3"/>
  <c r="J169" i="3"/>
  <c r="I169" i="3"/>
  <c r="H169" i="3"/>
  <c r="G169" i="3"/>
  <c r="F169" i="3"/>
  <c r="D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69" i="3" s="1"/>
  <c r="N112" i="3"/>
  <c r="M112" i="3"/>
  <c r="L112" i="3"/>
  <c r="K112" i="3"/>
  <c r="I112" i="3"/>
  <c r="J112" i="3" s="1"/>
  <c r="H112" i="3"/>
  <c r="G112" i="3"/>
  <c r="F112" i="3"/>
  <c r="D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O76" i="3"/>
  <c r="N76" i="3"/>
  <c r="M76" i="3"/>
  <c r="L76" i="3"/>
  <c r="K76" i="3"/>
  <c r="I76" i="3"/>
  <c r="J76" i="3" s="1"/>
  <c r="H76" i="3"/>
  <c r="G76" i="3"/>
  <c r="F76" i="3"/>
  <c r="D76" i="3"/>
  <c r="E75" i="3"/>
  <c r="E74" i="3"/>
  <c r="E73" i="3"/>
  <c r="E72" i="3"/>
  <c r="E71" i="3"/>
  <c r="E70" i="3"/>
  <c r="E69" i="3"/>
  <c r="E68" i="3"/>
  <c r="E67" i="3"/>
  <c r="E66" i="3"/>
  <c r="E65" i="3"/>
  <c r="E64" i="3"/>
  <c r="O62" i="3"/>
  <c r="N62" i="3"/>
  <c r="M62" i="3"/>
  <c r="L62" i="3"/>
  <c r="K62" i="3"/>
  <c r="I62" i="3"/>
  <c r="J62" i="3" s="1"/>
  <c r="H62" i="3"/>
  <c r="G62" i="3"/>
  <c r="F62" i="3"/>
  <c r="D62" i="3"/>
  <c r="E61" i="3"/>
  <c r="E60" i="3"/>
  <c r="E59" i="3"/>
  <c r="E58" i="3"/>
  <c r="E57" i="3"/>
  <c r="O55" i="3"/>
  <c r="N55" i="3"/>
  <c r="M55" i="3"/>
  <c r="L55" i="3"/>
  <c r="K55" i="3"/>
  <c r="I55" i="3"/>
  <c r="H55" i="3"/>
  <c r="J55" i="3" s="1"/>
  <c r="G55" i="3"/>
  <c r="F55" i="3"/>
  <c r="D55" i="3"/>
  <c r="E54" i="3"/>
  <c r="E53" i="3"/>
  <c r="E52" i="3"/>
  <c r="O50" i="3"/>
  <c r="N50" i="3"/>
  <c r="M50" i="3"/>
  <c r="L50" i="3"/>
  <c r="K50" i="3"/>
  <c r="I50" i="3"/>
  <c r="J50" i="3" s="1"/>
  <c r="H50" i="3"/>
  <c r="G50" i="3"/>
  <c r="F50" i="3"/>
  <c r="D50" i="3"/>
  <c r="E49" i="3"/>
  <c r="E48" i="3"/>
  <c r="E47" i="3"/>
  <c r="E46" i="3"/>
  <c r="E45" i="3"/>
  <c r="E44" i="3"/>
  <c r="E43" i="3"/>
  <c r="O41" i="3"/>
  <c r="N41" i="3"/>
  <c r="M41" i="3"/>
  <c r="L41" i="3"/>
  <c r="K41" i="3"/>
  <c r="I41" i="3"/>
  <c r="J41" i="3" s="1"/>
  <c r="H41" i="3"/>
  <c r="G41" i="3"/>
  <c r="F41" i="3"/>
  <c r="D41" i="3"/>
  <c r="E40" i="3"/>
  <c r="E39" i="3"/>
  <c r="E38" i="3"/>
  <c r="O36" i="3"/>
  <c r="N36" i="3"/>
  <c r="M36" i="3"/>
  <c r="L36" i="3"/>
  <c r="K36" i="3"/>
  <c r="I36" i="3"/>
  <c r="H36" i="3"/>
  <c r="G36" i="3"/>
  <c r="F36" i="3"/>
  <c r="D36" i="3"/>
  <c r="E35" i="3"/>
  <c r="E34" i="3"/>
  <c r="E33" i="3"/>
  <c r="E32" i="3"/>
  <c r="E31" i="3"/>
  <c r="E36" i="3" s="1"/>
  <c r="O29" i="3"/>
  <c r="N29" i="3"/>
  <c r="M29" i="3"/>
  <c r="L29" i="3"/>
  <c r="K29" i="3"/>
  <c r="I29" i="3"/>
  <c r="J29" i="3" s="1"/>
  <c r="H29" i="3"/>
  <c r="G29" i="3"/>
  <c r="F29" i="3"/>
  <c r="D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L204" i="3" l="1"/>
  <c r="J36" i="3"/>
  <c r="E50" i="3"/>
  <c r="M204" i="3"/>
  <c r="D204" i="3"/>
  <c r="I204" i="3"/>
  <c r="N204" i="3"/>
  <c r="G204" i="3"/>
  <c r="E187" i="3"/>
  <c r="E29" i="3"/>
  <c r="E41" i="3"/>
  <c r="E55" i="3"/>
  <c r="E62" i="3"/>
  <c r="E76" i="3"/>
  <c r="F204" i="3"/>
  <c r="K204" i="3"/>
  <c r="O204" i="3"/>
  <c r="H204" i="3"/>
  <c r="J204" i="3" s="1"/>
  <c r="E203" i="3"/>
  <c r="E112" i="3"/>
  <c r="E204" i="3" l="1"/>
</calcChain>
</file>

<file path=xl/sharedStrings.xml><?xml version="1.0" encoding="utf-8"?>
<sst xmlns="http://schemas.openxmlformats.org/spreadsheetml/2006/main" count="466" uniqueCount="245">
  <si>
    <t xml:space="preserve">PŘEHLED AKCÍ SPOLUFINANCOVANÝCH Z EVROPSKÝCH FINANČNÍCH ZDROJŮ </t>
  </si>
  <si>
    <t>výhl</t>
  </si>
  <si>
    <t>v tis. Kč</t>
  </si>
  <si>
    <t xml:space="preserve">číslo akce </t>
  </si>
  <si>
    <t>Název akce</t>
  </si>
  <si>
    <t>Celkové výdaje</t>
  </si>
  <si>
    <t>Výdaje předchozích let</t>
  </si>
  <si>
    <t>UR/SK
(%)</t>
  </si>
  <si>
    <t>Výdaje následujících let</t>
  </si>
  <si>
    <t>Očekávaná výše dotace v %</t>
  </si>
  <si>
    <t>Operační program</t>
  </si>
  <si>
    <t>ORJ</t>
  </si>
  <si>
    <t>2008-2017</t>
  </si>
  <si>
    <t>po roce 2022</t>
  </si>
  <si>
    <t xml:space="preserve">Odvětví doprava a chytrý region: </t>
  </si>
  <si>
    <t>7</t>
  </si>
  <si>
    <t>Rekonstrukce silnice II/477 Frýdek - Místek - Lískovec</t>
  </si>
  <si>
    <t>IROP</t>
  </si>
  <si>
    <t>„RESOLVE – Sustainable mobility and the transition to a low-carbon retailing economy“ – „RESOLVE - Udržitelná mobilita a přechod k nízkouhlíkové ekonomice služeb (obchodu)“</t>
  </si>
  <si>
    <t>Interreg Europe</t>
  </si>
  <si>
    <t xml:space="preserve"> MÚK Bazaly – II. a III. etapa</t>
  </si>
  <si>
    <t xml:space="preserve"> Silnice III/4787 Ostrava ul. Výškovická – rekonstrukce mostů ev. č. 4787-3.3 a 4787-4.3</t>
  </si>
  <si>
    <t xml:space="preserve"> Silnice II/478 prodloužená Mostní I. etapa</t>
  </si>
  <si>
    <t xml:space="preserve"> Silnice II/464 v úseku hr. okresu Opava – Bílovec</t>
  </si>
  <si>
    <t xml:space="preserve"> Silnice II/442 Staré Heřminovy – Horní Benešov, včetně OZ</t>
  </si>
  <si>
    <t>Rekonstrukce a modernizace silnice II/442 v úseku Jakubčovice nad Odrou - hr. okresu Opava</t>
  </si>
  <si>
    <t>Rekonstrukce a modernizace silnice II/479 Ostrava, ul. Opavská</t>
  </si>
  <si>
    <t>Geoportál MSK - část dopravní infrastruktura - založení digitální technické mapy MSK</t>
  </si>
  <si>
    <t>Nové vedení trasy silnice III/4848, ul. Palkovická, Frýdek - Místek</t>
  </si>
  <si>
    <t>Rekonstrukce a modernizace silnice II/445 Heřmanovice – hr. Olomouckého kraje</t>
  </si>
  <si>
    <t>Rekonstrukce a modernizace silnice II/470 ul. Orlovská</t>
  </si>
  <si>
    <t>Rekonstrukce a modernizace silnice II/457 Sádek – Osoblaha – hr. Polsko</t>
  </si>
  <si>
    <t>Rekonstrukce a modernizace silnice II/478 Klimkovice – Polanka nad Odrou – Stará Bělá</t>
  </si>
  <si>
    <t>Dopravní dispečink</t>
  </si>
  <si>
    <t>x</t>
  </si>
  <si>
    <t>EU</t>
  </si>
  <si>
    <t>DORA - Demand responsive transport for the development and valorization of internal areas of Central Europe – DORA - Požadovaná plynulá přeprava pro rozvoj a zhodnocení oblastí Střední Evropy</t>
  </si>
  <si>
    <t>14</t>
  </si>
  <si>
    <t>Zvýšení přístupnosti a bezpečnosti ke kulturním památkám v česko-slovenském pohraničí</t>
  </si>
  <si>
    <t>Interreg SR-ČR</t>
  </si>
  <si>
    <t>Rekonstrukce silnice II/462 Jelenice – Lesní Albrechtice</t>
  </si>
  <si>
    <t>Rekonstrukce a modernizace sil. II/479 ul. Těšínská II. etapa</t>
  </si>
  <si>
    <t xml:space="preserve">Rekonstrukce silnice III/47811, II/478 Ostrava, ulice Mitrovická </t>
  </si>
  <si>
    <t>16</t>
  </si>
  <si>
    <t>Příprava staveb a příprava vypořádání pozemků (Správa silnic Moravskoslezského kraje, příspěvková organizace, Ostrava)</t>
  </si>
  <si>
    <t>Odvětví doprava a chytrý region celkem</t>
  </si>
  <si>
    <t xml:space="preserve">Odvětví vlastní správní činnost kraje a činnost zastupitelstva kraje: </t>
  </si>
  <si>
    <t>Rozvoj architektury ICT Moravskoslezského kraje</t>
  </si>
  <si>
    <t>Realizace bezpečnostních opatření podle zákona o kybernetické bezpečnosti</t>
  </si>
  <si>
    <t>Vzdělávání a rozvoj kompetencí zaměstnanců KÚ MSK</t>
  </si>
  <si>
    <t>OPZ</t>
  </si>
  <si>
    <t>Genderově korektní Moravskoslezský kraj</t>
  </si>
  <si>
    <t>Kvalita a odborné vzdělávání zaměstnanců KÚ MSK</t>
  </si>
  <si>
    <t>Odvětví vlastní správní činnost kraje a činnost zastupitelstva kraje celkem</t>
  </si>
  <si>
    <t>Odětví financí a správy majetku:</t>
  </si>
  <si>
    <t>Jednotný personální a mzdový systém pro Moravskoslezský kraj</t>
  </si>
  <si>
    <t>Jednotný ekonomický informační systém Moravskoslezského kraje</t>
  </si>
  <si>
    <t>Úplné elektronické podání – jednotné prostředí pro vyřízení elektronických žádostí v krajské korporaci</t>
  </si>
  <si>
    <t>Odětví financí a správy majetku celkem</t>
  </si>
  <si>
    <t>Odvětví krizové řízení:</t>
  </si>
  <si>
    <t>Vybudování komunikační platformy krizového řízení</t>
  </si>
  <si>
    <t>Rozvoj ICT a služeb v prostředí IZS</t>
  </si>
  <si>
    <t>Komplexní lokální výstražný a varovný systém před přívalovými povodněmi v Moravskoslezském kraji</t>
  </si>
  <si>
    <t>OPŽP</t>
  </si>
  <si>
    <t>Specializovaný výcvik jednotek hasičů pro zdolávání
mimořádných událostí v silničních a železničních tunelech</t>
  </si>
  <si>
    <t>Zvyšování akceschopnosti vyhledávacích
a záchranných modulů USAR a WASAR</t>
  </si>
  <si>
    <t>Zvyšování připravenosti obyvatel a příslušníků HZS
na mimořádné události</t>
  </si>
  <si>
    <t>Speciální výcvik jednotek hasičů pro připravenost
zdolávání mimořádných událostí v oblasti chemie</t>
  </si>
  <si>
    <t>Odvětví krizové řízení celkem</t>
  </si>
  <si>
    <t>Odvětví cestovní ruch:</t>
  </si>
  <si>
    <t>Geopark Megoňky - Šance</t>
  </si>
  <si>
    <t>Na bicykli k susedom</t>
  </si>
  <si>
    <t>ODRA, Kulturní a přírodní stopy na řece Odře</t>
  </si>
  <si>
    <t>OP přeshraniční spolupráce 2014+</t>
  </si>
  <si>
    <t>Odvětví cestovní ruch celkem</t>
  </si>
  <si>
    <t xml:space="preserve">Odvětví regionální rozvoj: </t>
  </si>
  <si>
    <t>Smart akcelerátor RIS 3 strategie</t>
  </si>
  <si>
    <t>OPVVV</t>
  </si>
  <si>
    <t>Regionální poradenské centrum SK-CZ</t>
  </si>
  <si>
    <t>Technická pomoc - Podpora aktivit v rámci Programu Interreg V-A ČR - PR II</t>
  </si>
  <si>
    <t>Podpora činnosti sekretariátu a zajištění chodu Regionální stálé konference Moravskoslezského kraje II</t>
  </si>
  <si>
    <t>OP Technická pomoc</t>
  </si>
  <si>
    <t>Prostředky na přípravu projektů</t>
  </si>
  <si>
    <t>Odvětví regionální rozvoj celkem</t>
  </si>
  <si>
    <t>Odvětví kultury:</t>
  </si>
  <si>
    <t>Zámek Nová Horka - muzeum pro veřejnost</t>
  </si>
  <si>
    <t>Vybudování expozice muzea Těšínska v Jablunkově "Muzea Trojmezí""</t>
  </si>
  <si>
    <t>Zámek Nová Horka - Muzeum pro veřejnost II</t>
  </si>
  <si>
    <t>Zlepšenie dostupnosti kultúrnych pamiatok na Slovensko-českom pohraničí</t>
  </si>
  <si>
    <t>Památník J. A. Komenského ve Fulneku - živé muzeum</t>
  </si>
  <si>
    <t>NKP Zámek Bruntál - Revitalizace objektu „saly terreny"</t>
  </si>
  <si>
    <t>Revitalizace zámku ve Frýdku včetně obnovy expozice</t>
  </si>
  <si>
    <t>Rekonstrukce výstavní budovy a nová expozice Muzea Těšínska</t>
  </si>
  <si>
    <t>Muzeum automobilů TATRA</t>
  </si>
  <si>
    <t>Každá história si zaslúži svoj priestor</t>
  </si>
  <si>
    <t>Jednotný evidenční systém sbírek a publikační portál</t>
  </si>
  <si>
    <t>Toulky údolím Olše (Muzeum Těšínska, příspěvková organizace)</t>
  </si>
  <si>
    <t>0,002)</t>
  </si>
  <si>
    <t>INTERREG V-A ČR-POLSKO</t>
  </si>
  <si>
    <t>Odvětví kultury celkem</t>
  </si>
  <si>
    <t>Odvětví sociální věci:</t>
  </si>
  <si>
    <t>Humanizace domova pro seniory na ul. Rooseveltově v Opavě</t>
  </si>
  <si>
    <t>Program švýcarsko-české spolupráce</t>
  </si>
  <si>
    <t>Podpora a rozvoj náhradní rodinné péče v Moravskoslezském kraji</t>
  </si>
  <si>
    <t>Sociálně terapeutické dílny a zázemí pro vedení organizace Sagapo v Bruntále</t>
  </si>
  <si>
    <t>Domov pro osoby se zdravotním postižením organizace Sagapo v Bruntále</t>
  </si>
  <si>
    <t>Chráněné bydlení organizace Sagapo v Bruntále</t>
  </si>
  <si>
    <t>Podpora služeb sociální prevence 1</t>
  </si>
  <si>
    <t>Efektivní naplňování střednědobého plánu v podmínkách MSK</t>
  </si>
  <si>
    <t>Podpora komunitní práce na území MSK</t>
  </si>
  <si>
    <t>Podpora transformace v MSK III</t>
  </si>
  <si>
    <t>Podporujeme hrdinství, které není vidět</t>
  </si>
  <si>
    <t>Podpora rozvoje rodičovských kompetencí</t>
  </si>
  <si>
    <t>Podpora služeb sociální prevence 2</t>
  </si>
  <si>
    <t>Nákupy bytů pro chráněné bydlení</t>
  </si>
  <si>
    <t>Interdisciplinární spolupráce v soudním regionu Nový Jičín</t>
  </si>
  <si>
    <t>Optimalizace odborného sociálního poradenství a poskytování dluhového poradenství v Moravskoslezském kraji</t>
  </si>
  <si>
    <t>Sociální služby pro osoby s duševním onemocněním v Suchdolu nad Odrou</t>
  </si>
  <si>
    <t>Domov pro osoby se zdravotním postižením Harmonie, p. o.</t>
  </si>
  <si>
    <t>Chráněné bydlení Fontána</t>
  </si>
  <si>
    <t>Podpora služeb sociální prevence 4</t>
  </si>
  <si>
    <t>Podporujeme hrdinství, které není vidět II</t>
  </si>
  <si>
    <t>Rekonstrukce a výstavba Domova Březiny</t>
  </si>
  <si>
    <t>Iniciativa na podporu zaměstnanosti mládeže v MSK</t>
  </si>
  <si>
    <t>Chráněné bydlení organizace Sagapo II.</t>
  </si>
  <si>
    <t>Naplňování protidrogové politiky Moravskoslezského kraje</t>
  </si>
  <si>
    <t>Zvyšování efektivity a podpora využívání nástrojů systému péče o ohrožené děti v Moravskoslezském kraji</t>
  </si>
  <si>
    <t>Podpora komunitní práce na území MSK II</t>
  </si>
  <si>
    <t>Podpora duše II</t>
  </si>
  <si>
    <t>Podpora zadavatelů a poskytovatelů sociálních služeb při procesu střednědobého plánování sociálních služeb v MSK</t>
  </si>
  <si>
    <t>Systém pomoci vedoucí k návratu a setrvání v domácím prostředí</t>
  </si>
  <si>
    <t>Zateplení a stavební úpravy správní budovy, pavilonu P1 a P3a</t>
  </si>
  <si>
    <t>Zavedeni nových metod práce s uživateli v naší organizaci (Zámek Dolní Životice, příspěvková organizace)</t>
  </si>
  <si>
    <t>0,003)</t>
  </si>
  <si>
    <t>Aktivní život – cesta k normalitě ( Sírius, příspěvková organizace, Opava).</t>
  </si>
  <si>
    <t>Cesta NaNovo (Domov NaNovo, příspěvková organizace, Studénka)</t>
  </si>
  <si>
    <t>NaNovo a kvalitně (Domov NaNovo, příspěvková organizace Studénka)</t>
  </si>
  <si>
    <t>Odvětví sociální věci celkem</t>
  </si>
  <si>
    <t xml:space="preserve">Odvětví  školství: </t>
  </si>
  <si>
    <t>Vybavení oborových center - dřevoobráběcí CNC stroje</t>
  </si>
  <si>
    <t>ROP</t>
  </si>
  <si>
    <t>Modernizace, rekonstrukce a výstavba sportovišť vzdělávacích zařízení V</t>
  </si>
  <si>
    <t>Dílny pro Střední školu stavební a dřevozpracující, Ostrava, příspěvková organizace</t>
  </si>
  <si>
    <t>Budova dílen pro obor Opravář zemědělských strojů ve Střední odborné škole Bruntál</t>
  </si>
  <si>
    <t>Modernizace výuky svařování</t>
  </si>
  <si>
    <t>Elektrolaboratoře</t>
  </si>
  <si>
    <t>Modernizace výuky přírodovědných předmětů I</t>
  </si>
  <si>
    <t>Cooperation in vocational training for European labour market</t>
  </si>
  <si>
    <t>Erasmus</t>
  </si>
  <si>
    <t>Krajský akční plán rozvoje vzdělávání Moravskoslezského kraje</t>
  </si>
  <si>
    <t>Rozvoj dovedností žáků v přírodovědných a technických oborech</t>
  </si>
  <si>
    <t>Podpora inkluze v Moravskoslezském kraji</t>
  </si>
  <si>
    <t>Podpora technických a řemeslných oborů v MSK</t>
  </si>
  <si>
    <t xml:space="preserve">Laboratoře virtuální reality </t>
  </si>
  <si>
    <t>Aditivní technologie a 3D tisk do škol v Moravskoslezském kraji</t>
  </si>
  <si>
    <t>Modernizace výuky přírodovědných předmětů II (SVL)</t>
  </si>
  <si>
    <t>Energetické úspory v Obchodní akademii a SOŠ logistické v Opavě</t>
  </si>
  <si>
    <t>Energetické úspory ve SŠ průmyslové a umělecké v Opavě</t>
  </si>
  <si>
    <t>Energetické úspory ve SŠ technické v Opavě</t>
  </si>
  <si>
    <t>Energetické úspory ve SŠ automobilní, mechanizace a podnikání v Krnově</t>
  </si>
  <si>
    <t>Energetické úspory v  Dětském domově v Lichnově</t>
  </si>
  <si>
    <t>Energetické úspory ve Střední pedagogické škole a Střední zdravotnické škole v Krnově</t>
  </si>
  <si>
    <t>Energetické úspory v Gymnáziu v Krnově</t>
  </si>
  <si>
    <t>Energetické úspory v ZUŠ v Ostravě-Porubě</t>
  </si>
  <si>
    <t>Energetické úspory ve SŠ technické a dopravní v Ostravě-Vítkovicích</t>
  </si>
  <si>
    <t>Energetické úspory ve SŠ teleinformatiky v Ostravě</t>
  </si>
  <si>
    <t xml:space="preserve">Energetické úspory v areálu  Dětského domova SRDCE a SŠ, ZŠ A MŠ v Karviné </t>
  </si>
  <si>
    <t>Energetické úspory ve Střední škole v Bohumíně</t>
  </si>
  <si>
    <t>Odborné, kariérové a polytechnické vzdělávání v MSK</t>
  </si>
  <si>
    <t>Energetické úspory historické budovy SŠ průmyslové a umělecké v Opavě</t>
  </si>
  <si>
    <t>Poskytování bezplatné stravy dětem ohroženým chudobou ve školách z prostředků OP PMP v Moravskoslezském kraji II</t>
  </si>
  <si>
    <t>OPPMP</t>
  </si>
  <si>
    <t>Přírodní vědy v technických oborech</t>
  </si>
  <si>
    <t>Specializované laboratoře na SPŠ chemické akademika Heyrovského v Ostravě</t>
  </si>
  <si>
    <t>Moderní metody pěstování rostlin</t>
  </si>
  <si>
    <t>Zateplení Mendelova gymnázia v Opavě</t>
  </si>
  <si>
    <t xml:space="preserve"> Rozšíření a modernizace prostor Základní školy a Mateřské školy Motýlek, Kopřivnice, Smetanova 1122, příspěvkové organizace</t>
  </si>
  <si>
    <t>Rozšíření a modernizace prostor Základní školy a Mateřské školy, Ostrava-Poruba, Ukrajinská 19, příspěvkové organizace</t>
  </si>
  <si>
    <t>Rozšíření a modernizace prostor speciálně pedagogického centra při Střední škole, Základní škole a Mateřské škole, Karviná, příspěvkové organizaci</t>
  </si>
  <si>
    <t>Rozšíření a modernizace prostor Základní školy a Praktické školy, Opava, Slezského odboje 5, příspěvkové organizace</t>
  </si>
  <si>
    <t>Modernizace škol a školských poradenských zařízení v rámci výzvy č. 86</t>
  </si>
  <si>
    <t>Energetické úspory v Obchodní akademii Český Těšín - tělocvična</t>
  </si>
  <si>
    <t>Energetické úspory ve SŠ služeb a podnikání Ostrava-Poruba (tělocvična)</t>
  </si>
  <si>
    <t>Energetické úspory ve SŠ služeb a podnikání Ostrava-Poruba (O. Jeremiáše)</t>
  </si>
  <si>
    <t>Energetické úspory v MSŠZe a VOŠ Opava - tělocvična</t>
  </si>
  <si>
    <t>Energetické úspory v SOŠ dopravy a cestovního ruchu Krnov</t>
  </si>
  <si>
    <t>Energetické úspory v ZŠ speciální Slezská Ostrava</t>
  </si>
  <si>
    <t>Energetické úspory v ZŠ Čkalovova</t>
  </si>
  <si>
    <t>Energetické úspory v Dětském domově Úsměv</t>
  </si>
  <si>
    <t>Energetické úspory v Dětském domově Na Vizině</t>
  </si>
  <si>
    <t>Energetické úspory v ZUŠ L. Janáčka Havířov</t>
  </si>
  <si>
    <t>Energetické úspory ve VOŠ zdravotnické Ostrava</t>
  </si>
  <si>
    <t>Energetické úspory v ZUŠ Klimkovice</t>
  </si>
  <si>
    <t>OP VVV - "GRAMMY"</t>
  </si>
  <si>
    <t>Rovný přístup ke kvalitnímu předškolnímu, primárnímu a sekundárnímu vzdělávání organizacím v odvětví školství</t>
  </si>
  <si>
    <t>Infrastruktura středních škol a vyšších odborných škol (SVL)</t>
  </si>
  <si>
    <t>Individuální projekty - Program přeshraniční spolupráce 2014+</t>
  </si>
  <si>
    <t>OPPS</t>
  </si>
  <si>
    <t>Odvětví  školství celkem</t>
  </si>
  <si>
    <t>Odvětví zdravotnictví:</t>
  </si>
  <si>
    <t>Vybudování pavilonu interních oborů v Opavě</t>
  </si>
  <si>
    <t>Elektronizace procesů jako podpora sdílení dat a komunikace ve zdravotnictví a zároveň zvýšení bezpečí a kvality poskytované péče</t>
  </si>
  <si>
    <t>Modernizace a pořízení ITC systémů zajišťující ochranu a zabezpečení dat, síťového provozu pro nemocnice MSK</t>
  </si>
  <si>
    <t>Zateplení vybraných objektů Nemocnice ve Frýdku-Místku – II. etapa</t>
  </si>
  <si>
    <t>Zateplení vybraných objektů Slezské nemocnice v Opavě – II. etapa, památkové objekty</t>
  </si>
  <si>
    <t>Zateplení ZZS Moravskoslezského kraje, Výjezdové stanoviště Opava</t>
  </si>
  <si>
    <t>Výstavba výjezdového stanoviště Nový Jičín</t>
  </si>
  <si>
    <t>Zateplení ZZS Moravskoslezského kraje, Výjezdové stanoviště Havířov</t>
  </si>
  <si>
    <t>Modernizace a rekonstrukce pavilonu psychiatrie Nemocnice s poliklinikou Havířov, p. o.</t>
  </si>
  <si>
    <t>Modernizace vybavení pro obory návazné péče v Nemocnici Třinec, p.o.“</t>
  </si>
  <si>
    <t>Modernizace vybavení pro obory návazné péče v NsP Karviná-Ráj, p.o.</t>
  </si>
  <si>
    <t>Modernizace vybavení pro obory návazné péče v NsP Havířov, p.o.</t>
  </si>
  <si>
    <t>Modernizace vybavení pro obory návazné péče ve Slezské nemocnici v Opavě, p.o.</t>
  </si>
  <si>
    <t>Modernizace vybavení pro obory návazné péče ve Sdruženém zdravotnickém zařízení Krnov, p.o.</t>
  </si>
  <si>
    <t xml:space="preserve">Podpora provozu dětské skupiny "Sdružeňáček" Zařízení péče o děti předškolního věku při SZZ Krnov, p. o. (Sdružené zdravotnické zařízení Krnov, příspěvková organizace) </t>
  </si>
  <si>
    <t>Podpora provozu dětské skupiny Zařízení péče o děti ve Slezské nemocnici v Opavě  (Slezská nemocnice v Opavě, příspěvková organizace, Opava)</t>
  </si>
  <si>
    <t>Odvětví zdravotnictví celkem</t>
  </si>
  <si>
    <t>Odvětví životní prostředí:</t>
  </si>
  <si>
    <t>Revitalizace přírodní památky Stará řeka</t>
  </si>
  <si>
    <t>Implementace programu zlepšování kvality ovzduší v České republice</t>
  </si>
  <si>
    <t>LIFE</t>
  </si>
  <si>
    <t>Implementace soustavy Natura 2000 v Moravskoslezském kraji, 2. vlna</t>
  </si>
  <si>
    <t>EVL Paskov, tvorba biotopu páchníka hnědého</t>
  </si>
  <si>
    <t>i-AIR REGION</t>
  </si>
  <si>
    <t>Interreg ČR-PL</t>
  </si>
  <si>
    <t>Revitalizace EVL Děhylovský potok - Štěpán</t>
  </si>
  <si>
    <t>EVL Šilheřovice, tvorba biotopu páchníka hnědého</t>
  </si>
  <si>
    <t>EVL Hukvaldy, tvorba biotopu páchníka hnědého</t>
  </si>
  <si>
    <t>EVL Niva Olše-Věřňovice, tvorba biotopu páchníka hnědého</t>
  </si>
  <si>
    <t>Kotlíkové dotace v Moravskoslezském kraji - 2. grantové schéma</t>
  </si>
  <si>
    <t>Climate adaptation and clean air in Ostrava</t>
  </si>
  <si>
    <t xml:space="preserve">Urban Innovative Action </t>
  </si>
  <si>
    <t>Eliminace nadměrného šíření jmelí bílého na vybraných úsecích v Moravskoslezském kraji</t>
  </si>
  <si>
    <t>Kotlíkové dotace v Moravskoslezském kraji – 3. grantové schéma</t>
  </si>
  <si>
    <t>IP LIFE pro adaptaci pohornické krajiny</t>
  </si>
  <si>
    <t>Komunitární programy 2014+</t>
  </si>
  <si>
    <t>Odvětví životní prostředí celkem</t>
  </si>
  <si>
    <t xml:space="preserve">CELKEM </t>
  </si>
  <si>
    <t>Pozn.: (1) Odhad předpokládaných výdajů pro rok 2019</t>
  </si>
  <si>
    <t xml:space="preserve">          (2) Jedná se o projekt realizovaný příspěvkovou organizací (příjemcem dotace), u kterého se Moravskoslezský kraj zavázal financovat jeho podíl.  </t>
  </si>
  <si>
    <t xml:space="preserve">          (3) Jedná se o projekty realizované příspěvkovými organizacemi (příjemci dotací).  </t>
  </si>
  <si>
    <t>Příloha č. 5</t>
  </si>
  <si>
    <t xml:space="preserve">předpoklad 2019               </t>
  </si>
  <si>
    <t>Upravený rozpočet k 31.07.2019</t>
  </si>
  <si>
    <t>Skutečné čerpání k 31.07.2019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</si>
</sst>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0070C0"/>
      <name val="Tahoma"/>
      <family val="2"/>
      <charset val="238"/>
    </font>
    <font>
      <sz val="10"/>
      <color rgb="FFFF0000"/>
      <name val="Tahoma"/>
      <family val="2"/>
      <charset val="238"/>
    </font>
    <font>
      <sz val="10"/>
      <color rgb="FF0070C0"/>
      <name val="Tahoma"/>
      <family val="2"/>
      <charset val="238"/>
    </font>
    <font>
      <i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12" fillId="0" borderId="0"/>
  </cellStyleXfs>
  <cellXfs count="113">
    <xf numFmtId="0" fontId="0" fillId="0" borderId="0" xfId="0"/>
    <xf numFmtId="0" fontId="4" fillId="0" borderId="0" xfId="1" applyFont="1" applyFill="1" applyAlignment="1" applyProtection="1">
      <alignment vertical="center"/>
      <protection locked="0"/>
    </xf>
    <xf numFmtId="3" fontId="4" fillId="0" borderId="0" xfId="1" applyNumberFormat="1" applyFont="1" applyFill="1" applyAlignment="1" applyProtection="1">
      <alignment vertical="center"/>
      <protection locked="0"/>
    </xf>
    <xf numFmtId="0" fontId="4" fillId="0" borderId="0" xfId="0" applyFont="1" applyAlignment="1">
      <alignment horizontal="center" vertical="center" wrapText="1"/>
    </xf>
    <xf numFmtId="1" fontId="6" fillId="0" borderId="0" xfId="1" applyNumberFormat="1" applyFont="1" applyAlignment="1" applyProtection="1">
      <alignment horizontal="center" vertical="center"/>
      <protection locked="0"/>
    </xf>
    <xf numFmtId="1" fontId="6" fillId="2" borderId="0" xfId="1" applyNumberFormat="1" applyFont="1" applyFill="1" applyAlignment="1" applyProtection="1">
      <alignment horizontal="center" vertical="center"/>
      <protection locked="0"/>
    </xf>
    <xf numFmtId="1" fontId="6" fillId="3" borderId="0" xfId="1" applyNumberFormat="1" applyFont="1" applyFill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3" fontId="6" fillId="0" borderId="0" xfId="1" applyNumberFormat="1" applyFont="1" applyAlignment="1" applyProtection="1">
      <alignment horizontal="center" vertical="center" wrapText="1"/>
      <protection locked="0"/>
    </xf>
    <xf numFmtId="3" fontId="6" fillId="0" borderId="0" xfId="1" applyNumberFormat="1" applyFont="1" applyFill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right" vertical="center" wrapText="1"/>
      <protection locked="0"/>
    </xf>
    <xf numFmtId="1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1" fontId="4" fillId="0" borderId="1" xfId="4" applyNumberFormat="1" applyFont="1" applyFill="1" applyBorder="1" applyAlignment="1">
      <alignment horizontal="left" vertical="center" wrapText="1"/>
    </xf>
    <xf numFmtId="1" fontId="4" fillId="0" borderId="21" xfId="4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Alignment="1" applyProtection="1">
      <alignment horizontal="center" vertical="center"/>
      <protection locked="0"/>
    </xf>
    <xf numFmtId="0" fontId="4" fillId="0" borderId="1" xfId="4" applyNumberFormat="1" applyFont="1" applyFill="1" applyBorder="1" applyAlignment="1">
      <alignment horizontal="left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1" fontId="4" fillId="0" borderId="12" xfId="4" applyNumberFormat="1" applyFont="1" applyFill="1" applyBorder="1" applyAlignment="1">
      <alignment horizontal="center" vertical="center" wrapText="1"/>
    </xf>
    <xf numFmtId="1" fontId="4" fillId="0" borderId="0" xfId="4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1" fontId="4" fillId="0" borderId="13" xfId="4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1" fontId="6" fillId="0" borderId="0" xfId="1" applyNumberFormat="1" applyFont="1" applyFill="1" applyAlignment="1" applyProtection="1">
      <alignment horizontal="center" vertical="center"/>
      <protection locked="0"/>
    </xf>
    <xf numFmtId="49" fontId="4" fillId="0" borderId="21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Alignment="1" applyProtection="1">
      <alignment horizontal="center" vertical="center"/>
      <protection locked="0"/>
    </xf>
    <xf numFmtId="1" fontId="8" fillId="0" borderId="0" xfId="1" applyNumberFormat="1" applyFont="1" applyFill="1" applyAlignment="1" applyProtection="1">
      <alignment horizontal="center" vertical="center"/>
      <protection locked="0"/>
    </xf>
    <xf numFmtId="0" fontId="4" fillId="0" borderId="12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vertical="center"/>
      <protection locked="0"/>
    </xf>
    <xf numFmtId="0" fontId="10" fillId="0" borderId="0" xfId="1" applyFont="1" applyFill="1" applyAlignment="1" applyProtection="1">
      <alignment vertical="center"/>
      <protection locked="0"/>
    </xf>
    <xf numFmtId="3" fontId="8" fillId="0" borderId="0" xfId="1" applyNumberFormat="1" applyFont="1" applyFill="1" applyAlignment="1" applyProtection="1">
      <alignment vertical="center"/>
      <protection locked="0"/>
    </xf>
    <xf numFmtId="3" fontId="4" fillId="0" borderId="0" xfId="1" applyNumberFormat="1" applyFont="1" applyAlignment="1" applyProtection="1">
      <alignment vertical="center"/>
      <protection locked="0"/>
    </xf>
    <xf numFmtId="4" fontId="4" fillId="0" borderId="0" xfId="1" applyNumberFormat="1" applyFont="1" applyAlignment="1" applyProtection="1">
      <alignment vertical="center"/>
      <protection locked="0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49" fontId="4" fillId="0" borderId="19" xfId="0" applyNumberFormat="1" applyFont="1" applyFill="1" applyBorder="1" applyAlignment="1">
      <alignment vertical="center" wrapText="1"/>
    </xf>
    <xf numFmtId="3" fontId="6" fillId="0" borderId="19" xfId="0" applyNumberFormat="1" applyFont="1" applyFill="1" applyBorder="1" applyAlignment="1">
      <alignment horizontal="right" vertical="center" wrapText="1"/>
    </xf>
    <xf numFmtId="3" fontId="7" fillId="0" borderId="19" xfId="0" applyNumberFormat="1" applyFont="1" applyFill="1" applyBorder="1" applyAlignment="1">
      <alignment horizontal="right" vertical="center" wrapText="1"/>
    </xf>
    <xf numFmtId="3" fontId="4" fillId="0" borderId="19" xfId="0" applyNumberFormat="1" applyFont="1" applyFill="1" applyBorder="1" applyAlignment="1">
      <alignment horizontal="right" vertical="center" wrapText="1"/>
    </xf>
    <xf numFmtId="3" fontId="4" fillId="0" borderId="19" xfId="0" applyNumberFormat="1" applyFont="1" applyFill="1" applyBorder="1" applyAlignment="1">
      <alignment vertical="center" wrapText="1"/>
    </xf>
    <xf numFmtId="3" fontId="4" fillId="4" borderId="19" xfId="0" applyNumberFormat="1" applyFont="1" applyFill="1" applyBorder="1" applyAlignment="1">
      <alignment vertical="center" wrapText="1"/>
    </xf>
    <xf numFmtId="10" fontId="4" fillId="0" borderId="19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49" fontId="4" fillId="5" borderId="21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vertical="center" wrapText="1"/>
    </xf>
    <xf numFmtId="10" fontId="4" fillId="0" borderId="22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4" fontId="6" fillId="4" borderId="25" xfId="0" applyNumberFormat="1" applyFont="1" applyFill="1" applyBorder="1" applyAlignment="1">
      <alignment vertical="center" wrapText="1"/>
    </xf>
    <xf numFmtId="3" fontId="6" fillId="6" borderId="9" xfId="0" applyNumberFormat="1" applyFont="1" applyFill="1" applyBorder="1" applyAlignment="1">
      <alignment horizontal="right" vertical="center" wrapText="1"/>
    </xf>
    <xf numFmtId="10" fontId="6" fillId="6" borderId="9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vertical="center" wrapText="1"/>
    </xf>
    <xf numFmtId="10" fontId="4" fillId="6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1" applyFont="1" applyFill="1" applyBorder="1" applyAlignment="1" applyProtection="1">
      <alignment vertical="center" wrapText="1"/>
      <protection locked="0"/>
    </xf>
    <xf numFmtId="4" fontId="4" fillId="0" borderId="0" xfId="1" applyNumberFormat="1" applyFont="1" applyAlignment="1" applyProtection="1">
      <alignment vertical="center" wrapText="1"/>
      <protection locked="0"/>
    </xf>
    <xf numFmtId="4" fontId="6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Fill="1" applyAlignment="1" applyProtection="1">
      <alignment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4" fillId="7" borderId="18" xfId="0" applyNumberFormat="1" applyFont="1" applyFill="1" applyBorder="1" applyAlignment="1">
      <alignment horizontal="center" vertical="center" wrapText="1"/>
    </xf>
    <xf numFmtId="0" fontId="4" fillId="7" borderId="13" xfId="0" applyNumberFormat="1" applyFont="1" applyFill="1" applyBorder="1" applyAlignment="1">
      <alignment horizontal="center" vertical="center" wrapText="1"/>
    </xf>
    <xf numFmtId="1" fontId="4" fillId="7" borderId="13" xfId="4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1" fillId="0" borderId="0" xfId="1" applyFont="1" applyAlignment="1" applyProtection="1">
      <alignment horizontal="center" vertical="center" wrapText="1"/>
      <protection locked="0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9" xfId="1" applyFont="1" applyFill="1" applyBorder="1" applyAlignment="1" applyProtection="1">
      <alignment horizontal="center" vertical="center" wrapText="1"/>
      <protection locked="0"/>
    </xf>
    <xf numFmtId="3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3" applyNumberFormat="1" applyFont="1" applyFill="1" applyBorder="1" applyAlignment="1">
      <alignment horizontal="center" vertical="center" wrapText="1"/>
    </xf>
    <xf numFmtId="3" fontId="6" fillId="0" borderId="9" xfId="3" applyNumberFormat="1" applyFont="1" applyFill="1" applyBorder="1" applyAlignment="1">
      <alignment horizontal="center" vertical="center" wrapText="1"/>
    </xf>
    <xf numFmtId="3" fontId="6" fillId="0" borderId="4" xfId="2" applyNumberFormat="1" applyFont="1" applyFill="1" applyBorder="1" applyAlignment="1">
      <alignment horizontal="center" vertical="center" wrapText="1"/>
    </xf>
    <xf numFmtId="3" fontId="6" fillId="0" borderId="9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6">
    <cellStyle name="Normální" xfId="0" builtinId="0"/>
    <cellStyle name="Normální 4" xfId="2"/>
    <cellStyle name="Normální 4 2" xfId="5"/>
    <cellStyle name="Normální 6" xfId="3"/>
    <cellStyle name="normální_owssvr(1)" xfId="4"/>
    <cellStyle name="normální_Z024_004_05" xfId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_rozpocet\_N\evropsk&#233;%20projekty\TABULE\ORJ14_P&#345;ehled%20projekt&#367;%202014-2020_n&#225;vrh%202019_v3_201811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 refreshError="1"/>
      <sheetData sheetId="4">
        <row r="26">
          <cell r="L26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8"/>
  <sheetViews>
    <sheetView tabSelected="1" zoomScale="80" zoomScaleNormal="80" workbookViewId="0">
      <pane xSplit="4" ySplit="6" topLeftCell="E196" activePane="bottomRight" state="frozen"/>
      <selection pane="topRight" activeCell="E1" sqref="E1"/>
      <selection pane="bottomLeft" activeCell="A7" sqref="A7"/>
      <selection pane="bottomRight" activeCell="C1" sqref="C1"/>
    </sheetView>
  </sheetViews>
  <sheetFormatPr defaultRowHeight="12.75" x14ac:dyDescent="0.2"/>
  <cols>
    <col min="1" max="1" width="6.28515625" style="3" hidden="1" customWidth="1"/>
    <col min="2" max="2" width="6.85546875" style="3" hidden="1" customWidth="1"/>
    <col min="3" max="3" width="39" style="53" customWidth="1"/>
    <col min="4" max="4" width="13.5703125" style="54" customWidth="1"/>
    <col min="5" max="5" width="19.28515625" style="54" hidden="1" customWidth="1"/>
    <col min="6" max="6" width="15.28515625" style="54" bestFit="1" customWidth="1"/>
    <col min="7" max="7" width="12.7109375" style="55" customWidth="1"/>
    <col min="8" max="8" width="16.28515625" style="55" customWidth="1"/>
    <col min="9" max="9" width="14.5703125" style="55" customWidth="1"/>
    <col min="10" max="10" width="6.85546875" style="55" bestFit="1" customWidth="1"/>
    <col min="11" max="11" width="13.85546875" style="56" customWidth="1"/>
    <col min="12" max="12" width="10.85546875" style="55" customWidth="1"/>
    <col min="13" max="13" width="9.42578125" style="55" customWidth="1"/>
    <col min="14" max="14" width="9.140625" style="55" customWidth="1"/>
    <col min="15" max="15" width="14.42578125" style="55" bestFit="1" customWidth="1"/>
    <col min="16" max="16" width="13" style="53" customWidth="1"/>
    <col min="17" max="17" width="15.7109375" style="3" customWidth="1"/>
    <col min="18" max="16384" width="9.140625" style="53"/>
  </cols>
  <sheetData>
    <row r="1" spans="1:17" x14ac:dyDescent="0.2">
      <c r="C1" s="76" t="s">
        <v>241</v>
      </c>
    </row>
    <row r="2" spans="1:17" ht="15" x14ac:dyDescent="0.2">
      <c r="A2" s="4"/>
      <c r="B2" s="5">
        <v>2018</v>
      </c>
      <c r="C2" s="96" t="s">
        <v>0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82"/>
    </row>
    <row r="3" spans="1:17" ht="13.5" thickBot="1" x14ac:dyDescent="0.25">
      <c r="A3" s="4"/>
      <c r="B3" s="6" t="s">
        <v>1</v>
      </c>
      <c r="C3" s="7"/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10" t="s">
        <v>2</v>
      </c>
    </row>
    <row r="4" spans="1:17" ht="25.5" customHeight="1" x14ac:dyDescent="0.2">
      <c r="A4" s="97" t="s">
        <v>3</v>
      </c>
      <c r="B4" s="11"/>
      <c r="C4" s="99" t="s">
        <v>4</v>
      </c>
      <c r="D4" s="101" t="s">
        <v>5</v>
      </c>
      <c r="E4" s="88"/>
      <c r="F4" s="103" t="s">
        <v>6</v>
      </c>
      <c r="G4" s="104"/>
      <c r="H4" s="105" t="s">
        <v>243</v>
      </c>
      <c r="I4" s="105" t="s">
        <v>244</v>
      </c>
      <c r="J4" s="105" t="s">
        <v>7</v>
      </c>
      <c r="K4" s="107" t="s">
        <v>242</v>
      </c>
      <c r="L4" s="105" t="s">
        <v>8</v>
      </c>
      <c r="M4" s="105"/>
      <c r="N4" s="105"/>
      <c r="O4" s="105"/>
      <c r="P4" s="109" t="s">
        <v>9</v>
      </c>
      <c r="Q4" s="111" t="s">
        <v>10</v>
      </c>
    </row>
    <row r="5" spans="1:17" ht="13.5" thickBot="1" x14ac:dyDescent="0.25">
      <c r="A5" s="98"/>
      <c r="B5" s="12" t="s">
        <v>11</v>
      </c>
      <c r="C5" s="100"/>
      <c r="D5" s="102"/>
      <c r="E5" s="89"/>
      <c r="F5" s="89" t="s">
        <v>12</v>
      </c>
      <c r="G5" s="87">
        <v>2018</v>
      </c>
      <c r="H5" s="106"/>
      <c r="I5" s="106"/>
      <c r="J5" s="106"/>
      <c r="K5" s="108"/>
      <c r="L5" s="87">
        <v>2020</v>
      </c>
      <c r="M5" s="87">
        <v>2021</v>
      </c>
      <c r="N5" s="87">
        <v>2022</v>
      </c>
      <c r="O5" s="89" t="s">
        <v>13</v>
      </c>
      <c r="P5" s="110"/>
      <c r="Q5" s="112"/>
    </row>
    <row r="6" spans="1:17" x14ac:dyDescent="0.2">
      <c r="A6" s="13"/>
      <c r="B6" s="14"/>
      <c r="C6" s="93" t="s">
        <v>14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25.5" x14ac:dyDescent="0.2">
      <c r="A7" s="15">
        <v>3206</v>
      </c>
      <c r="B7" s="16" t="s">
        <v>15</v>
      </c>
      <c r="C7" s="57" t="s">
        <v>16</v>
      </c>
      <c r="D7" s="58">
        <v>32999.089999999997</v>
      </c>
      <c r="E7" s="59">
        <f>F7+G7+K7+L7+M7+N7+O7</f>
        <v>32999.089999999997</v>
      </c>
      <c r="F7" s="60">
        <v>107.69</v>
      </c>
      <c r="G7" s="61">
        <v>54.45</v>
      </c>
      <c r="H7" s="62">
        <v>56.95</v>
      </c>
      <c r="I7" s="62">
        <v>0</v>
      </c>
      <c r="J7" s="62">
        <v>0</v>
      </c>
      <c r="K7" s="61">
        <v>56.95</v>
      </c>
      <c r="L7" s="61">
        <v>32780</v>
      </c>
      <c r="M7" s="61">
        <v>0</v>
      </c>
      <c r="N7" s="61">
        <v>0</v>
      </c>
      <c r="O7" s="61">
        <v>0</v>
      </c>
      <c r="P7" s="63">
        <v>0.9</v>
      </c>
      <c r="Q7" s="64" t="s">
        <v>17</v>
      </c>
    </row>
    <row r="8" spans="1:17" ht="51" x14ac:dyDescent="0.2">
      <c r="A8" s="17">
        <v>3262</v>
      </c>
      <c r="B8" s="18">
        <v>14</v>
      </c>
      <c r="C8" s="65" t="s">
        <v>18</v>
      </c>
      <c r="D8" s="58">
        <v>4613.9354299999995</v>
      </c>
      <c r="E8" s="59">
        <f t="shared" ref="E8:E28" si="0">F8+G8+K8+L8+M8+N8+O8</f>
        <v>4613.9354299999995</v>
      </c>
      <c r="F8" s="60">
        <v>934.93835999999999</v>
      </c>
      <c r="G8" s="61">
        <v>759.50706999999989</v>
      </c>
      <c r="H8" s="62">
        <v>840.49</v>
      </c>
      <c r="I8" s="62">
        <v>364.70740999999992</v>
      </c>
      <c r="J8" s="62">
        <v>43.392236671465447</v>
      </c>
      <c r="K8" s="61">
        <v>840.49</v>
      </c>
      <c r="L8" s="61">
        <v>600</v>
      </c>
      <c r="M8" s="61">
        <v>1479</v>
      </c>
      <c r="N8" s="61">
        <v>0</v>
      </c>
      <c r="O8" s="61">
        <v>0</v>
      </c>
      <c r="P8" s="66">
        <v>0.85</v>
      </c>
      <c r="Q8" s="39" t="s">
        <v>19</v>
      </c>
    </row>
    <row r="9" spans="1:17" x14ac:dyDescent="0.2">
      <c r="A9" s="17">
        <v>3317</v>
      </c>
      <c r="B9" s="18">
        <v>7</v>
      </c>
      <c r="C9" s="65" t="s">
        <v>20</v>
      </c>
      <c r="D9" s="58">
        <v>195599.57810000001</v>
      </c>
      <c r="E9" s="59">
        <f t="shared" si="0"/>
        <v>195599.57810000001</v>
      </c>
      <c r="F9" s="60">
        <v>46.585000000000001</v>
      </c>
      <c r="G9" s="61">
        <v>31120.003100000002</v>
      </c>
      <c r="H9" s="62">
        <v>104479.99</v>
      </c>
      <c r="I9" s="62">
        <v>34076.82933</v>
      </c>
      <c r="J9" s="62">
        <v>32.615651408465865</v>
      </c>
      <c r="K9" s="61">
        <v>104479.99</v>
      </c>
      <c r="L9" s="61">
        <v>59953</v>
      </c>
      <c r="M9" s="61">
        <v>0</v>
      </c>
      <c r="N9" s="61">
        <v>0</v>
      </c>
      <c r="O9" s="61">
        <v>0</v>
      </c>
      <c r="P9" s="66">
        <v>0.9</v>
      </c>
      <c r="Q9" s="67" t="s">
        <v>17</v>
      </c>
    </row>
    <row r="10" spans="1:17" ht="38.25" x14ac:dyDescent="0.2">
      <c r="A10" s="17">
        <v>3319</v>
      </c>
      <c r="B10" s="18">
        <v>7</v>
      </c>
      <c r="C10" s="65" t="s">
        <v>21</v>
      </c>
      <c r="D10" s="58">
        <v>306000</v>
      </c>
      <c r="E10" s="59">
        <f t="shared" si="0"/>
        <v>305999.99985999998</v>
      </c>
      <c r="F10" s="60">
        <v>447.85</v>
      </c>
      <c r="G10" s="61">
        <v>77783.03985999999</v>
      </c>
      <c r="H10" s="62">
        <v>147769.10999999999</v>
      </c>
      <c r="I10" s="62">
        <v>87903.031099999993</v>
      </c>
      <c r="J10" s="62">
        <v>59.486743271310225</v>
      </c>
      <c r="K10" s="61">
        <v>147769.10999999999</v>
      </c>
      <c r="L10" s="61">
        <v>80000</v>
      </c>
      <c r="M10" s="61">
        <v>0</v>
      </c>
      <c r="N10" s="61">
        <v>0</v>
      </c>
      <c r="O10" s="61">
        <v>0</v>
      </c>
      <c r="P10" s="66">
        <v>0.9</v>
      </c>
      <c r="Q10" s="67" t="s">
        <v>17</v>
      </c>
    </row>
    <row r="11" spans="1:17" x14ac:dyDescent="0.2">
      <c r="A11" s="17">
        <v>3321</v>
      </c>
      <c r="B11" s="18">
        <v>14</v>
      </c>
      <c r="C11" s="65" t="s">
        <v>22</v>
      </c>
      <c r="D11" s="58">
        <v>133999.99049</v>
      </c>
      <c r="E11" s="59">
        <f t="shared" si="0"/>
        <v>133999.99049</v>
      </c>
      <c r="F11" s="60">
        <v>1030.9000000000001</v>
      </c>
      <c r="G11" s="61">
        <v>69975.370490000016</v>
      </c>
      <c r="H11" s="62">
        <v>62993.72</v>
      </c>
      <c r="I11" s="62">
        <v>29856.97969</v>
      </c>
      <c r="J11" s="62">
        <v>47.396755882967376</v>
      </c>
      <c r="K11" s="61">
        <v>62993.72</v>
      </c>
      <c r="L11" s="61">
        <v>0</v>
      </c>
      <c r="M11" s="61">
        <v>0</v>
      </c>
      <c r="N11" s="61">
        <v>0</v>
      </c>
      <c r="O11" s="61">
        <v>0</v>
      </c>
      <c r="P11" s="66">
        <v>0.9</v>
      </c>
      <c r="Q11" s="67" t="s">
        <v>17</v>
      </c>
    </row>
    <row r="12" spans="1:17" ht="25.5" x14ac:dyDescent="0.2">
      <c r="A12" s="17">
        <v>3322</v>
      </c>
      <c r="B12" s="18">
        <v>14</v>
      </c>
      <c r="C12" s="65" t="s">
        <v>23</v>
      </c>
      <c r="D12" s="58">
        <v>21386.179850000004</v>
      </c>
      <c r="E12" s="59">
        <f t="shared" si="0"/>
        <v>21386.179850000004</v>
      </c>
      <c r="F12" s="60">
        <v>260.14999999999998</v>
      </c>
      <c r="G12" s="61">
        <v>21053.509850000002</v>
      </c>
      <c r="H12" s="62">
        <v>72.52</v>
      </c>
      <c r="I12" s="62">
        <v>72.497</v>
      </c>
      <c r="J12" s="62">
        <v>99.968284611141755</v>
      </c>
      <c r="K12" s="61">
        <v>72.52</v>
      </c>
      <c r="L12" s="61">
        <v>0</v>
      </c>
      <c r="M12" s="61">
        <v>0</v>
      </c>
      <c r="N12" s="61">
        <v>0</v>
      </c>
      <c r="O12" s="61">
        <v>0</v>
      </c>
      <c r="P12" s="66">
        <v>0.9</v>
      </c>
      <c r="Q12" s="67" t="s">
        <v>17</v>
      </c>
    </row>
    <row r="13" spans="1:17" ht="25.5" x14ac:dyDescent="0.2">
      <c r="A13" s="19">
        <v>3324</v>
      </c>
      <c r="B13" s="18">
        <v>7</v>
      </c>
      <c r="C13" s="65" t="s">
        <v>24</v>
      </c>
      <c r="D13" s="58">
        <v>44565</v>
      </c>
      <c r="E13" s="59">
        <f t="shared" si="0"/>
        <v>44565.035000000003</v>
      </c>
      <c r="F13" s="60">
        <v>0</v>
      </c>
      <c r="G13" s="61">
        <v>222.035</v>
      </c>
      <c r="H13" s="62">
        <v>35000</v>
      </c>
      <c r="I13" s="62">
        <v>11344.851460000002</v>
      </c>
      <c r="J13" s="62">
        <v>32.413861314285718</v>
      </c>
      <c r="K13" s="61">
        <v>44343</v>
      </c>
      <c r="L13" s="61">
        <v>0</v>
      </c>
      <c r="M13" s="61">
        <v>0</v>
      </c>
      <c r="N13" s="61">
        <v>0</v>
      </c>
      <c r="O13" s="61">
        <v>0</v>
      </c>
      <c r="P13" s="66">
        <v>0.9</v>
      </c>
      <c r="Q13" s="67" t="s">
        <v>17</v>
      </c>
    </row>
    <row r="14" spans="1:17" ht="38.25" x14ac:dyDescent="0.2">
      <c r="A14" s="17">
        <v>3362</v>
      </c>
      <c r="B14" s="14" t="s">
        <v>15</v>
      </c>
      <c r="C14" s="65" t="s">
        <v>25</v>
      </c>
      <c r="D14" s="58">
        <v>83271.743350000004</v>
      </c>
      <c r="E14" s="59">
        <f t="shared" si="0"/>
        <v>83271.743350000004</v>
      </c>
      <c r="F14" s="60">
        <v>90.75</v>
      </c>
      <c r="G14" s="61">
        <v>45280.993349999997</v>
      </c>
      <c r="H14" s="62">
        <v>37900</v>
      </c>
      <c r="I14" s="62">
        <v>37752.024010000001</v>
      </c>
      <c r="J14" s="62">
        <v>99.609562031662264</v>
      </c>
      <c r="K14" s="61">
        <v>37900</v>
      </c>
      <c r="L14" s="61">
        <v>0</v>
      </c>
      <c r="M14" s="61">
        <v>0</v>
      </c>
      <c r="N14" s="61">
        <v>0</v>
      </c>
      <c r="O14" s="61">
        <v>0</v>
      </c>
      <c r="P14" s="66">
        <v>0.9</v>
      </c>
      <c r="Q14" s="67" t="s">
        <v>17</v>
      </c>
    </row>
    <row r="15" spans="1:17" ht="25.5" x14ac:dyDescent="0.2">
      <c r="A15" s="20">
        <v>3365</v>
      </c>
      <c r="B15" s="14" t="s">
        <v>15</v>
      </c>
      <c r="C15" s="65" t="s">
        <v>26</v>
      </c>
      <c r="D15" s="58">
        <v>118499.58500000001</v>
      </c>
      <c r="E15" s="59">
        <f t="shared" si="0"/>
        <v>118499.58500000001</v>
      </c>
      <c r="F15" s="60">
        <v>0</v>
      </c>
      <c r="G15" s="61">
        <v>46.585000000000001</v>
      </c>
      <c r="H15" s="62">
        <v>118453</v>
      </c>
      <c r="I15" s="62">
        <v>20469.448680000001</v>
      </c>
      <c r="J15" s="62">
        <v>17.280650283234703</v>
      </c>
      <c r="K15" s="61">
        <v>118453</v>
      </c>
      <c r="L15" s="61">
        <v>0</v>
      </c>
      <c r="M15" s="61">
        <v>0</v>
      </c>
      <c r="N15" s="61">
        <v>0</v>
      </c>
      <c r="O15" s="61">
        <v>0</v>
      </c>
      <c r="P15" s="66">
        <v>0.9</v>
      </c>
      <c r="Q15" s="67" t="s">
        <v>17</v>
      </c>
    </row>
    <row r="16" spans="1:17" ht="25.5" x14ac:dyDescent="0.2">
      <c r="A16" s="17">
        <v>3392</v>
      </c>
      <c r="B16" s="18">
        <v>14</v>
      </c>
      <c r="C16" s="68" t="s">
        <v>27</v>
      </c>
      <c r="D16" s="58">
        <v>102999.993</v>
      </c>
      <c r="E16" s="59">
        <f t="shared" si="0"/>
        <v>102999.993</v>
      </c>
      <c r="F16" s="60">
        <v>66.912999999999997</v>
      </c>
      <c r="G16" s="61">
        <v>32.25</v>
      </c>
      <c r="H16" s="62">
        <v>10900.83</v>
      </c>
      <c r="I16" s="62">
        <v>0</v>
      </c>
      <c r="J16" s="62">
        <v>0</v>
      </c>
      <c r="K16" s="61">
        <v>500.83</v>
      </c>
      <c r="L16" s="61">
        <v>500</v>
      </c>
      <c r="M16" s="61">
        <v>32350</v>
      </c>
      <c r="N16" s="61">
        <v>69550</v>
      </c>
      <c r="O16" s="61">
        <v>0</v>
      </c>
      <c r="P16" s="69">
        <v>0.9</v>
      </c>
      <c r="Q16" s="67" t="s">
        <v>17</v>
      </c>
    </row>
    <row r="17" spans="1:17" ht="25.5" x14ac:dyDescent="0.2">
      <c r="A17" s="21">
        <v>3405</v>
      </c>
      <c r="B17" s="22" t="s">
        <v>15</v>
      </c>
      <c r="C17" s="68" t="s">
        <v>28</v>
      </c>
      <c r="D17" s="58">
        <v>70000.100000000006</v>
      </c>
      <c r="E17" s="59">
        <f t="shared" si="0"/>
        <v>70000.100000000006</v>
      </c>
      <c r="F17" s="60">
        <v>0</v>
      </c>
      <c r="G17" s="61">
        <v>66.55</v>
      </c>
      <c r="H17" s="62">
        <v>244.55</v>
      </c>
      <c r="I17" s="62">
        <v>0</v>
      </c>
      <c r="J17" s="62">
        <v>0</v>
      </c>
      <c r="K17" s="61">
        <v>244.55</v>
      </c>
      <c r="L17" s="61">
        <v>0</v>
      </c>
      <c r="M17" s="61">
        <v>69689</v>
      </c>
      <c r="N17" s="61">
        <v>0</v>
      </c>
      <c r="O17" s="61">
        <v>0</v>
      </c>
      <c r="P17" s="69">
        <v>0.9</v>
      </c>
      <c r="Q17" s="67" t="s">
        <v>17</v>
      </c>
    </row>
    <row r="18" spans="1:17" ht="25.5" x14ac:dyDescent="0.2">
      <c r="A18" s="21">
        <v>3406</v>
      </c>
      <c r="B18" s="22" t="s">
        <v>15</v>
      </c>
      <c r="C18" s="68" t="s">
        <v>29</v>
      </c>
      <c r="D18" s="58">
        <v>17599.994999999999</v>
      </c>
      <c r="E18" s="59">
        <f t="shared" si="0"/>
        <v>17599.994999999999</v>
      </c>
      <c r="F18" s="60">
        <v>0</v>
      </c>
      <c r="G18" s="61">
        <v>46.585000000000001</v>
      </c>
      <c r="H18" s="62">
        <v>17553.41</v>
      </c>
      <c r="I18" s="62">
        <v>14803.727919999999</v>
      </c>
      <c r="J18" s="62">
        <v>84.335339515228085</v>
      </c>
      <c r="K18" s="61">
        <v>17553.41</v>
      </c>
      <c r="L18" s="61">
        <v>0</v>
      </c>
      <c r="M18" s="61">
        <v>0</v>
      </c>
      <c r="N18" s="61">
        <v>0</v>
      </c>
      <c r="O18" s="61">
        <v>0</v>
      </c>
      <c r="P18" s="69">
        <v>0.9</v>
      </c>
      <c r="Q18" s="67" t="s">
        <v>17</v>
      </c>
    </row>
    <row r="19" spans="1:17" ht="25.5" x14ac:dyDescent="0.2">
      <c r="A19" s="21">
        <v>3407</v>
      </c>
      <c r="B19" s="22" t="s">
        <v>15</v>
      </c>
      <c r="C19" s="68" t="s">
        <v>30</v>
      </c>
      <c r="D19" s="58">
        <v>47499.584999999999</v>
      </c>
      <c r="E19" s="59">
        <f t="shared" si="0"/>
        <v>47499.584999999999</v>
      </c>
      <c r="F19" s="60">
        <v>0</v>
      </c>
      <c r="G19" s="61">
        <v>46.585000000000001</v>
      </c>
      <c r="H19" s="62">
        <v>47453</v>
      </c>
      <c r="I19" s="62">
        <v>13050.06337</v>
      </c>
      <c r="J19" s="62">
        <v>27.501029165700796</v>
      </c>
      <c r="K19" s="61">
        <v>47453</v>
      </c>
      <c r="L19" s="61">
        <v>0</v>
      </c>
      <c r="M19" s="61">
        <v>0</v>
      </c>
      <c r="N19" s="61">
        <v>0</v>
      </c>
      <c r="O19" s="61">
        <v>0</v>
      </c>
      <c r="P19" s="69">
        <v>0.9</v>
      </c>
      <c r="Q19" s="67" t="s">
        <v>17</v>
      </c>
    </row>
    <row r="20" spans="1:17" ht="25.5" x14ac:dyDescent="0.2">
      <c r="A20" s="21">
        <v>3408</v>
      </c>
      <c r="B20" s="22" t="s">
        <v>15</v>
      </c>
      <c r="C20" s="68" t="s">
        <v>31</v>
      </c>
      <c r="D20" s="58">
        <v>58199.995000000003</v>
      </c>
      <c r="E20" s="59">
        <f t="shared" si="0"/>
        <v>58199.995000000003</v>
      </c>
      <c r="F20" s="60">
        <v>0</v>
      </c>
      <c r="G20" s="61">
        <v>46.585000000000001</v>
      </c>
      <c r="H20" s="62">
        <v>58153.41</v>
      </c>
      <c r="I20" s="62">
        <v>76.834999999999994</v>
      </c>
      <c r="J20" s="62">
        <v>0.13212466818368862</v>
      </c>
      <c r="K20" s="61">
        <v>58153.41</v>
      </c>
      <c r="L20" s="61">
        <v>0</v>
      </c>
      <c r="M20" s="61">
        <v>0</v>
      </c>
      <c r="N20" s="61">
        <v>0</v>
      </c>
      <c r="O20" s="61">
        <v>0</v>
      </c>
      <c r="P20" s="69">
        <v>0.9</v>
      </c>
      <c r="Q20" s="67" t="s">
        <v>17</v>
      </c>
    </row>
    <row r="21" spans="1:17" ht="25.5" x14ac:dyDescent="0.2">
      <c r="A21" s="21">
        <v>3409</v>
      </c>
      <c r="B21" s="22" t="s">
        <v>15</v>
      </c>
      <c r="C21" s="68" t="s">
        <v>32</v>
      </c>
      <c r="D21" s="58">
        <v>82423.994999999995</v>
      </c>
      <c r="E21" s="59">
        <f t="shared" si="0"/>
        <v>82423.994999999995</v>
      </c>
      <c r="F21" s="60">
        <v>0</v>
      </c>
      <c r="G21" s="61">
        <v>46.585000000000001</v>
      </c>
      <c r="H21" s="62">
        <v>77.41</v>
      </c>
      <c r="I21" s="62">
        <v>76.834999999999994</v>
      </c>
      <c r="J21" s="62">
        <v>99.257201911897681</v>
      </c>
      <c r="K21" s="61">
        <v>77.41</v>
      </c>
      <c r="L21" s="61">
        <v>82300</v>
      </c>
      <c r="M21" s="61">
        <v>0</v>
      </c>
      <c r="N21" s="61">
        <v>0</v>
      </c>
      <c r="O21" s="61">
        <v>0</v>
      </c>
      <c r="P21" s="69">
        <v>0.9</v>
      </c>
      <c r="Q21" s="67" t="s">
        <v>17</v>
      </c>
    </row>
    <row r="22" spans="1:17" x14ac:dyDescent="0.2">
      <c r="A22" s="23">
        <v>3411</v>
      </c>
      <c r="B22" s="22" t="s">
        <v>37</v>
      </c>
      <c r="C22" s="68" t="s">
        <v>33</v>
      </c>
      <c r="D22" s="58">
        <v>316000</v>
      </c>
      <c r="E22" s="59">
        <f t="shared" si="0"/>
        <v>316000</v>
      </c>
      <c r="F22" s="60">
        <v>0</v>
      </c>
      <c r="G22" s="61">
        <v>0</v>
      </c>
      <c r="H22" s="62">
        <v>1000</v>
      </c>
      <c r="I22" s="62">
        <v>0</v>
      </c>
      <c r="J22" s="62">
        <v>0</v>
      </c>
      <c r="K22" s="61">
        <v>200</v>
      </c>
      <c r="L22" s="61">
        <v>800</v>
      </c>
      <c r="M22" s="61">
        <v>1000</v>
      </c>
      <c r="N22" s="61">
        <v>49000</v>
      </c>
      <c r="O22" s="61">
        <v>265000</v>
      </c>
      <c r="P22" s="69" t="s">
        <v>34</v>
      </c>
      <c r="Q22" s="67" t="s">
        <v>35</v>
      </c>
    </row>
    <row r="23" spans="1:17" ht="63.75" x14ac:dyDescent="0.2">
      <c r="A23" s="23">
        <v>3412</v>
      </c>
      <c r="B23" s="22" t="s">
        <v>37</v>
      </c>
      <c r="C23" s="68" t="s">
        <v>36</v>
      </c>
      <c r="D23" s="58">
        <v>0</v>
      </c>
      <c r="E23" s="59">
        <f t="shared" si="0"/>
        <v>0</v>
      </c>
      <c r="F23" s="60">
        <v>0</v>
      </c>
      <c r="G23" s="61">
        <v>0</v>
      </c>
      <c r="H23" s="62">
        <v>650</v>
      </c>
      <c r="I23" s="62">
        <v>0</v>
      </c>
      <c r="J23" s="62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9">
        <v>0.85</v>
      </c>
      <c r="Q23" s="67" t="s">
        <v>19</v>
      </c>
    </row>
    <row r="24" spans="1:17" ht="38.25" x14ac:dyDescent="0.2">
      <c r="A24" s="23">
        <v>3424</v>
      </c>
      <c r="B24" s="22" t="s">
        <v>37</v>
      </c>
      <c r="C24" s="68" t="s">
        <v>38</v>
      </c>
      <c r="D24" s="58">
        <v>69000</v>
      </c>
      <c r="E24" s="59">
        <f t="shared" si="0"/>
        <v>69000</v>
      </c>
      <c r="F24" s="60">
        <v>0</v>
      </c>
      <c r="G24" s="61">
        <v>0</v>
      </c>
      <c r="H24" s="62">
        <v>500</v>
      </c>
      <c r="I24" s="62">
        <v>0</v>
      </c>
      <c r="J24" s="62">
        <v>0</v>
      </c>
      <c r="K24" s="61">
        <v>0</v>
      </c>
      <c r="L24" s="61">
        <v>500</v>
      </c>
      <c r="M24" s="61">
        <v>68500</v>
      </c>
      <c r="N24" s="61">
        <v>0</v>
      </c>
      <c r="O24" s="61">
        <v>0</v>
      </c>
      <c r="P24" s="69">
        <v>0.9</v>
      </c>
      <c r="Q24" s="67" t="s">
        <v>39</v>
      </c>
    </row>
    <row r="25" spans="1:17" ht="25.5" x14ac:dyDescent="0.2">
      <c r="A25" s="23">
        <v>3429</v>
      </c>
      <c r="B25" s="22" t="s">
        <v>15</v>
      </c>
      <c r="C25" s="68" t="s">
        <v>40</v>
      </c>
      <c r="D25" s="58">
        <v>122999.6</v>
      </c>
      <c r="E25" s="59">
        <f t="shared" si="0"/>
        <v>122999.6</v>
      </c>
      <c r="F25" s="60">
        <v>0</v>
      </c>
      <c r="G25" s="61">
        <v>0</v>
      </c>
      <c r="H25" s="62">
        <v>66.599999999999994</v>
      </c>
      <c r="I25" s="62">
        <v>46.585000000000001</v>
      </c>
      <c r="J25" s="62">
        <v>69.947447447447459</v>
      </c>
      <c r="K25" s="61">
        <v>66.599999999999994</v>
      </c>
      <c r="L25" s="61">
        <v>25000</v>
      </c>
      <c r="M25" s="61">
        <v>97933</v>
      </c>
      <c r="N25" s="61">
        <v>0</v>
      </c>
      <c r="O25" s="61">
        <v>0</v>
      </c>
      <c r="P25" s="69">
        <v>0.9</v>
      </c>
      <c r="Q25" s="67" t="s">
        <v>17</v>
      </c>
    </row>
    <row r="26" spans="1:17" ht="25.5" x14ac:dyDescent="0.2">
      <c r="A26" s="23">
        <v>3431</v>
      </c>
      <c r="B26" s="22" t="s">
        <v>15</v>
      </c>
      <c r="C26" s="68" t="s">
        <v>41</v>
      </c>
      <c r="D26" s="58">
        <v>101000</v>
      </c>
      <c r="E26" s="59">
        <f t="shared" si="0"/>
        <v>101000</v>
      </c>
      <c r="F26" s="60">
        <v>0</v>
      </c>
      <c r="G26" s="61">
        <v>0</v>
      </c>
      <c r="H26" s="62">
        <v>305</v>
      </c>
      <c r="I26" s="62">
        <v>175.45</v>
      </c>
      <c r="J26" s="62">
        <v>57.52459016393442</v>
      </c>
      <c r="K26" s="61">
        <v>305</v>
      </c>
      <c r="L26" s="61">
        <v>100695</v>
      </c>
      <c r="M26" s="61">
        <v>0</v>
      </c>
      <c r="N26" s="61">
        <v>0</v>
      </c>
      <c r="O26" s="61">
        <v>0</v>
      </c>
      <c r="P26" s="69">
        <v>0.9</v>
      </c>
      <c r="Q26" s="67" t="s">
        <v>17</v>
      </c>
    </row>
    <row r="27" spans="1:17" ht="25.5" x14ac:dyDescent="0.2">
      <c r="A27" s="23">
        <v>3432</v>
      </c>
      <c r="B27" s="22" t="s">
        <v>15</v>
      </c>
      <c r="C27" s="68" t="s">
        <v>42</v>
      </c>
      <c r="D27" s="58">
        <v>88000</v>
      </c>
      <c r="E27" s="59">
        <f t="shared" si="0"/>
        <v>88000</v>
      </c>
      <c r="F27" s="60">
        <v>0</v>
      </c>
      <c r="G27" s="61">
        <v>0</v>
      </c>
      <c r="H27" s="62">
        <v>200</v>
      </c>
      <c r="I27" s="62">
        <v>0</v>
      </c>
      <c r="J27" s="62">
        <v>0</v>
      </c>
      <c r="K27" s="61">
        <v>200</v>
      </c>
      <c r="L27" s="61">
        <v>0</v>
      </c>
      <c r="M27" s="61">
        <v>0</v>
      </c>
      <c r="N27" s="61">
        <v>87800</v>
      </c>
      <c r="O27" s="61">
        <v>0</v>
      </c>
      <c r="P27" s="69">
        <v>0.9</v>
      </c>
      <c r="Q27" s="67" t="s">
        <v>17</v>
      </c>
    </row>
    <row r="28" spans="1:17" ht="39" thickBot="1" x14ac:dyDescent="0.25">
      <c r="A28" s="17">
        <v>3999</v>
      </c>
      <c r="B28" s="22" t="s">
        <v>43</v>
      </c>
      <c r="C28" s="65" t="s">
        <v>44</v>
      </c>
      <c r="D28" s="58">
        <v>33000</v>
      </c>
      <c r="E28" s="59">
        <f t="shared" si="0"/>
        <v>149300</v>
      </c>
      <c r="F28" s="60">
        <v>25500</v>
      </c>
      <c r="G28" s="61">
        <v>30800</v>
      </c>
      <c r="H28" s="62">
        <v>33000</v>
      </c>
      <c r="I28" s="62">
        <v>8000</v>
      </c>
      <c r="J28" s="62">
        <v>24.242424242424242</v>
      </c>
      <c r="K28" s="61">
        <v>33000</v>
      </c>
      <c r="L28" s="61">
        <v>30000</v>
      </c>
      <c r="M28" s="61">
        <v>30000</v>
      </c>
      <c r="N28" s="61">
        <v>0</v>
      </c>
      <c r="O28" s="61">
        <v>0</v>
      </c>
      <c r="P28" s="69" t="s">
        <v>34</v>
      </c>
      <c r="Q28" s="70" t="s">
        <v>34</v>
      </c>
    </row>
    <row r="29" spans="1:17" ht="26.25" thickBot="1" x14ac:dyDescent="0.25">
      <c r="A29" s="24"/>
      <c r="B29" s="24"/>
      <c r="C29" s="71" t="s">
        <v>45</v>
      </c>
      <c r="D29" s="72">
        <f>SUM(D7:D28)</f>
        <v>2049658.36522</v>
      </c>
      <c r="E29" s="72">
        <f t="shared" ref="E29:O29" si="1">SUM(E7:E28)</f>
        <v>2165958.4000800005</v>
      </c>
      <c r="F29" s="72">
        <f t="shared" si="1"/>
        <v>28485.77636</v>
      </c>
      <c r="G29" s="72">
        <f t="shared" si="1"/>
        <v>277380.63371999993</v>
      </c>
      <c r="H29" s="72">
        <f t="shared" si="1"/>
        <v>677669.99000000011</v>
      </c>
      <c r="I29" s="72">
        <f t="shared" si="1"/>
        <v>258069.86497</v>
      </c>
      <c r="J29" s="72">
        <f>I29/H29*100</f>
        <v>38.08193793117502</v>
      </c>
      <c r="K29" s="72">
        <f t="shared" si="1"/>
        <v>674662.99000000011</v>
      </c>
      <c r="L29" s="72">
        <f t="shared" si="1"/>
        <v>413128</v>
      </c>
      <c r="M29" s="72">
        <f t="shared" si="1"/>
        <v>300951</v>
      </c>
      <c r="N29" s="72">
        <f t="shared" si="1"/>
        <v>206350</v>
      </c>
      <c r="O29" s="72">
        <f t="shared" si="1"/>
        <v>265000</v>
      </c>
      <c r="P29" s="73" t="s">
        <v>34</v>
      </c>
      <c r="Q29" s="29"/>
    </row>
    <row r="30" spans="1:17" x14ac:dyDescent="0.2">
      <c r="A30" s="13"/>
      <c r="B30" s="14"/>
      <c r="C30" s="93" t="s">
        <v>46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5"/>
    </row>
    <row r="31" spans="1:17" ht="25.5" x14ac:dyDescent="0.2">
      <c r="A31" s="5">
        <v>3255</v>
      </c>
      <c r="B31" s="16" t="s">
        <v>37</v>
      </c>
      <c r="C31" s="57" t="s">
        <v>47</v>
      </c>
      <c r="D31" s="58">
        <v>59185.671549999999</v>
      </c>
      <c r="E31" s="59">
        <f t="shared" ref="E31:E35" si="2">F31+G31+K31+L31+M31+N31+O31</f>
        <v>59185.671549999999</v>
      </c>
      <c r="F31" s="60">
        <v>2566.6570000000002</v>
      </c>
      <c r="G31" s="61">
        <v>27054.214550000001</v>
      </c>
      <c r="H31" s="62">
        <v>30379.119999999999</v>
      </c>
      <c r="I31" s="62">
        <v>29564.414000000001</v>
      </c>
      <c r="J31" s="74">
        <v>97.318204082277575</v>
      </c>
      <c r="K31" s="61">
        <v>29564.799999999996</v>
      </c>
      <c r="L31" s="61">
        <v>0</v>
      </c>
      <c r="M31" s="61">
        <v>0</v>
      </c>
      <c r="N31" s="61">
        <v>0</v>
      </c>
      <c r="O31" s="61">
        <v>0</v>
      </c>
      <c r="P31" s="66">
        <v>0.9</v>
      </c>
      <c r="Q31" s="64" t="s">
        <v>17</v>
      </c>
    </row>
    <row r="32" spans="1:17" ht="25.5" x14ac:dyDescent="0.2">
      <c r="A32" s="5">
        <v>3303</v>
      </c>
      <c r="B32" s="18">
        <v>14</v>
      </c>
      <c r="C32" s="25" t="s">
        <v>48</v>
      </c>
      <c r="D32" s="58">
        <v>10693.074000000001</v>
      </c>
      <c r="E32" s="59">
        <f t="shared" si="2"/>
        <v>10693.074000000001</v>
      </c>
      <c r="F32" s="60">
        <v>979.5</v>
      </c>
      <c r="G32" s="61">
        <v>4129.0039999999999</v>
      </c>
      <c r="H32" s="62">
        <v>5681.01</v>
      </c>
      <c r="I32" s="62">
        <v>5584.5130000000008</v>
      </c>
      <c r="J32" s="74">
        <v>98.301411192728068</v>
      </c>
      <c r="K32" s="61">
        <v>5584.57</v>
      </c>
      <c r="L32" s="61">
        <v>0</v>
      </c>
      <c r="M32" s="61">
        <v>0</v>
      </c>
      <c r="N32" s="61">
        <v>0</v>
      </c>
      <c r="O32" s="61">
        <v>0</v>
      </c>
      <c r="P32" s="66">
        <v>0.9</v>
      </c>
      <c r="Q32" s="39" t="s">
        <v>17</v>
      </c>
    </row>
    <row r="33" spans="1:17" ht="25.5" x14ac:dyDescent="0.2">
      <c r="A33" s="5">
        <v>3309</v>
      </c>
      <c r="B33" s="90" t="s">
        <v>37</v>
      </c>
      <c r="C33" s="25" t="s">
        <v>49</v>
      </c>
      <c r="D33" s="58">
        <v>7196</v>
      </c>
      <c r="E33" s="59">
        <f t="shared" si="2"/>
        <v>7196.2635099999989</v>
      </c>
      <c r="F33" s="60">
        <v>468.89398000000006</v>
      </c>
      <c r="G33" s="61">
        <v>6363.369529999999</v>
      </c>
      <c r="H33" s="62">
        <v>364.28</v>
      </c>
      <c r="I33" s="62">
        <v>0</v>
      </c>
      <c r="J33" s="74">
        <v>0</v>
      </c>
      <c r="K33" s="61">
        <v>364</v>
      </c>
      <c r="L33" s="61">
        <v>0</v>
      </c>
      <c r="M33" s="61">
        <v>0</v>
      </c>
      <c r="N33" s="61">
        <v>0</v>
      </c>
      <c r="O33" s="61">
        <v>0</v>
      </c>
      <c r="P33" s="66">
        <v>0.95</v>
      </c>
      <c r="Q33" s="26" t="s">
        <v>50</v>
      </c>
    </row>
    <row r="34" spans="1:17" x14ac:dyDescent="0.2">
      <c r="A34" s="5">
        <v>3339</v>
      </c>
      <c r="B34" s="90" t="s">
        <v>37</v>
      </c>
      <c r="C34" s="25" t="s">
        <v>51</v>
      </c>
      <c r="D34" s="58">
        <v>3181.9153500000002</v>
      </c>
      <c r="E34" s="59">
        <f t="shared" si="2"/>
        <v>3181.9153500000002</v>
      </c>
      <c r="F34" s="60">
        <v>493.63460000000003</v>
      </c>
      <c r="G34" s="61">
        <v>1400.46075</v>
      </c>
      <c r="H34" s="62">
        <v>1065.3499999999999</v>
      </c>
      <c r="I34" s="62">
        <v>761.29</v>
      </c>
      <c r="J34" s="74">
        <v>71.459144881963681</v>
      </c>
      <c r="K34" s="61">
        <v>1287.8200000000002</v>
      </c>
      <c r="L34" s="61">
        <v>0</v>
      </c>
      <c r="M34" s="61">
        <v>0</v>
      </c>
      <c r="N34" s="61">
        <v>0</v>
      </c>
      <c r="O34" s="61">
        <v>0</v>
      </c>
      <c r="P34" s="66">
        <v>0.95</v>
      </c>
      <c r="Q34" s="26" t="s">
        <v>50</v>
      </c>
    </row>
    <row r="35" spans="1:17" ht="26.25" thickBot="1" x14ac:dyDescent="0.25">
      <c r="A35" s="5">
        <v>3396</v>
      </c>
      <c r="B35" s="91">
        <v>14</v>
      </c>
      <c r="C35" s="25" t="s">
        <v>52</v>
      </c>
      <c r="D35" s="58">
        <v>4899.4011799999998</v>
      </c>
      <c r="E35" s="59">
        <f t="shared" si="2"/>
        <v>4899.4011799999998</v>
      </c>
      <c r="F35" s="60">
        <v>0</v>
      </c>
      <c r="G35" s="61">
        <v>605.8311799999999</v>
      </c>
      <c r="H35" s="62">
        <v>1872.41</v>
      </c>
      <c r="I35" s="62">
        <v>537.24</v>
      </c>
      <c r="J35" s="74">
        <v>28.692433815243458</v>
      </c>
      <c r="K35" s="61">
        <v>4293.57</v>
      </c>
      <c r="L35" s="61">
        <v>0</v>
      </c>
      <c r="M35" s="61">
        <v>0</v>
      </c>
      <c r="N35" s="61">
        <v>0</v>
      </c>
      <c r="O35" s="61">
        <v>0</v>
      </c>
      <c r="P35" s="66">
        <v>0.95</v>
      </c>
      <c r="Q35" s="26" t="s">
        <v>50</v>
      </c>
    </row>
    <row r="36" spans="1:17" ht="26.25" thickBot="1" x14ac:dyDescent="0.25">
      <c r="A36" s="24"/>
      <c r="B36" s="24"/>
      <c r="C36" s="71" t="s">
        <v>53</v>
      </c>
      <c r="D36" s="72">
        <f>SUM(D31:D35)</f>
        <v>85156.062079999989</v>
      </c>
      <c r="E36" s="72">
        <f t="shared" ref="E36:O36" si="3">SUM(E31:E35)</f>
        <v>85156.325589999993</v>
      </c>
      <c r="F36" s="72">
        <f t="shared" si="3"/>
        <v>4508.6855800000003</v>
      </c>
      <c r="G36" s="72">
        <f t="shared" si="3"/>
        <v>39552.880010000001</v>
      </c>
      <c r="H36" s="72">
        <f t="shared" si="3"/>
        <v>39362.17</v>
      </c>
      <c r="I36" s="72">
        <f t="shared" si="3"/>
        <v>36447.457000000002</v>
      </c>
      <c r="J36" s="72">
        <f>I36/H36*100</f>
        <v>92.595141477210234</v>
      </c>
      <c r="K36" s="72">
        <f t="shared" si="3"/>
        <v>41094.759999999995</v>
      </c>
      <c r="L36" s="72">
        <f t="shared" si="3"/>
        <v>0</v>
      </c>
      <c r="M36" s="72">
        <f t="shared" si="3"/>
        <v>0</v>
      </c>
      <c r="N36" s="72">
        <f t="shared" si="3"/>
        <v>0</v>
      </c>
      <c r="O36" s="72">
        <f t="shared" si="3"/>
        <v>0</v>
      </c>
      <c r="P36" s="75" t="s">
        <v>34</v>
      </c>
      <c r="Q36" s="29"/>
    </row>
    <row r="37" spans="1:17" x14ac:dyDescent="0.2">
      <c r="A37" s="13"/>
      <c r="B37" s="14"/>
      <c r="C37" s="93" t="s">
        <v>54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ht="25.5" x14ac:dyDescent="0.2">
      <c r="A38" s="5">
        <v>3263</v>
      </c>
      <c r="B38" s="16" t="s">
        <v>37</v>
      </c>
      <c r="C38" s="25" t="s">
        <v>55</v>
      </c>
      <c r="D38" s="58">
        <v>257.27699999999999</v>
      </c>
      <c r="E38" s="59">
        <f t="shared" ref="E38:E40" si="4">F38+G38+K38+L38+M38+N38+O38</f>
        <v>257.27699999999999</v>
      </c>
      <c r="F38" s="60">
        <v>90.75</v>
      </c>
      <c r="G38" s="61">
        <v>54.027000000000001</v>
      </c>
      <c r="H38" s="62">
        <v>51307.22</v>
      </c>
      <c r="I38" s="62">
        <v>0</v>
      </c>
      <c r="J38" s="74">
        <v>0</v>
      </c>
      <c r="K38" s="61">
        <v>112.5</v>
      </c>
      <c r="L38" s="61">
        <v>0</v>
      </c>
      <c r="M38" s="61">
        <v>0</v>
      </c>
      <c r="N38" s="61">
        <v>0</v>
      </c>
      <c r="O38" s="61">
        <v>0</v>
      </c>
      <c r="P38" s="66">
        <v>0.9</v>
      </c>
      <c r="Q38" s="39" t="s">
        <v>17</v>
      </c>
    </row>
    <row r="39" spans="1:17" ht="25.5" x14ac:dyDescent="0.2">
      <c r="A39" s="5">
        <v>3384</v>
      </c>
      <c r="B39" s="18">
        <v>14</v>
      </c>
      <c r="C39" s="25" t="s">
        <v>56</v>
      </c>
      <c r="D39" s="58">
        <v>100</v>
      </c>
      <c r="E39" s="59">
        <f t="shared" si="4"/>
        <v>100</v>
      </c>
      <c r="F39" s="60">
        <v>59.29</v>
      </c>
      <c r="G39" s="61">
        <v>0</v>
      </c>
      <c r="H39" s="62">
        <v>40.71</v>
      </c>
      <c r="I39" s="62">
        <v>0</v>
      </c>
      <c r="J39" s="74">
        <v>0</v>
      </c>
      <c r="K39" s="61">
        <v>40.71</v>
      </c>
      <c r="L39" s="61">
        <v>0</v>
      </c>
      <c r="M39" s="61">
        <v>0</v>
      </c>
      <c r="N39" s="61">
        <v>0</v>
      </c>
      <c r="O39" s="61">
        <v>0</v>
      </c>
      <c r="P39" s="66">
        <v>0.9</v>
      </c>
      <c r="Q39" s="39" t="s">
        <v>17</v>
      </c>
    </row>
    <row r="40" spans="1:17" ht="39" thickBot="1" x14ac:dyDescent="0.25">
      <c r="A40" s="27">
        <v>3397</v>
      </c>
      <c r="B40" s="18">
        <v>14</v>
      </c>
      <c r="C40" s="28" t="s">
        <v>57</v>
      </c>
      <c r="D40" s="58">
        <v>0</v>
      </c>
      <c r="E40" s="59">
        <f t="shared" si="4"/>
        <v>0</v>
      </c>
      <c r="F40" s="60">
        <v>0</v>
      </c>
      <c r="G40" s="61">
        <v>0</v>
      </c>
      <c r="H40" s="62">
        <v>1000</v>
      </c>
      <c r="I40" s="62">
        <v>0</v>
      </c>
      <c r="J40" s="74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9">
        <v>0.9</v>
      </c>
      <c r="Q40" s="39" t="s">
        <v>17</v>
      </c>
    </row>
    <row r="41" spans="1:17" ht="13.5" thickBot="1" x14ac:dyDescent="0.25">
      <c r="A41" s="29"/>
      <c r="B41" s="29"/>
      <c r="C41" s="71" t="s">
        <v>58</v>
      </c>
      <c r="D41" s="72">
        <f>SUM(D38:D40)</f>
        <v>357.27699999999999</v>
      </c>
      <c r="E41" s="72">
        <f t="shared" ref="E41:O41" si="5">SUM(E38:E40)</f>
        <v>357.27699999999999</v>
      </c>
      <c r="F41" s="72">
        <f t="shared" si="5"/>
        <v>150.04</v>
      </c>
      <c r="G41" s="72">
        <f t="shared" si="5"/>
        <v>54.027000000000001</v>
      </c>
      <c r="H41" s="72">
        <f t="shared" si="5"/>
        <v>52347.93</v>
      </c>
      <c r="I41" s="72">
        <f t="shared" si="5"/>
        <v>0</v>
      </c>
      <c r="J41" s="72">
        <f>I41/H41*100</f>
        <v>0</v>
      </c>
      <c r="K41" s="72">
        <f t="shared" si="5"/>
        <v>153.21</v>
      </c>
      <c r="L41" s="72">
        <f t="shared" si="5"/>
        <v>0</v>
      </c>
      <c r="M41" s="72">
        <f t="shared" si="5"/>
        <v>0</v>
      </c>
      <c r="N41" s="72">
        <f t="shared" si="5"/>
        <v>0</v>
      </c>
      <c r="O41" s="72">
        <f t="shared" si="5"/>
        <v>0</v>
      </c>
      <c r="P41" s="75" t="s">
        <v>34</v>
      </c>
      <c r="Q41" s="29"/>
    </row>
    <row r="42" spans="1:17" x14ac:dyDescent="0.2">
      <c r="A42" s="13"/>
      <c r="B42" s="14"/>
      <c r="C42" s="93" t="s">
        <v>59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</row>
    <row r="43" spans="1:17" s="76" customFormat="1" ht="25.5" x14ac:dyDescent="0.2">
      <c r="A43" s="30">
        <v>3207</v>
      </c>
      <c r="B43" s="16" t="s">
        <v>37</v>
      </c>
      <c r="C43" s="25" t="s">
        <v>60</v>
      </c>
      <c r="D43" s="58">
        <v>100000</v>
      </c>
      <c r="E43" s="59">
        <f t="shared" ref="E43:E49" si="6">F43+G43+K43+L43+M43+N43+O43</f>
        <v>100000</v>
      </c>
      <c r="F43" s="60">
        <v>131.88999999999999</v>
      </c>
      <c r="G43" s="61">
        <v>0</v>
      </c>
      <c r="H43" s="62">
        <v>18.11</v>
      </c>
      <c r="I43" s="62">
        <v>0</v>
      </c>
      <c r="J43" s="74">
        <v>0</v>
      </c>
      <c r="K43" s="61">
        <v>18.11</v>
      </c>
      <c r="L43" s="61">
        <v>500</v>
      </c>
      <c r="M43" s="61">
        <v>350</v>
      </c>
      <c r="N43" s="61">
        <v>99000</v>
      </c>
      <c r="O43" s="61">
        <v>0</v>
      </c>
      <c r="P43" s="66">
        <v>0.9</v>
      </c>
      <c r="Q43" s="39" t="s">
        <v>17</v>
      </c>
    </row>
    <row r="44" spans="1:17" s="76" customFormat="1" x14ac:dyDescent="0.2">
      <c r="A44" s="30">
        <v>3208</v>
      </c>
      <c r="B44" s="18">
        <v>14</v>
      </c>
      <c r="C44" s="25" t="s">
        <v>61</v>
      </c>
      <c r="D44" s="58">
        <v>95000</v>
      </c>
      <c r="E44" s="59">
        <f t="shared" si="6"/>
        <v>95000</v>
      </c>
      <c r="F44" s="60">
        <v>131.88999999999999</v>
      </c>
      <c r="G44" s="61">
        <v>0</v>
      </c>
      <c r="H44" s="62">
        <v>18.11</v>
      </c>
      <c r="I44" s="62">
        <v>0</v>
      </c>
      <c r="J44" s="74">
        <v>0</v>
      </c>
      <c r="K44" s="61">
        <v>18.11</v>
      </c>
      <c r="L44" s="61">
        <v>200</v>
      </c>
      <c r="M44" s="61">
        <v>650</v>
      </c>
      <c r="N44" s="61">
        <v>94000</v>
      </c>
      <c r="O44" s="61">
        <v>0</v>
      </c>
      <c r="P44" s="66">
        <v>0.9</v>
      </c>
      <c r="Q44" s="39" t="s">
        <v>17</v>
      </c>
    </row>
    <row r="45" spans="1:17" s="76" customFormat="1" ht="38.25" x14ac:dyDescent="0.2">
      <c r="A45" s="31">
        <v>3246</v>
      </c>
      <c r="B45" s="32">
        <v>14</v>
      </c>
      <c r="C45" s="25" t="s">
        <v>62</v>
      </c>
      <c r="D45" s="58">
        <v>70000</v>
      </c>
      <c r="E45" s="59">
        <f t="shared" si="6"/>
        <v>70000</v>
      </c>
      <c r="F45" s="60">
        <v>0</v>
      </c>
      <c r="G45" s="61">
        <v>0</v>
      </c>
      <c r="H45" s="62">
        <v>4000</v>
      </c>
      <c r="I45" s="62">
        <v>0</v>
      </c>
      <c r="J45" s="74">
        <v>0</v>
      </c>
      <c r="K45" s="61">
        <v>4000</v>
      </c>
      <c r="L45" s="61">
        <v>54000</v>
      </c>
      <c r="M45" s="61">
        <v>12000</v>
      </c>
      <c r="N45" s="61">
        <v>0</v>
      </c>
      <c r="O45" s="61">
        <v>0</v>
      </c>
      <c r="P45" s="66">
        <v>0.8</v>
      </c>
      <c r="Q45" s="39" t="s">
        <v>63</v>
      </c>
    </row>
    <row r="46" spans="1:17" ht="51" x14ac:dyDescent="0.2">
      <c r="A46" s="5">
        <v>3312</v>
      </c>
      <c r="B46" s="90" t="s">
        <v>37</v>
      </c>
      <c r="C46" s="25" t="s">
        <v>64</v>
      </c>
      <c r="D46" s="58">
        <v>7304.1900000000005</v>
      </c>
      <c r="E46" s="59">
        <f t="shared" si="6"/>
        <v>7304.1900000000005</v>
      </c>
      <c r="F46" s="60">
        <v>0</v>
      </c>
      <c r="G46" s="61">
        <v>183.92</v>
      </c>
      <c r="H46" s="62">
        <v>7120.27</v>
      </c>
      <c r="I46" s="62">
        <v>1465.5889800000002</v>
      </c>
      <c r="J46" s="74">
        <v>20.583334339849475</v>
      </c>
      <c r="K46" s="61">
        <v>7120.27</v>
      </c>
      <c r="L46" s="61">
        <v>0</v>
      </c>
      <c r="M46" s="61">
        <v>0</v>
      </c>
      <c r="N46" s="61">
        <v>0</v>
      </c>
      <c r="O46" s="61">
        <v>0</v>
      </c>
      <c r="P46" s="69">
        <v>0.95</v>
      </c>
      <c r="Q46" s="39" t="s">
        <v>50</v>
      </c>
    </row>
    <row r="47" spans="1:17" ht="25.5" x14ac:dyDescent="0.2">
      <c r="A47" s="5">
        <v>3313</v>
      </c>
      <c r="B47" s="90" t="s">
        <v>37</v>
      </c>
      <c r="C47" s="25" t="s">
        <v>65</v>
      </c>
      <c r="D47" s="58">
        <v>9724.4980000000014</v>
      </c>
      <c r="E47" s="59">
        <f t="shared" si="6"/>
        <v>9724.4980000000014</v>
      </c>
      <c r="F47" s="60">
        <v>0</v>
      </c>
      <c r="G47" s="61">
        <v>402.36799999999994</v>
      </c>
      <c r="H47" s="62">
        <v>6732.73</v>
      </c>
      <c r="I47" s="62">
        <v>2452.2800000000002</v>
      </c>
      <c r="J47" s="74">
        <v>36.42</v>
      </c>
      <c r="K47" s="61">
        <v>9322.130000000001</v>
      </c>
      <c r="L47" s="61">
        <v>0</v>
      </c>
      <c r="M47" s="61">
        <v>0</v>
      </c>
      <c r="N47" s="61">
        <v>0</v>
      </c>
      <c r="O47" s="61">
        <v>0</v>
      </c>
      <c r="P47" s="66">
        <v>0.95</v>
      </c>
      <c r="Q47" s="26" t="s">
        <v>50</v>
      </c>
    </row>
    <row r="48" spans="1:17" ht="38.25" x14ac:dyDescent="0.2">
      <c r="A48" s="5">
        <v>3314</v>
      </c>
      <c r="B48" s="91">
        <v>14</v>
      </c>
      <c r="C48" s="25" t="s">
        <v>66</v>
      </c>
      <c r="D48" s="58">
        <v>8649.9241199999997</v>
      </c>
      <c r="E48" s="59">
        <f t="shared" si="6"/>
        <v>8649.9241199999997</v>
      </c>
      <c r="F48" s="60">
        <v>3421.5480699999998</v>
      </c>
      <c r="G48" s="61">
        <v>3872.4460500000005</v>
      </c>
      <c r="H48" s="62">
        <v>1274.43</v>
      </c>
      <c r="I48" s="62">
        <v>0</v>
      </c>
      <c r="J48" s="74">
        <v>0</v>
      </c>
      <c r="K48" s="61">
        <v>1355.9299999999998</v>
      </c>
      <c r="L48" s="61">
        <v>0</v>
      </c>
      <c r="M48" s="61">
        <v>0</v>
      </c>
      <c r="N48" s="61">
        <v>0</v>
      </c>
      <c r="O48" s="61">
        <v>0</v>
      </c>
      <c r="P48" s="69">
        <v>0.95</v>
      </c>
      <c r="Q48" s="39" t="s">
        <v>50</v>
      </c>
    </row>
    <row r="49" spans="1:17" ht="51.75" thickBot="1" x14ac:dyDescent="0.25">
      <c r="A49" s="5">
        <v>3315</v>
      </c>
      <c r="B49" s="90" t="s">
        <v>37</v>
      </c>
      <c r="C49" s="25" t="s">
        <v>67</v>
      </c>
      <c r="D49" s="58">
        <v>2654.3404899999996</v>
      </c>
      <c r="E49" s="59">
        <f t="shared" si="6"/>
        <v>2654.3404899999996</v>
      </c>
      <c r="F49" s="60">
        <v>0</v>
      </c>
      <c r="G49" s="61">
        <v>1620.2204899999997</v>
      </c>
      <c r="H49" s="62">
        <v>1049.1099999999999</v>
      </c>
      <c r="I49" s="62">
        <v>7.7597300000000002</v>
      </c>
      <c r="J49" s="74">
        <v>0.73964884521165564</v>
      </c>
      <c r="K49" s="61">
        <v>1034.1200000000001</v>
      </c>
      <c r="L49" s="61">
        <v>0</v>
      </c>
      <c r="M49" s="61">
        <v>0</v>
      </c>
      <c r="N49" s="61">
        <v>0</v>
      </c>
      <c r="O49" s="61">
        <v>0</v>
      </c>
      <c r="P49" s="69">
        <v>0.95</v>
      </c>
      <c r="Q49" s="39" t="s">
        <v>50</v>
      </c>
    </row>
    <row r="50" spans="1:17" ht="13.5" thickBot="1" x14ac:dyDescent="0.25">
      <c r="A50" s="29"/>
      <c r="B50" s="29"/>
      <c r="C50" s="71" t="s">
        <v>68</v>
      </c>
      <c r="D50" s="72">
        <f>SUM(D43:D49)</f>
        <v>293332.95260999998</v>
      </c>
      <c r="E50" s="72">
        <f t="shared" ref="E50:N50" si="7">SUM(E43:E49)</f>
        <v>293332.95260999998</v>
      </c>
      <c r="F50" s="72">
        <f t="shared" si="7"/>
        <v>3685.3280699999996</v>
      </c>
      <c r="G50" s="72">
        <f t="shared" si="7"/>
        <v>6078.9545399999997</v>
      </c>
      <c r="H50" s="72">
        <f t="shared" si="7"/>
        <v>20212.760000000002</v>
      </c>
      <c r="I50" s="72">
        <f t="shared" si="7"/>
        <v>3925.6287100000004</v>
      </c>
      <c r="J50" s="72">
        <f>I50/H50*100</f>
        <v>19.421537236874133</v>
      </c>
      <c r="K50" s="72">
        <f t="shared" si="7"/>
        <v>22868.670000000002</v>
      </c>
      <c r="L50" s="72">
        <f t="shared" si="7"/>
        <v>54700</v>
      </c>
      <c r="M50" s="72">
        <f t="shared" si="7"/>
        <v>13000</v>
      </c>
      <c r="N50" s="72">
        <f t="shared" si="7"/>
        <v>193000</v>
      </c>
      <c r="O50" s="72">
        <f>SUM(O43:O49)</f>
        <v>0</v>
      </c>
      <c r="P50" s="75" t="s">
        <v>34</v>
      </c>
      <c r="Q50" s="29"/>
    </row>
    <row r="51" spans="1:17" x14ac:dyDescent="0.2">
      <c r="A51" s="13"/>
      <c r="B51" s="14"/>
      <c r="C51" s="93" t="s">
        <v>69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5"/>
    </row>
    <row r="52" spans="1:17" x14ac:dyDescent="0.2">
      <c r="A52" s="5">
        <v>3269</v>
      </c>
      <c r="B52" s="18">
        <v>14</v>
      </c>
      <c r="C52" s="28" t="s">
        <v>70</v>
      </c>
      <c r="D52" s="58">
        <v>120</v>
      </c>
      <c r="E52" s="59">
        <f t="shared" ref="E52:E54" si="8">F52+G52+K52+L52+M52+N52+O52</f>
        <v>120</v>
      </c>
      <c r="F52" s="60"/>
      <c r="G52" s="61">
        <v>0</v>
      </c>
      <c r="H52" s="62">
        <v>120</v>
      </c>
      <c r="I52" s="62">
        <v>0</v>
      </c>
      <c r="J52" s="74">
        <v>0</v>
      </c>
      <c r="K52" s="61">
        <v>0</v>
      </c>
      <c r="L52" s="61">
        <v>120</v>
      </c>
      <c r="M52" s="61">
        <v>0</v>
      </c>
      <c r="N52" s="61">
        <v>0</v>
      </c>
      <c r="O52" s="61">
        <v>0</v>
      </c>
      <c r="P52" s="69">
        <v>0.9</v>
      </c>
      <c r="Q52" s="39" t="s">
        <v>39</v>
      </c>
    </row>
    <row r="53" spans="1:17" x14ac:dyDescent="0.2">
      <c r="A53" s="5">
        <v>3277</v>
      </c>
      <c r="B53" s="33">
        <v>14</v>
      </c>
      <c r="C53" s="25" t="s">
        <v>71</v>
      </c>
      <c r="D53" s="58">
        <v>6449.99899</v>
      </c>
      <c r="E53" s="59">
        <f t="shared" si="8"/>
        <v>6449.99899</v>
      </c>
      <c r="F53" s="60">
        <v>50</v>
      </c>
      <c r="G53" s="61">
        <v>1539.4189899999999</v>
      </c>
      <c r="H53" s="62">
        <v>4860.58</v>
      </c>
      <c r="I53" s="62">
        <v>954.13490999999988</v>
      </c>
      <c r="J53" s="74">
        <v>19.630062873155055</v>
      </c>
      <c r="K53" s="61">
        <v>4860.58</v>
      </c>
      <c r="L53" s="61">
        <v>0</v>
      </c>
      <c r="M53" s="61">
        <v>0</v>
      </c>
      <c r="N53" s="61">
        <v>0</v>
      </c>
      <c r="O53" s="61">
        <v>0</v>
      </c>
      <c r="P53" s="69">
        <v>0.9</v>
      </c>
      <c r="Q53" s="39" t="s">
        <v>39</v>
      </c>
    </row>
    <row r="54" spans="1:17" ht="39" thickBot="1" x14ac:dyDescent="0.25">
      <c r="A54" s="5">
        <v>3451</v>
      </c>
      <c r="B54" s="34" t="s">
        <v>37</v>
      </c>
      <c r="C54" s="28" t="s">
        <v>72</v>
      </c>
      <c r="D54" s="58">
        <v>1672.2</v>
      </c>
      <c r="E54" s="59">
        <f t="shared" si="8"/>
        <v>1672.2</v>
      </c>
      <c r="F54" s="60">
        <v>0</v>
      </c>
      <c r="G54" s="61">
        <v>0</v>
      </c>
      <c r="H54" s="62">
        <v>672.2</v>
      </c>
      <c r="I54" s="62">
        <v>0</v>
      </c>
      <c r="J54" s="74">
        <v>0</v>
      </c>
      <c r="K54" s="61">
        <v>672.2</v>
      </c>
      <c r="L54" s="61">
        <v>1000</v>
      </c>
      <c r="M54" s="61">
        <v>0</v>
      </c>
      <c r="N54" s="61">
        <v>0</v>
      </c>
      <c r="O54" s="61">
        <v>0</v>
      </c>
      <c r="P54" s="66">
        <v>0.5</v>
      </c>
      <c r="Q54" s="39" t="s">
        <v>73</v>
      </c>
    </row>
    <row r="55" spans="1:17" ht="13.5" thickBot="1" x14ac:dyDescent="0.25">
      <c r="A55" s="29"/>
      <c r="B55" s="29"/>
      <c r="C55" s="71" t="s">
        <v>74</v>
      </c>
      <c r="D55" s="72">
        <f>SUM(D52:D54)</f>
        <v>8242.1989900000008</v>
      </c>
      <c r="E55" s="72">
        <f t="shared" ref="E55:O55" si="9">SUM(E52:E54)</f>
        <v>8242.1989900000008</v>
      </c>
      <c r="F55" s="72">
        <f t="shared" si="9"/>
        <v>50</v>
      </c>
      <c r="G55" s="72">
        <f t="shared" si="9"/>
        <v>1539.4189899999999</v>
      </c>
      <c r="H55" s="72">
        <f t="shared" si="9"/>
        <v>5652.78</v>
      </c>
      <c r="I55" s="72">
        <f t="shared" si="9"/>
        <v>954.13490999999988</v>
      </c>
      <c r="J55" s="72">
        <f>I55/H55*100</f>
        <v>16.879038455414857</v>
      </c>
      <c r="K55" s="72">
        <f t="shared" si="9"/>
        <v>5532.78</v>
      </c>
      <c r="L55" s="72">
        <f t="shared" si="9"/>
        <v>1120</v>
      </c>
      <c r="M55" s="72">
        <f t="shared" si="9"/>
        <v>0</v>
      </c>
      <c r="N55" s="72">
        <f t="shared" si="9"/>
        <v>0</v>
      </c>
      <c r="O55" s="72">
        <f t="shared" si="9"/>
        <v>0</v>
      </c>
      <c r="P55" s="75" t="s">
        <v>34</v>
      </c>
      <c r="Q55" s="29"/>
    </row>
    <row r="56" spans="1:17" x14ac:dyDescent="0.2">
      <c r="A56" s="13"/>
      <c r="B56" s="14"/>
      <c r="C56" s="93" t="s">
        <v>75</v>
      </c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77" customFormat="1" x14ac:dyDescent="0.2">
      <c r="A57" s="5">
        <v>3256</v>
      </c>
      <c r="B57" s="92">
        <v>14</v>
      </c>
      <c r="C57" s="25" t="s">
        <v>76</v>
      </c>
      <c r="D57" s="58">
        <v>45195.398160000004</v>
      </c>
      <c r="E57" s="59">
        <f t="shared" ref="E57:E61" si="10">F57+G57+K57+L57+M57+N57+O57</f>
        <v>45195.398160000004</v>
      </c>
      <c r="F57" s="60">
        <v>18535.84794</v>
      </c>
      <c r="G57" s="61">
        <v>18587.260220000004</v>
      </c>
      <c r="H57" s="62">
        <v>14953.8</v>
      </c>
      <c r="I57" s="62">
        <v>681.59066000000007</v>
      </c>
      <c r="J57" s="74">
        <v>4.5579763003383764</v>
      </c>
      <c r="K57" s="61">
        <v>8072.2899999999991</v>
      </c>
      <c r="L57" s="61">
        <v>0</v>
      </c>
      <c r="M57" s="61">
        <v>0</v>
      </c>
      <c r="N57" s="61">
        <v>0</v>
      </c>
      <c r="O57" s="61">
        <v>0</v>
      </c>
      <c r="P57" s="66">
        <v>0.85</v>
      </c>
      <c r="Q57" s="26" t="s">
        <v>77</v>
      </c>
    </row>
    <row r="58" spans="1:17" s="77" customFormat="1" x14ac:dyDescent="0.2">
      <c r="A58" s="5">
        <v>3280</v>
      </c>
      <c r="B58" s="33">
        <v>14</v>
      </c>
      <c r="C58" s="35" t="s">
        <v>78</v>
      </c>
      <c r="D58" s="58">
        <v>3499.9895999999999</v>
      </c>
      <c r="E58" s="59">
        <f t="shared" si="10"/>
        <v>3499.9895999999999</v>
      </c>
      <c r="F58" s="60">
        <v>0</v>
      </c>
      <c r="G58" s="61">
        <v>503.00959999999981</v>
      </c>
      <c r="H58" s="62">
        <v>1946.98</v>
      </c>
      <c r="I58" s="62">
        <v>230.30100000000002</v>
      </c>
      <c r="J58" s="74">
        <v>11.82862689909501</v>
      </c>
      <c r="K58" s="61">
        <v>546.98</v>
      </c>
      <c r="L58" s="61">
        <v>700</v>
      </c>
      <c r="M58" s="61">
        <v>1750</v>
      </c>
      <c r="N58" s="61">
        <v>0</v>
      </c>
      <c r="O58" s="61">
        <v>0</v>
      </c>
      <c r="P58" s="66">
        <v>0.9</v>
      </c>
      <c r="Q58" s="39" t="s">
        <v>39</v>
      </c>
    </row>
    <row r="59" spans="1:17" s="77" customFormat="1" ht="38.25" x14ac:dyDescent="0.2">
      <c r="A59" s="36">
        <v>3300</v>
      </c>
      <c r="B59" s="37">
        <v>11</v>
      </c>
      <c r="C59" s="65" t="s">
        <v>79</v>
      </c>
      <c r="D59" s="58">
        <v>1690.9799200000002</v>
      </c>
      <c r="E59" s="59">
        <f t="shared" si="10"/>
        <v>1690.9799200000002</v>
      </c>
      <c r="F59" s="60">
        <v>0</v>
      </c>
      <c r="G59" s="61">
        <v>535.42992000000004</v>
      </c>
      <c r="H59" s="62">
        <v>736.47</v>
      </c>
      <c r="I59" s="62">
        <v>382.72001999999992</v>
      </c>
      <c r="J59" s="74">
        <v>51.96681738563688</v>
      </c>
      <c r="K59" s="61">
        <v>736.47</v>
      </c>
      <c r="L59" s="61">
        <v>419.08000000000004</v>
      </c>
      <c r="M59" s="61">
        <v>0</v>
      </c>
      <c r="N59" s="61">
        <v>0</v>
      </c>
      <c r="O59" s="61">
        <v>0</v>
      </c>
      <c r="P59" s="66">
        <v>0.9</v>
      </c>
      <c r="Q59" s="39" t="s">
        <v>73</v>
      </c>
    </row>
    <row r="60" spans="1:17" ht="38.25" x14ac:dyDescent="0.2">
      <c r="A60" s="38">
        <v>3400</v>
      </c>
      <c r="B60" s="33">
        <v>11</v>
      </c>
      <c r="C60" s="25" t="s">
        <v>80</v>
      </c>
      <c r="D60" s="58">
        <v>8722.2705999999998</v>
      </c>
      <c r="E60" s="59">
        <f t="shared" si="10"/>
        <v>8722.2705999999998</v>
      </c>
      <c r="F60" s="60">
        <v>0</v>
      </c>
      <c r="G60" s="61">
        <v>2197.7205999999996</v>
      </c>
      <c r="H60" s="62">
        <v>6524.55</v>
      </c>
      <c r="I60" s="62">
        <v>1905.0230000000004</v>
      </c>
      <c r="J60" s="74">
        <v>29.197768428473996</v>
      </c>
      <c r="K60" s="61">
        <v>6524.55</v>
      </c>
      <c r="L60" s="61">
        <v>0</v>
      </c>
      <c r="M60" s="61">
        <v>0</v>
      </c>
      <c r="N60" s="61">
        <v>0</v>
      </c>
      <c r="O60" s="61">
        <v>0</v>
      </c>
      <c r="P60" s="66">
        <v>1</v>
      </c>
      <c r="Q60" s="39" t="s">
        <v>81</v>
      </c>
    </row>
    <row r="61" spans="1:17" ht="13.5" thickBot="1" x14ac:dyDescent="0.25">
      <c r="A61" s="5">
        <v>3998</v>
      </c>
      <c r="B61" s="33">
        <v>7.14</v>
      </c>
      <c r="C61" s="35" t="s">
        <v>82</v>
      </c>
      <c r="D61" s="58">
        <v>12469.02</v>
      </c>
      <c r="E61" s="59">
        <f t="shared" si="10"/>
        <v>58601.57</v>
      </c>
      <c r="F61" s="60">
        <v>1132.55</v>
      </c>
      <c r="G61" s="61">
        <v>0</v>
      </c>
      <c r="H61" s="62">
        <v>12469.02</v>
      </c>
      <c r="I61" s="62">
        <v>110.11</v>
      </c>
      <c r="J61" s="74">
        <v>0.88306859721132858</v>
      </c>
      <c r="K61" s="61">
        <v>12469.02</v>
      </c>
      <c r="L61" s="61">
        <v>15000</v>
      </c>
      <c r="M61" s="61">
        <v>15000</v>
      </c>
      <c r="N61" s="61">
        <v>15000</v>
      </c>
      <c r="O61" s="61">
        <v>0</v>
      </c>
      <c r="P61" s="66" t="s">
        <v>34</v>
      </c>
      <c r="Q61" s="39" t="s">
        <v>34</v>
      </c>
    </row>
    <row r="62" spans="1:17" ht="13.5" thickBot="1" x14ac:dyDescent="0.25">
      <c r="A62" s="29"/>
      <c r="B62" s="29"/>
      <c r="C62" s="71" t="s">
        <v>83</v>
      </c>
      <c r="D62" s="72">
        <f>SUM(D57:D61)</f>
        <v>71577.658280000003</v>
      </c>
      <c r="E62" s="72">
        <f t="shared" ref="E62:O62" si="11">SUM(E57:E61)</f>
        <v>117710.20827999999</v>
      </c>
      <c r="F62" s="72">
        <f t="shared" si="11"/>
        <v>19668.397939999999</v>
      </c>
      <c r="G62" s="72">
        <f t="shared" si="11"/>
        <v>21823.420340000004</v>
      </c>
      <c r="H62" s="72">
        <f t="shared" si="11"/>
        <v>36630.82</v>
      </c>
      <c r="I62" s="72">
        <f t="shared" si="11"/>
        <v>3309.7446800000002</v>
      </c>
      <c r="J62" s="72">
        <f>I62/H62*100</f>
        <v>9.0354097451271915</v>
      </c>
      <c r="K62" s="72">
        <f t="shared" si="11"/>
        <v>28349.309999999998</v>
      </c>
      <c r="L62" s="72">
        <f t="shared" si="11"/>
        <v>16119.08</v>
      </c>
      <c r="M62" s="72">
        <f t="shared" si="11"/>
        <v>16750</v>
      </c>
      <c r="N62" s="72">
        <f t="shared" si="11"/>
        <v>15000</v>
      </c>
      <c r="O62" s="72">
        <f t="shared" si="11"/>
        <v>0</v>
      </c>
      <c r="P62" s="75" t="s">
        <v>34</v>
      </c>
      <c r="Q62" s="29"/>
    </row>
    <row r="63" spans="1:17" x14ac:dyDescent="0.2">
      <c r="A63" s="13"/>
      <c r="B63" s="14"/>
      <c r="C63" s="93" t="s">
        <v>84</v>
      </c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s="77" customFormat="1" x14ac:dyDescent="0.2">
      <c r="A64" s="17">
        <v>3233</v>
      </c>
      <c r="B64" s="18">
        <v>7</v>
      </c>
      <c r="C64" s="65" t="s">
        <v>85</v>
      </c>
      <c r="D64" s="58">
        <v>30835.281040000002</v>
      </c>
      <c r="E64" s="59">
        <f t="shared" ref="E64:E75" si="12">F64+G64+K64+L64+M64+N64+O64</f>
        <v>30835.281040000002</v>
      </c>
      <c r="F64" s="60">
        <v>81.87</v>
      </c>
      <c r="G64" s="61">
        <v>2839.3410400000002</v>
      </c>
      <c r="H64" s="62">
        <v>17414.07</v>
      </c>
      <c r="I64" s="62">
        <v>9125.92</v>
      </c>
      <c r="J64" s="74">
        <v>52.405439968944656</v>
      </c>
      <c r="K64" s="61">
        <v>17414.07</v>
      </c>
      <c r="L64" s="61">
        <v>10500</v>
      </c>
      <c r="M64" s="61">
        <v>0</v>
      </c>
      <c r="N64" s="61">
        <v>0</v>
      </c>
      <c r="O64" s="61">
        <v>0</v>
      </c>
      <c r="P64" s="66">
        <v>0.9</v>
      </c>
      <c r="Q64" s="67" t="s">
        <v>17</v>
      </c>
    </row>
    <row r="65" spans="1:17" s="77" customFormat="1" ht="25.5" x14ac:dyDescent="0.2">
      <c r="A65" s="17">
        <v>3234</v>
      </c>
      <c r="B65" s="40">
        <v>7</v>
      </c>
      <c r="C65" s="65" t="s">
        <v>86</v>
      </c>
      <c r="D65" s="58">
        <v>51000.262000000002</v>
      </c>
      <c r="E65" s="59">
        <f t="shared" si="12"/>
        <v>51000.262000000002</v>
      </c>
      <c r="F65" s="60">
        <v>0</v>
      </c>
      <c r="G65" s="61">
        <v>8696.2619999999988</v>
      </c>
      <c r="H65" s="62">
        <v>1600</v>
      </c>
      <c r="I65" s="62">
        <v>0</v>
      </c>
      <c r="J65" s="74">
        <v>0</v>
      </c>
      <c r="K65" s="61">
        <v>1600</v>
      </c>
      <c r="L65" s="61">
        <v>17000</v>
      </c>
      <c r="M65" s="61">
        <v>23704</v>
      </c>
      <c r="N65" s="61">
        <v>0</v>
      </c>
      <c r="O65" s="61">
        <v>0</v>
      </c>
      <c r="P65" s="66">
        <v>0.9</v>
      </c>
      <c r="Q65" s="39" t="s">
        <v>17</v>
      </c>
    </row>
    <row r="66" spans="1:17" s="77" customFormat="1" ht="25.5" x14ac:dyDescent="0.2">
      <c r="A66" s="17">
        <v>3236</v>
      </c>
      <c r="B66" s="40">
        <v>7</v>
      </c>
      <c r="C66" s="65" t="s">
        <v>87</v>
      </c>
      <c r="D66" s="58">
        <v>40000.286</v>
      </c>
      <c r="E66" s="59">
        <f t="shared" si="12"/>
        <v>40000.286</v>
      </c>
      <c r="F66" s="60">
        <v>36.299999999999997</v>
      </c>
      <c r="G66" s="61">
        <v>259.666</v>
      </c>
      <c r="H66" s="62">
        <v>28.32</v>
      </c>
      <c r="I66" s="62">
        <v>28.314</v>
      </c>
      <c r="J66" s="74">
        <v>99.978813559322035</v>
      </c>
      <c r="K66" s="61">
        <v>28.32</v>
      </c>
      <c r="L66" s="61">
        <v>0</v>
      </c>
      <c r="M66" s="61"/>
      <c r="N66" s="61">
        <v>39676</v>
      </c>
      <c r="O66" s="61">
        <v>0</v>
      </c>
      <c r="P66" s="66">
        <v>0.9</v>
      </c>
      <c r="Q66" s="39" t="s">
        <v>17</v>
      </c>
    </row>
    <row r="67" spans="1:17" s="77" customFormat="1" ht="25.5" x14ac:dyDescent="0.2">
      <c r="A67" s="17">
        <v>3247</v>
      </c>
      <c r="B67" s="18">
        <v>14</v>
      </c>
      <c r="C67" s="28" t="s">
        <v>88</v>
      </c>
      <c r="D67" s="58">
        <v>24100.05</v>
      </c>
      <c r="E67" s="59">
        <f t="shared" si="12"/>
        <v>24100.05</v>
      </c>
      <c r="F67" s="60"/>
      <c r="G67" s="61">
        <v>0.05</v>
      </c>
      <c r="H67" s="62">
        <v>5000</v>
      </c>
      <c r="I67" s="62">
        <v>0</v>
      </c>
      <c r="J67" s="74">
        <v>0</v>
      </c>
      <c r="K67" s="61">
        <v>200</v>
      </c>
      <c r="L67" s="61">
        <v>23900</v>
      </c>
      <c r="M67" s="61">
        <v>0</v>
      </c>
      <c r="N67" s="61">
        <v>0</v>
      </c>
      <c r="O67" s="61">
        <v>0</v>
      </c>
      <c r="P67" s="69">
        <v>0.9</v>
      </c>
      <c r="Q67" s="39" t="s">
        <v>39</v>
      </c>
    </row>
    <row r="68" spans="1:17" s="77" customFormat="1" ht="25.5" x14ac:dyDescent="0.2">
      <c r="A68" s="17">
        <v>3250</v>
      </c>
      <c r="B68" s="14" t="s">
        <v>15</v>
      </c>
      <c r="C68" s="65" t="s">
        <v>89</v>
      </c>
      <c r="D68" s="58">
        <v>43999.777000000002</v>
      </c>
      <c r="E68" s="59">
        <f t="shared" si="12"/>
        <v>43999.777000000002</v>
      </c>
      <c r="F68" s="60">
        <v>369.12</v>
      </c>
      <c r="G68" s="61">
        <v>217.12700000000001</v>
      </c>
      <c r="H68" s="62">
        <v>33413.53</v>
      </c>
      <c r="I68" s="62">
        <v>802.23398999999995</v>
      </c>
      <c r="J68" s="74">
        <v>2.4009255831395246</v>
      </c>
      <c r="K68" s="61">
        <v>33413.53</v>
      </c>
      <c r="L68" s="61">
        <v>10000</v>
      </c>
      <c r="M68" s="61">
        <v>0</v>
      </c>
      <c r="N68" s="61">
        <v>0</v>
      </c>
      <c r="O68" s="61">
        <v>0</v>
      </c>
      <c r="P68" s="66">
        <v>0.9</v>
      </c>
      <c r="Q68" s="39" t="s">
        <v>17</v>
      </c>
    </row>
    <row r="69" spans="1:17" ht="25.5" x14ac:dyDescent="0.2">
      <c r="A69" s="17">
        <v>3253</v>
      </c>
      <c r="B69" s="14" t="s">
        <v>15</v>
      </c>
      <c r="C69" s="65" t="s">
        <v>90</v>
      </c>
      <c r="D69" s="58">
        <v>33800.185619999997</v>
      </c>
      <c r="E69" s="59">
        <f t="shared" si="12"/>
        <v>33800.185619999997</v>
      </c>
      <c r="F69" s="60">
        <v>627.71140000000014</v>
      </c>
      <c r="G69" s="61">
        <v>3128.1942199999999</v>
      </c>
      <c r="H69" s="62">
        <v>30044.28</v>
      </c>
      <c r="I69" s="62">
        <v>7415.6214300000001</v>
      </c>
      <c r="J69" s="74">
        <v>24.682307014846089</v>
      </c>
      <c r="K69" s="61">
        <v>30044.28</v>
      </c>
      <c r="L69" s="61">
        <v>0</v>
      </c>
      <c r="M69" s="61">
        <v>0</v>
      </c>
      <c r="N69" s="61">
        <v>0</v>
      </c>
      <c r="O69" s="61">
        <v>0</v>
      </c>
      <c r="P69" s="66">
        <v>0.9</v>
      </c>
      <c r="Q69" s="39" t="s">
        <v>17</v>
      </c>
    </row>
    <row r="70" spans="1:17" ht="25.5" x14ac:dyDescent="0.2">
      <c r="A70" s="17">
        <v>3267</v>
      </c>
      <c r="B70" s="18">
        <v>7</v>
      </c>
      <c r="C70" s="65" t="s">
        <v>91</v>
      </c>
      <c r="D70" s="58">
        <v>53998.607550000001</v>
      </c>
      <c r="E70" s="59">
        <f t="shared" si="12"/>
        <v>53998.607550000001</v>
      </c>
      <c r="F70" s="60">
        <v>1582.829</v>
      </c>
      <c r="G70" s="61">
        <v>24665.31855</v>
      </c>
      <c r="H70" s="62">
        <v>27500.46</v>
      </c>
      <c r="I70" s="62">
        <v>1114.37672</v>
      </c>
      <c r="J70" s="74">
        <v>4.0522111993763019</v>
      </c>
      <c r="K70" s="61">
        <v>27750.46</v>
      </c>
      <c r="L70" s="61">
        <v>0</v>
      </c>
      <c r="M70" s="61">
        <v>0</v>
      </c>
      <c r="N70" s="61">
        <v>0</v>
      </c>
      <c r="O70" s="61">
        <v>0</v>
      </c>
      <c r="P70" s="66">
        <v>0.9</v>
      </c>
      <c r="Q70" s="39" t="s">
        <v>17</v>
      </c>
    </row>
    <row r="71" spans="1:17" ht="25.5" x14ac:dyDescent="0.2">
      <c r="A71" s="17">
        <v>3304</v>
      </c>
      <c r="B71" s="18">
        <v>7</v>
      </c>
      <c r="C71" s="65" t="s">
        <v>92</v>
      </c>
      <c r="D71" s="58">
        <v>115331.46366000001</v>
      </c>
      <c r="E71" s="59">
        <f t="shared" si="12"/>
        <v>115331.46366000001</v>
      </c>
      <c r="F71" s="60">
        <v>5359.8090000000011</v>
      </c>
      <c r="G71" s="61">
        <v>14541.964660000001</v>
      </c>
      <c r="H71" s="62">
        <v>90629.69</v>
      </c>
      <c r="I71" s="62">
        <v>25172.14575</v>
      </c>
      <c r="J71" s="74">
        <v>27.774723437760844</v>
      </c>
      <c r="K71" s="61">
        <v>90629.69</v>
      </c>
      <c r="L71" s="61">
        <v>4800</v>
      </c>
      <c r="M71" s="61">
        <v>0</v>
      </c>
      <c r="N71" s="61">
        <v>0</v>
      </c>
      <c r="O71" s="61">
        <v>0</v>
      </c>
      <c r="P71" s="66">
        <v>0.9</v>
      </c>
      <c r="Q71" s="67" t="s">
        <v>17</v>
      </c>
    </row>
    <row r="72" spans="1:17" x14ac:dyDescent="0.2">
      <c r="A72" s="17">
        <v>3305</v>
      </c>
      <c r="B72" s="18">
        <v>7</v>
      </c>
      <c r="C72" s="65" t="s">
        <v>93</v>
      </c>
      <c r="D72" s="58">
        <v>172000.27899999998</v>
      </c>
      <c r="E72" s="59">
        <f t="shared" si="12"/>
        <v>172000.27899999998</v>
      </c>
      <c r="F72" s="60">
        <v>71.808999999999997</v>
      </c>
      <c r="G72" s="61">
        <v>556.6</v>
      </c>
      <c r="H72" s="62">
        <v>78871.87</v>
      </c>
      <c r="I72" s="62">
        <v>54.026499999999999</v>
      </c>
      <c r="J72" s="74">
        <v>6.8499073243730627E-2</v>
      </c>
      <c r="K72" s="61">
        <v>78871.87</v>
      </c>
      <c r="L72" s="61">
        <v>92500</v>
      </c>
      <c r="M72" s="61">
        <v>0</v>
      </c>
      <c r="N72" s="61">
        <v>0</v>
      </c>
      <c r="O72" s="61">
        <v>0</v>
      </c>
      <c r="P72" s="66">
        <v>0.9</v>
      </c>
      <c r="Q72" s="67" t="s">
        <v>17</v>
      </c>
    </row>
    <row r="73" spans="1:17" x14ac:dyDescent="0.2">
      <c r="A73" s="17">
        <v>3327</v>
      </c>
      <c r="B73" s="33">
        <v>14</v>
      </c>
      <c r="C73" s="65" t="s">
        <v>94</v>
      </c>
      <c r="D73" s="58">
        <v>7829</v>
      </c>
      <c r="E73" s="59">
        <f t="shared" si="12"/>
        <v>7829.3866400000006</v>
      </c>
      <c r="F73" s="60">
        <v>0</v>
      </c>
      <c r="G73" s="61">
        <v>7633.4366400000008</v>
      </c>
      <c r="H73" s="62">
        <v>2866.56</v>
      </c>
      <c r="I73" s="62">
        <v>171.52488999999997</v>
      </c>
      <c r="J73" s="74">
        <v>5.9836490427550784</v>
      </c>
      <c r="K73" s="61">
        <v>195.95</v>
      </c>
      <c r="L73" s="61">
        <v>0</v>
      </c>
      <c r="M73" s="61">
        <v>0</v>
      </c>
      <c r="N73" s="61">
        <v>0</v>
      </c>
      <c r="O73" s="61">
        <v>0</v>
      </c>
      <c r="P73" s="66">
        <v>0.9</v>
      </c>
      <c r="Q73" s="39" t="s">
        <v>39</v>
      </c>
    </row>
    <row r="74" spans="1:17" ht="25.5" x14ac:dyDescent="0.2">
      <c r="A74" s="17">
        <v>3388</v>
      </c>
      <c r="B74" s="33">
        <v>14</v>
      </c>
      <c r="C74" s="65" t="s">
        <v>95</v>
      </c>
      <c r="D74" s="58">
        <v>95.592999999999989</v>
      </c>
      <c r="E74" s="59">
        <f t="shared" si="12"/>
        <v>95.592999999999989</v>
      </c>
      <c r="F74" s="60">
        <v>66.912999999999997</v>
      </c>
      <c r="G74" s="61">
        <v>0</v>
      </c>
      <c r="H74" s="62">
        <v>28.68</v>
      </c>
      <c r="I74" s="62">
        <v>0</v>
      </c>
      <c r="J74" s="74">
        <v>0</v>
      </c>
      <c r="K74" s="61">
        <v>28.68</v>
      </c>
      <c r="L74" s="61">
        <v>0</v>
      </c>
      <c r="M74" s="61">
        <v>0</v>
      </c>
      <c r="N74" s="61">
        <v>0</v>
      </c>
      <c r="O74" s="61">
        <v>0</v>
      </c>
      <c r="P74" s="66">
        <v>0.9</v>
      </c>
      <c r="Q74" s="39" t="s">
        <v>17</v>
      </c>
    </row>
    <row r="75" spans="1:17" ht="26.25" thickBot="1" x14ac:dyDescent="0.25">
      <c r="A75" s="17">
        <v>7000</v>
      </c>
      <c r="B75" s="18">
        <v>17</v>
      </c>
      <c r="C75" s="65" t="s">
        <v>96</v>
      </c>
      <c r="D75" s="58">
        <v>29721.27694</v>
      </c>
      <c r="E75" s="59">
        <f t="shared" si="12"/>
        <v>29721.27694</v>
      </c>
      <c r="F75" s="60">
        <v>69</v>
      </c>
      <c r="G75" s="61">
        <v>261.70693999999997</v>
      </c>
      <c r="H75" s="62">
        <v>5438.59</v>
      </c>
      <c r="I75" s="62">
        <v>80.695340000000002</v>
      </c>
      <c r="J75" s="74">
        <v>1.4837547967395961</v>
      </c>
      <c r="K75" s="61">
        <v>8161.57</v>
      </c>
      <c r="L75" s="61">
        <v>21229</v>
      </c>
      <c r="M75" s="61">
        <v>0</v>
      </c>
      <c r="N75" s="61">
        <v>0</v>
      </c>
      <c r="O75" s="61">
        <v>0</v>
      </c>
      <c r="P75" s="66" t="s">
        <v>97</v>
      </c>
      <c r="Q75" s="39" t="s">
        <v>98</v>
      </c>
    </row>
    <row r="76" spans="1:17" ht="13.5" thickBot="1" x14ac:dyDescent="0.25">
      <c r="A76" s="29"/>
      <c r="B76" s="29"/>
      <c r="C76" s="71" t="s">
        <v>99</v>
      </c>
      <c r="D76" s="72">
        <f>SUM(D64:D75)</f>
        <v>602712.06180999998</v>
      </c>
      <c r="E76" s="72">
        <f t="shared" ref="E76:O76" si="13">SUM(E64:E75)</f>
        <v>602712.44845000003</v>
      </c>
      <c r="F76" s="72">
        <f t="shared" si="13"/>
        <v>8265.3614000000016</v>
      </c>
      <c r="G76" s="72">
        <f t="shared" si="13"/>
        <v>62799.667049999989</v>
      </c>
      <c r="H76" s="72">
        <f t="shared" si="13"/>
        <v>292836.05</v>
      </c>
      <c r="I76" s="72">
        <f t="shared" si="13"/>
        <v>43964.858619999999</v>
      </c>
      <c r="J76" s="72">
        <f>I76/H76*100</f>
        <v>15.013472084465009</v>
      </c>
      <c r="K76" s="72">
        <f t="shared" si="13"/>
        <v>288338.42</v>
      </c>
      <c r="L76" s="72">
        <f t="shared" si="13"/>
        <v>179929</v>
      </c>
      <c r="M76" s="72">
        <f t="shared" si="13"/>
        <v>23704</v>
      </c>
      <c r="N76" s="72">
        <f t="shared" si="13"/>
        <v>39676</v>
      </c>
      <c r="O76" s="72">
        <f t="shared" si="13"/>
        <v>0</v>
      </c>
      <c r="P76" s="75" t="s">
        <v>34</v>
      </c>
      <c r="Q76" s="29"/>
    </row>
    <row r="77" spans="1:17" x14ac:dyDescent="0.2">
      <c r="A77" s="13"/>
      <c r="B77" s="14"/>
      <c r="C77" s="93" t="s">
        <v>100</v>
      </c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5"/>
    </row>
    <row r="78" spans="1:17" ht="38.25" x14ac:dyDescent="0.2">
      <c r="A78" s="5">
        <v>3201</v>
      </c>
      <c r="B78" s="18">
        <v>14</v>
      </c>
      <c r="C78" s="28" t="s">
        <v>101</v>
      </c>
      <c r="D78" s="58">
        <v>50245.647960000002</v>
      </c>
      <c r="E78" s="59">
        <f t="shared" ref="E78:E111" si="14">F78+G78+K78+L78+M78+N78+O78</f>
        <v>50245.647960000002</v>
      </c>
      <c r="F78" s="60">
        <v>50015.747960000001</v>
      </c>
      <c r="G78" s="61">
        <v>0</v>
      </c>
      <c r="H78" s="62">
        <v>229.9</v>
      </c>
      <c r="I78" s="62">
        <v>46.293999999999997</v>
      </c>
      <c r="J78" s="74">
        <v>20.136581122227053</v>
      </c>
      <c r="K78" s="61">
        <v>229.9</v>
      </c>
      <c r="L78" s="61">
        <v>0</v>
      </c>
      <c r="M78" s="61">
        <v>0</v>
      </c>
      <c r="N78" s="61">
        <v>0</v>
      </c>
      <c r="O78" s="61">
        <v>0</v>
      </c>
      <c r="P78" s="69">
        <v>0.85</v>
      </c>
      <c r="Q78" s="39" t="s">
        <v>102</v>
      </c>
    </row>
    <row r="79" spans="1:17" ht="25.5" x14ac:dyDescent="0.2">
      <c r="A79" s="5">
        <v>3203</v>
      </c>
      <c r="B79" s="92">
        <v>14</v>
      </c>
      <c r="C79" s="25" t="s">
        <v>103</v>
      </c>
      <c r="D79" s="58">
        <v>9857.6165199999996</v>
      </c>
      <c r="E79" s="59">
        <f t="shared" si="14"/>
        <v>9857.6165199999996</v>
      </c>
      <c r="F79" s="60">
        <v>4902.3565099999996</v>
      </c>
      <c r="G79" s="61">
        <v>2749.1000100000001</v>
      </c>
      <c r="H79" s="62">
        <v>722.92</v>
      </c>
      <c r="I79" s="62">
        <v>282.18</v>
      </c>
      <c r="J79" s="74">
        <v>39.03336468765562</v>
      </c>
      <c r="K79" s="61">
        <v>2206.1600000000003</v>
      </c>
      <c r="L79" s="61">
        <v>0</v>
      </c>
      <c r="M79" s="61">
        <v>0</v>
      </c>
      <c r="N79" s="61">
        <v>0</v>
      </c>
      <c r="O79" s="61">
        <v>0</v>
      </c>
      <c r="P79" s="66">
        <v>0.95</v>
      </c>
      <c r="Q79" s="26" t="s">
        <v>50</v>
      </c>
    </row>
    <row r="80" spans="1:17" ht="25.5" x14ac:dyDescent="0.2">
      <c r="A80" s="5">
        <v>3209</v>
      </c>
      <c r="B80" s="78" t="s">
        <v>15</v>
      </c>
      <c r="C80" s="65" t="s">
        <v>104</v>
      </c>
      <c r="D80" s="58">
        <v>43999.114999999998</v>
      </c>
      <c r="E80" s="59">
        <f t="shared" si="14"/>
        <v>43999.114999999998</v>
      </c>
      <c r="F80" s="60">
        <v>1077.308</v>
      </c>
      <c r="G80" s="61">
        <v>39.566999999999993</v>
      </c>
      <c r="H80" s="62">
        <v>6882.24</v>
      </c>
      <c r="I80" s="62">
        <v>176.26</v>
      </c>
      <c r="J80" s="74">
        <v>2.5610847631003861</v>
      </c>
      <c r="K80" s="61">
        <v>6882.24</v>
      </c>
      <c r="L80" s="61">
        <v>36000</v>
      </c>
      <c r="M80" s="61">
        <v>0</v>
      </c>
      <c r="N80" s="61">
        <v>0</v>
      </c>
      <c r="O80" s="61">
        <v>0</v>
      </c>
      <c r="P80" s="66">
        <v>0.9</v>
      </c>
      <c r="Q80" s="39" t="s">
        <v>17</v>
      </c>
    </row>
    <row r="81" spans="1:17" ht="25.5" x14ac:dyDescent="0.2">
      <c r="A81" s="5">
        <v>3210</v>
      </c>
      <c r="B81" s="78" t="s">
        <v>15</v>
      </c>
      <c r="C81" s="65" t="s">
        <v>105</v>
      </c>
      <c r="D81" s="58">
        <v>57999.520000000004</v>
      </c>
      <c r="E81" s="59">
        <f t="shared" si="14"/>
        <v>57999.520000000004</v>
      </c>
      <c r="F81" s="60">
        <v>1242.2180000000001</v>
      </c>
      <c r="G81" s="61">
        <v>48.641999999999996</v>
      </c>
      <c r="H81" s="62">
        <v>9708.66</v>
      </c>
      <c r="I81" s="62">
        <v>214.26</v>
      </c>
      <c r="J81" s="74">
        <v>2.2068956993035083</v>
      </c>
      <c r="K81" s="61">
        <v>9708.66</v>
      </c>
      <c r="L81" s="61">
        <v>47000</v>
      </c>
      <c r="M81" s="61">
        <v>0</v>
      </c>
      <c r="N81" s="61">
        <v>0</v>
      </c>
      <c r="O81" s="61">
        <v>0</v>
      </c>
      <c r="P81" s="66">
        <v>0.9</v>
      </c>
      <c r="Q81" s="39" t="s">
        <v>17</v>
      </c>
    </row>
    <row r="82" spans="1:17" ht="25.5" x14ac:dyDescent="0.2">
      <c r="A82" s="5">
        <v>3211</v>
      </c>
      <c r="B82" s="78" t="s">
        <v>15</v>
      </c>
      <c r="C82" s="65" t="s">
        <v>106</v>
      </c>
      <c r="D82" s="58">
        <v>27469.351000000002</v>
      </c>
      <c r="E82" s="59">
        <f t="shared" si="14"/>
        <v>27469.351000000002</v>
      </c>
      <c r="F82" s="60">
        <v>532.82299999999998</v>
      </c>
      <c r="G82" s="61">
        <v>551.51800000000003</v>
      </c>
      <c r="H82" s="62">
        <v>13223.01</v>
      </c>
      <c r="I82" s="62">
        <v>138.97</v>
      </c>
      <c r="J82" s="74">
        <v>1.0509709967700243</v>
      </c>
      <c r="K82" s="61">
        <v>13223.01</v>
      </c>
      <c r="L82" s="61">
        <v>13162</v>
      </c>
      <c r="M82" s="61">
        <v>0</v>
      </c>
      <c r="N82" s="61">
        <v>0</v>
      </c>
      <c r="O82" s="61">
        <v>0</v>
      </c>
      <c r="P82" s="66">
        <v>0.9</v>
      </c>
      <c r="Q82" s="39" t="s">
        <v>17</v>
      </c>
    </row>
    <row r="83" spans="1:17" x14ac:dyDescent="0.2">
      <c r="A83" s="5">
        <v>3212</v>
      </c>
      <c r="B83" s="92">
        <v>14</v>
      </c>
      <c r="C83" s="25" t="s">
        <v>107</v>
      </c>
      <c r="D83" s="58">
        <v>55424.032010000003</v>
      </c>
      <c r="E83" s="59">
        <f t="shared" si="14"/>
        <v>55424.032010000003</v>
      </c>
      <c r="F83" s="60">
        <v>35954.336960000001</v>
      </c>
      <c r="G83" s="61">
        <v>18918.205050000004</v>
      </c>
      <c r="H83" s="62">
        <v>1109.1500000000001</v>
      </c>
      <c r="I83" s="62">
        <v>314.45115000000004</v>
      </c>
      <c r="J83" s="74">
        <v>28.350642383807422</v>
      </c>
      <c r="K83" s="61">
        <v>551.4899999999999</v>
      </c>
      <c r="L83" s="61">
        <v>0</v>
      </c>
      <c r="M83" s="61">
        <v>0</v>
      </c>
      <c r="N83" s="61">
        <v>0</v>
      </c>
      <c r="O83" s="61">
        <v>0</v>
      </c>
      <c r="P83" s="66">
        <v>0.95</v>
      </c>
      <c r="Q83" s="26" t="s">
        <v>50</v>
      </c>
    </row>
    <row r="84" spans="1:17" ht="25.5" x14ac:dyDescent="0.2">
      <c r="A84" s="5">
        <v>3213</v>
      </c>
      <c r="B84" s="92">
        <v>14</v>
      </c>
      <c r="C84" s="25" t="s">
        <v>108</v>
      </c>
      <c r="D84" s="58">
        <v>14980.465800000002</v>
      </c>
      <c r="E84" s="59">
        <f t="shared" si="14"/>
        <v>14980.465800000002</v>
      </c>
      <c r="F84" s="60">
        <v>5573.0549700000001</v>
      </c>
      <c r="G84" s="61">
        <v>4905.5308300000006</v>
      </c>
      <c r="H84" s="62">
        <v>3083.99</v>
      </c>
      <c r="I84" s="62">
        <v>678.58</v>
      </c>
      <c r="J84" s="74">
        <v>22.003313888825843</v>
      </c>
      <c r="K84" s="61">
        <v>4501.88</v>
      </c>
      <c r="L84" s="61">
        <v>0</v>
      </c>
      <c r="M84" s="61">
        <v>0</v>
      </c>
      <c r="N84" s="61">
        <v>0</v>
      </c>
      <c r="O84" s="61">
        <v>0</v>
      </c>
      <c r="P84" s="66">
        <v>0.95</v>
      </c>
      <c r="Q84" s="26" t="s">
        <v>50</v>
      </c>
    </row>
    <row r="85" spans="1:17" x14ac:dyDescent="0.2">
      <c r="A85" s="5">
        <v>3214</v>
      </c>
      <c r="B85" s="92">
        <v>14</v>
      </c>
      <c r="C85" s="25" t="s">
        <v>109</v>
      </c>
      <c r="D85" s="58">
        <v>7342.7457800000011</v>
      </c>
      <c r="E85" s="59">
        <f t="shared" si="14"/>
        <v>7342.7457800000011</v>
      </c>
      <c r="F85" s="60">
        <v>4979.2512500000003</v>
      </c>
      <c r="G85" s="61">
        <v>1304.2145300000002</v>
      </c>
      <c r="H85" s="62">
        <v>417.47</v>
      </c>
      <c r="I85" s="62">
        <v>0</v>
      </c>
      <c r="J85" s="74">
        <v>0</v>
      </c>
      <c r="K85" s="61">
        <v>1059.2800000000002</v>
      </c>
      <c r="L85" s="61">
        <v>0</v>
      </c>
      <c r="M85" s="61">
        <v>0</v>
      </c>
      <c r="N85" s="61">
        <v>0</v>
      </c>
      <c r="O85" s="61">
        <v>0</v>
      </c>
      <c r="P85" s="66">
        <v>0.95</v>
      </c>
      <c r="Q85" s="26" t="s">
        <v>50</v>
      </c>
    </row>
    <row r="86" spans="1:17" x14ac:dyDescent="0.2">
      <c r="A86" s="5">
        <v>3215</v>
      </c>
      <c r="B86" s="92">
        <v>14</v>
      </c>
      <c r="C86" s="25" t="s">
        <v>110</v>
      </c>
      <c r="D86" s="58">
        <v>15066.699170000002</v>
      </c>
      <c r="E86" s="59">
        <f t="shared" si="14"/>
        <v>15066.699170000002</v>
      </c>
      <c r="F86" s="60">
        <v>4243.4061400000001</v>
      </c>
      <c r="G86" s="61">
        <v>6645.3530300000002</v>
      </c>
      <c r="H86" s="62">
        <v>3682.42</v>
      </c>
      <c r="I86" s="62">
        <v>1727.9634500000002</v>
      </c>
      <c r="J86" s="74">
        <v>46.924670461272754</v>
      </c>
      <c r="K86" s="61">
        <v>4177.9400000000005</v>
      </c>
      <c r="L86" s="61">
        <v>0</v>
      </c>
      <c r="M86" s="61">
        <v>0</v>
      </c>
      <c r="N86" s="61">
        <v>0</v>
      </c>
      <c r="O86" s="61">
        <v>0</v>
      </c>
      <c r="P86" s="66">
        <v>0.95</v>
      </c>
      <c r="Q86" s="26" t="s">
        <v>50</v>
      </c>
    </row>
    <row r="87" spans="1:17" x14ac:dyDescent="0.2">
      <c r="A87" s="5">
        <v>3258</v>
      </c>
      <c r="B87" s="92">
        <v>14</v>
      </c>
      <c r="C87" s="25" t="s">
        <v>111</v>
      </c>
      <c r="D87" s="58">
        <v>17890.101229999997</v>
      </c>
      <c r="E87" s="59">
        <f t="shared" si="14"/>
        <v>17890.101229999997</v>
      </c>
      <c r="F87" s="60">
        <v>7719.8786299999992</v>
      </c>
      <c r="G87" s="61">
        <v>8964.4525999999969</v>
      </c>
      <c r="H87" s="62">
        <v>715.63</v>
      </c>
      <c r="I87" s="62">
        <v>615.62</v>
      </c>
      <c r="J87" s="74">
        <v>86.024901136061942</v>
      </c>
      <c r="K87" s="61">
        <v>1205.77</v>
      </c>
      <c r="L87" s="61">
        <v>0</v>
      </c>
      <c r="M87" s="61">
        <v>0</v>
      </c>
      <c r="N87" s="61">
        <v>0</v>
      </c>
      <c r="O87" s="61">
        <v>0</v>
      </c>
      <c r="P87" s="66">
        <v>0.95</v>
      </c>
      <c r="Q87" s="26" t="s">
        <v>50</v>
      </c>
    </row>
    <row r="88" spans="1:17" x14ac:dyDescent="0.2">
      <c r="A88" s="5">
        <v>3259</v>
      </c>
      <c r="B88" s="92">
        <v>14</v>
      </c>
      <c r="C88" s="25" t="s">
        <v>112</v>
      </c>
      <c r="D88" s="58">
        <v>8272.3240000000005</v>
      </c>
      <c r="E88" s="59">
        <f t="shared" si="14"/>
        <v>8272.3240000000005</v>
      </c>
      <c r="F88" s="60">
        <v>28.51</v>
      </c>
      <c r="G88" s="61">
        <v>687.94400000000007</v>
      </c>
      <c r="H88" s="62">
        <v>3686.98</v>
      </c>
      <c r="I88" s="62">
        <v>235.57</v>
      </c>
      <c r="J88" s="74">
        <v>6.3892399741794099</v>
      </c>
      <c r="K88" s="61">
        <v>5761.38</v>
      </c>
      <c r="L88" s="61">
        <v>1794.49</v>
      </c>
      <c r="M88" s="61">
        <v>0</v>
      </c>
      <c r="N88" s="61">
        <v>0</v>
      </c>
      <c r="O88" s="61">
        <v>0</v>
      </c>
      <c r="P88" s="66">
        <v>0.95</v>
      </c>
      <c r="Q88" s="26" t="s">
        <v>50</v>
      </c>
    </row>
    <row r="89" spans="1:17" x14ac:dyDescent="0.2">
      <c r="A89" s="5">
        <v>3281</v>
      </c>
      <c r="B89" s="92">
        <v>14</v>
      </c>
      <c r="C89" s="25" t="s">
        <v>113</v>
      </c>
      <c r="D89" s="58">
        <v>342389.82548</v>
      </c>
      <c r="E89" s="59">
        <f t="shared" si="14"/>
        <v>342389.82548</v>
      </c>
      <c r="F89" s="60">
        <v>102864.74</v>
      </c>
      <c r="G89" s="61">
        <v>103380.57547999997</v>
      </c>
      <c r="H89" s="62">
        <v>136165.84</v>
      </c>
      <c r="I89" s="62">
        <v>128325.51806</v>
      </c>
      <c r="J89" s="74">
        <v>94.242078674063919</v>
      </c>
      <c r="K89" s="61">
        <v>136144.51</v>
      </c>
      <c r="L89" s="61">
        <v>0</v>
      </c>
      <c r="M89" s="61">
        <v>0</v>
      </c>
      <c r="N89" s="61">
        <v>0</v>
      </c>
      <c r="O89" s="61">
        <v>0</v>
      </c>
      <c r="P89" s="66">
        <v>0.95</v>
      </c>
      <c r="Q89" s="26" t="s">
        <v>50</v>
      </c>
    </row>
    <row r="90" spans="1:17" x14ac:dyDescent="0.2">
      <c r="A90" s="5">
        <v>3335</v>
      </c>
      <c r="B90" s="33">
        <v>14</v>
      </c>
      <c r="C90" s="65" t="s">
        <v>114</v>
      </c>
      <c r="D90" s="58">
        <v>10000.195</v>
      </c>
      <c r="E90" s="59">
        <f t="shared" si="14"/>
        <v>10000.195</v>
      </c>
      <c r="F90" s="60">
        <v>6104.2</v>
      </c>
      <c r="G90" s="61">
        <v>131.285</v>
      </c>
      <c r="H90" s="62">
        <v>3764.71</v>
      </c>
      <c r="I90" s="62">
        <v>6.6550000000000002</v>
      </c>
      <c r="J90" s="74">
        <v>0.17677324415426421</v>
      </c>
      <c r="K90" s="61">
        <v>3764.71</v>
      </c>
      <c r="L90" s="61">
        <v>0</v>
      </c>
      <c r="M90" s="61">
        <v>0</v>
      </c>
      <c r="N90" s="61">
        <v>0</v>
      </c>
      <c r="O90" s="61">
        <v>0</v>
      </c>
      <c r="P90" s="66">
        <v>0.9</v>
      </c>
      <c r="Q90" s="39" t="s">
        <v>17</v>
      </c>
    </row>
    <row r="91" spans="1:17" ht="25.5" x14ac:dyDescent="0.2">
      <c r="A91" s="5">
        <v>3336</v>
      </c>
      <c r="B91" s="92">
        <v>14</v>
      </c>
      <c r="C91" s="25" t="s">
        <v>115</v>
      </c>
      <c r="D91" s="58">
        <v>6831.5819300000003</v>
      </c>
      <c r="E91" s="59">
        <f t="shared" si="14"/>
        <v>6831.5819300000003</v>
      </c>
      <c r="F91" s="60">
        <v>117.4064</v>
      </c>
      <c r="G91" s="61">
        <v>1391.4955299999997</v>
      </c>
      <c r="H91" s="62">
        <v>2760.64</v>
      </c>
      <c r="I91" s="62">
        <v>1188.1849999999999</v>
      </c>
      <c r="J91" s="74">
        <v>43.040200822997562</v>
      </c>
      <c r="K91" s="61">
        <v>4770.13</v>
      </c>
      <c r="L91" s="61">
        <v>552.54999999999995</v>
      </c>
      <c r="M91" s="61">
        <v>0</v>
      </c>
      <c r="N91" s="61">
        <v>0</v>
      </c>
      <c r="O91" s="61">
        <v>0</v>
      </c>
      <c r="P91" s="66">
        <v>0.95</v>
      </c>
      <c r="Q91" s="26" t="s">
        <v>50</v>
      </c>
    </row>
    <row r="92" spans="1:17" ht="38.25" x14ac:dyDescent="0.2">
      <c r="A92" s="38">
        <v>3337</v>
      </c>
      <c r="B92" s="92">
        <v>14</v>
      </c>
      <c r="C92" s="25" t="s">
        <v>116</v>
      </c>
      <c r="D92" s="58">
        <v>22004.190000000002</v>
      </c>
      <c r="E92" s="59">
        <f t="shared" si="14"/>
        <v>22004.190000000002</v>
      </c>
      <c r="F92" s="60">
        <v>0</v>
      </c>
      <c r="G92" s="61">
        <v>0</v>
      </c>
      <c r="H92" s="62">
        <v>10425.68</v>
      </c>
      <c r="I92" s="62">
        <v>0</v>
      </c>
      <c r="J92" s="74">
        <v>0</v>
      </c>
      <c r="K92" s="61">
        <v>15964.19</v>
      </c>
      <c r="L92" s="61">
        <v>6040</v>
      </c>
      <c r="M92" s="61">
        <v>0</v>
      </c>
      <c r="N92" s="61">
        <v>0</v>
      </c>
      <c r="O92" s="61">
        <v>0</v>
      </c>
      <c r="P92" s="66">
        <v>0.95</v>
      </c>
      <c r="Q92" s="26" t="s">
        <v>50</v>
      </c>
    </row>
    <row r="93" spans="1:17" ht="25.5" x14ac:dyDescent="0.2">
      <c r="A93" s="5">
        <v>3371</v>
      </c>
      <c r="B93" s="33">
        <v>7</v>
      </c>
      <c r="C93" s="65" t="s">
        <v>117</v>
      </c>
      <c r="D93" s="58">
        <v>37999.089999999997</v>
      </c>
      <c r="E93" s="59">
        <f t="shared" si="14"/>
        <v>37999.089999999997</v>
      </c>
      <c r="F93" s="60">
        <v>249.26</v>
      </c>
      <c r="G93" s="61">
        <v>59.29</v>
      </c>
      <c r="H93" s="62">
        <v>2057.54</v>
      </c>
      <c r="I93" s="62">
        <v>976.71199999999999</v>
      </c>
      <c r="J93" s="74">
        <v>47.46989122933212</v>
      </c>
      <c r="K93" s="61">
        <v>2057.54</v>
      </c>
      <c r="L93" s="61">
        <v>35633</v>
      </c>
      <c r="M93" s="61">
        <v>0</v>
      </c>
      <c r="N93" s="61">
        <v>0</v>
      </c>
      <c r="O93" s="61">
        <v>0</v>
      </c>
      <c r="P93" s="66">
        <v>0.9</v>
      </c>
      <c r="Q93" s="39" t="s">
        <v>17</v>
      </c>
    </row>
    <row r="94" spans="1:17" ht="25.5" x14ac:dyDescent="0.2">
      <c r="A94" s="5">
        <v>3372</v>
      </c>
      <c r="B94" s="18">
        <v>7</v>
      </c>
      <c r="C94" s="65" t="s">
        <v>118</v>
      </c>
      <c r="D94" s="58">
        <v>27999.994999999999</v>
      </c>
      <c r="E94" s="59">
        <f t="shared" si="14"/>
        <v>27999.994999999999</v>
      </c>
      <c r="F94" s="60">
        <v>201.465</v>
      </c>
      <c r="G94" s="61">
        <v>546.91999999999996</v>
      </c>
      <c r="H94" s="62">
        <v>651.61</v>
      </c>
      <c r="I94" s="62">
        <v>154.88</v>
      </c>
      <c r="J94" s="74">
        <v>23.768818771964824</v>
      </c>
      <c r="K94" s="61">
        <v>651.61</v>
      </c>
      <c r="L94" s="61">
        <v>26600</v>
      </c>
      <c r="M94" s="61">
        <v>0</v>
      </c>
      <c r="N94" s="61">
        <v>0</v>
      </c>
      <c r="O94" s="61">
        <v>0</v>
      </c>
      <c r="P94" s="66">
        <v>0.9</v>
      </c>
      <c r="Q94" s="39" t="s">
        <v>17</v>
      </c>
    </row>
    <row r="95" spans="1:17" x14ac:dyDescent="0.2">
      <c r="A95" s="38">
        <v>3383</v>
      </c>
      <c r="B95" s="33">
        <v>7</v>
      </c>
      <c r="C95" s="65" t="s">
        <v>119</v>
      </c>
      <c r="D95" s="58">
        <v>16000</v>
      </c>
      <c r="E95" s="59">
        <f t="shared" si="14"/>
        <v>16000</v>
      </c>
      <c r="F95" s="60">
        <v>0</v>
      </c>
      <c r="G95" s="61">
        <v>59.29</v>
      </c>
      <c r="H95" s="62">
        <v>190.71</v>
      </c>
      <c r="I95" s="62">
        <v>0</v>
      </c>
      <c r="J95" s="74">
        <v>0</v>
      </c>
      <c r="K95" s="61">
        <v>190.71</v>
      </c>
      <c r="L95" s="61">
        <v>15750</v>
      </c>
      <c r="M95" s="61">
        <v>0</v>
      </c>
      <c r="N95" s="61">
        <v>0</v>
      </c>
      <c r="O95" s="61">
        <v>0</v>
      </c>
      <c r="P95" s="66">
        <v>0.9</v>
      </c>
      <c r="Q95" s="39" t="s">
        <v>17</v>
      </c>
    </row>
    <row r="96" spans="1:17" x14ac:dyDescent="0.2">
      <c r="A96" s="41">
        <v>3398</v>
      </c>
      <c r="B96" s="92">
        <v>14</v>
      </c>
      <c r="C96" s="65" t="s">
        <v>120</v>
      </c>
      <c r="D96" s="58">
        <v>110150.726</v>
      </c>
      <c r="E96" s="59">
        <f t="shared" si="14"/>
        <v>110150.726</v>
      </c>
      <c r="F96" s="60">
        <v>0</v>
      </c>
      <c r="G96" s="61">
        <v>8873.0960000000014</v>
      </c>
      <c r="H96" s="62">
        <v>61528.63</v>
      </c>
      <c r="I96" s="62">
        <v>49096.768890000007</v>
      </c>
      <c r="J96" s="74">
        <v>79.79499769456919</v>
      </c>
      <c r="K96" s="61">
        <v>61528.63</v>
      </c>
      <c r="L96" s="61">
        <v>39749</v>
      </c>
      <c r="M96" s="61">
        <v>0</v>
      </c>
      <c r="N96" s="61">
        <v>0</v>
      </c>
      <c r="O96" s="61">
        <v>0</v>
      </c>
      <c r="P96" s="66">
        <v>0.95</v>
      </c>
      <c r="Q96" s="39" t="s">
        <v>50</v>
      </c>
    </row>
    <row r="97" spans="1:17" x14ac:dyDescent="0.2">
      <c r="A97" s="41">
        <v>3401</v>
      </c>
      <c r="B97" s="92">
        <v>14</v>
      </c>
      <c r="C97" s="65" t="s">
        <v>121</v>
      </c>
      <c r="D97" s="58">
        <v>22196.92</v>
      </c>
      <c r="E97" s="59">
        <f t="shared" si="14"/>
        <v>22196.92</v>
      </c>
      <c r="F97" s="60">
        <v>0</v>
      </c>
      <c r="G97" s="61">
        <v>0</v>
      </c>
      <c r="H97" s="62">
        <v>8890.7999999999993</v>
      </c>
      <c r="I97" s="62">
        <v>669.53</v>
      </c>
      <c r="J97" s="74">
        <v>7.5305934224141806</v>
      </c>
      <c r="K97" s="61">
        <v>9590.7999999999993</v>
      </c>
      <c r="L97" s="61">
        <v>8400</v>
      </c>
      <c r="M97" s="61">
        <v>4206.12</v>
      </c>
      <c r="N97" s="61">
        <v>0</v>
      </c>
      <c r="O97" s="61">
        <v>0</v>
      </c>
      <c r="P97" s="66">
        <v>0.95</v>
      </c>
      <c r="Q97" s="39" t="s">
        <v>50</v>
      </c>
    </row>
    <row r="98" spans="1:17" x14ac:dyDescent="0.2">
      <c r="A98" s="41">
        <v>3402</v>
      </c>
      <c r="B98" s="18">
        <v>7</v>
      </c>
      <c r="C98" s="28" t="s">
        <v>122</v>
      </c>
      <c r="D98" s="58">
        <v>210000</v>
      </c>
      <c r="E98" s="59">
        <f t="shared" si="14"/>
        <v>210000</v>
      </c>
      <c r="F98" s="60">
        <v>372</v>
      </c>
      <c r="G98" s="61">
        <v>1130.1400000000001</v>
      </c>
      <c r="H98" s="62">
        <v>23107.86</v>
      </c>
      <c r="I98" s="62">
        <v>832.48</v>
      </c>
      <c r="J98" s="74">
        <v>3.6025837096122273</v>
      </c>
      <c r="K98" s="61">
        <v>3017.86</v>
      </c>
      <c r="L98" s="61">
        <v>80500</v>
      </c>
      <c r="M98" s="61">
        <v>80563</v>
      </c>
      <c r="N98" s="61">
        <v>44417</v>
      </c>
      <c r="O98" s="61">
        <v>0</v>
      </c>
      <c r="P98" s="69">
        <v>0.3</v>
      </c>
      <c r="Q98" s="39" t="s">
        <v>63</v>
      </c>
    </row>
    <row r="99" spans="1:17" ht="25.5" x14ac:dyDescent="0.2">
      <c r="A99" s="42">
        <v>3404</v>
      </c>
      <c r="B99" s="92">
        <v>14</v>
      </c>
      <c r="C99" s="65" t="s">
        <v>123</v>
      </c>
      <c r="D99" s="58">
        <v>23352.859000000004</v>
      </c>
      <c r="E99" s="59">
        <f t="shared" si="14"/>
        <v>23352.859000000004</v>
      </c>
      <c r="F99" s="60">
        <v>0</v>
      </c>
      <c r="G99" s="61">
        <v>1887.489</v>
      </c>
      <c r="H99" s="62">
        <v>18579.169999999998</v>
      </c>
      <c r="I99" s="62">
        <v>4669.2670699999999</v>
      </c>
      <c r="J99" s="74">
        <v>25.131731234495408</v>
      </c>
      <c r="K99" s="61">
        <v>21465.370000000003</v>
      </c>
      <c r="L99" s="61">
        <v>0</v>
      </c>
      <c r="M99" s="61">
        <v>0</v>
      </c>
      <c r="N99" s="61">
        <v>0</v>
      </c>
      <c r="O99" s="61">
        <v>0</v>
      </c>
      <c r="P99" s="66">
        <v>0.95</v>
      </c>
      <c r="Q99" s="39" t="s">
        <v>50</v>
      </c>
    </row>
    <row r="100" spans="1:17" x14ac:dyDescent="0.2">
      <c r="A100" s="42">
        <v>3415</v>
      </c>
      <c r="B100" s="33">
        <v>14</v>
      </c>
      <c r="C100" s="65" t="s">
        <v>124</v>
      </c>
      <c r="D100" s="58">
        <v>4586.8</v>
      </c>
      <c r="E100" s="59">
        <f t="shared" si="14"/>
        <v>4586.8</v>
      </c>
      <c r="F100" s="60">
        <v>0</v>
      </c>
      <c r="G100" s="61">
        <v>2905.5</v>
      </c>
      <c r="H100" s="62">
        <v>1094.5</v>
      </c>
      <c r="I100" s="62">
        <v>29.645</v>
      </c>
      <c r="J100" s="74">
        <v>2.708542713567839</v>
      </c>
      <c r="K100" s="61">
        <v>1681.3000000000002</v>
      </c>
      <c r="L100" s="61">
        <v>0</v>
      </c>
      <c r="M100" s="61">
        <v>0</v>
      </c>
      <c r="N100" s="61">
        <v>0</v>
      </c>
      <c r="O100" s="61">
        <v>0</v>
      </c>
      <c r="P100" s="66">
        <v>0.9</v>
      </c>
      <c r="Q100" s="39" t="s">
        <v>17</v>
      </c>
    </row>
    <row r="101" spans="1:17" ht="25.5" x14ac:dyDescent="0.2">
      <c r="A101" s="42">
        <v>3417</v>
      </c>
      <c r="B101" s="92">
        <v>14</v>
      </c>
      <c r="C101" s="28" t="s">
        <v>125</v>
      </c>
      <c r="D101" s="58">
        <v>20200</v>
      </c>
      <c r="E101" s="59">
        <f t="shared" si="14"/>
        <v>20200</v>
      </c>
      <c r="F101" s="60">
        <v>0</v>
      </c>
      <c r="G101" s="61">
        <v>0</v>
      </c>
      <c r="H101" s="62">
        <v>650</v>
      </c>
      <c r="I101" s="62">
        <v>0</v>
      </c>
      <c r="J101" s="74">
        <v>0</v>
      </c>
      <c r="K101" s="61">
        <v>0</v>
      </c>
      <c r="L101" s="61">
        <v>9200</v>
      </c>
      <c r="M101" s="61">
        <v>11000</v>
      </c>
      <c r="N101" s="61">
        <v>0</v>
      </c>
      <c r="O101" s="61">
        <v>0</v>
      </c>
      <c r="P101" s="69">
        <v>0.95</v>
      </c>
      <c r="Q101" s="39" t="s">
        <v>50</v>
      </c>
    </row>
    <row r="102" spans="1:17" ht="38.25" x14ac:dyDescent="0.2">
      <c r="A102" s="42">
        <v>3418</v>
      </c>
      <c r="B102" s="92">
        <v>14</v>
      </c>
      <c r="C102" s="28" t="s">
        <v>126</v>
      </c>
      <c r="D102" s="58">
        <v>13597.32</v>
      </c>
      <c r="E102" s="59">
        <f t="shared" si="14"/>
        <v>13597.32</v>
      </c>
      <c r="F102" s="60">
        <v>0</v>
      </c>
      <c r="G102" s="61">
        <v>0</v>
      </c>
      <c r="H102" s="62">
        <v>5580.93</v>
      </c>
      <c r="I102" s="62">
        <v>1057.8599999999999</v>
      </c>
      <c r="J102" s="74">
        <v>18.954905365234822</v>
      </c>
      <c r="K102" s="61">
        <v>6000</v>
      </c>
      <c r="L102" s="61">
        <v>5900</v>
      </c>
      <c r="M102" s="61">
        <v>1697.32</v>
      </c>
      <c r="N102" s="61">
        <v>0</v>
      </c>
      <c r="O102" s="61">
        <v>0</v>
      </c>
      <c r="P102" s="69">
        <v>0.95</v>
      </c>
      <c r="Q102" s="39" t="s">
        <v>50</v>
      </c>
    </row>
    <row r="103" spans="1:17" x14ac:dyDescent="0.2">
      <c r="A103" s="42">
        <v>3419</v>
      </c>
      <c r="B103" s="92">
        <v>14</v>
      </c>
      <c r="C103" s="28" t="s">
        <v>127</v>
      </c>
      <c r="D103" s="58">
        <v>14580.630000000001</v>
      </c>
      <c r="E103" s="59">
        <f t="shared" si="14"/>
        <v>14580.630000000001</v>
      </c>
      <c r="F103" s="60">
        <v>0</v>
      </c>
      <c r="G103" s="61">
        <v>0</v>
      </c>
      <c r="H103" s="62">
        <v>5964.66</v>
      </c>
      <c r="I103" s="62">
        <v>20.09</v>
      </c>
      <c r="J103" s="74">
        <v>0.33681718656218462</v>
      </c>
      <c r="K103" s="61">
        <v>6200</v>
      </c>
      <c r="L103" s="61">
        <v>5000</v>
      </c>
      <c r="M103" s="61">
        <v>3380.63</v>
      </c>
      <c r="N103" s="61">
        <v>0</v>
      </c>
      <c r="O103" s="61">
        <v>0</v>
      </c>
      <c r="P103" s="69">
        <v>0.95</v>
      </c>
      <c r="Q103" s="39" t="s">
        <v>50</v>
      </c>
    </row>
    <row r="104" spans="1:17" x14ac:dyDescent="0.2">
      <c r="A104" s="42">
        <v>3420</v>
      </c>
      <c r="B104" s="92">
        <v>14</v>
      </c>
      <c r="C104" s="28" t="s">
        <v>128</v>
      </c>
      <c r="D104" s="58">
        <v>23767.96</v>
      </c>
      <c r="E104" s="59">
        <f t="shared" si="14"/>
        <v>23767.96</v>
      </c>
      <c r="F104" s="60">
        <v>0</v>
      </c>
      <c r="G104" s="61">
        <v>0</v>
      </c>
      <c r="H104" s="62">
        <v>9895.99</v>
      </c>
      <c r="I104" s="62">
        <v>0.48</v>
      </c>
      <c r="J104" s="74">
        <v>4.8504495255148805E-3</v>
      </c>
      <c r="K104" s="61">
        <v>5000</v>
      </c>
      <c r="L104" s="61">
        <v>8500</v>
      </c>
      <c r="M104" s="61">
        <v>8500</v>
      </c>
      <c r="N104" s="61">
        <v>1767.96</v>
      </c>
      <c r="O104" s="61">
        <v>0</v>
      </c>
      <c r="P104" s="69">
        <v>0.95</v>
      </c>
      <c r="Q104" s="39" t="s">
        <v>50</v>
      </c>
    </row>
    <row r="105" spans="1:17" ht="38.25" x14ac:dyDescent="0.2">
      <c r="A105" s="42">
        <v>3421</v>
      </c>
      <c r="B105" s="92">
        <v>14</v>
      </c>
      <c r="C105" s="28" t="s">
        <v>129</v>
      </c>
      <c r="D105" s="58">
        <v>16680.8</v>
      </c>
      <c r="E105" s="59">
        <f t="shared" si="14"/>
        <v>16680.8</v>
      </c>
      <c r="F105" s="60">
        <v>0</v>
      </c>
      <c r="G105" s="61">
        <v>0</v>
      </c>
      <c r="H105" s="62">
        <v>6612.73</v>
      </c>
      <c r="I105" s="62">
        <v>0</v>
      </c>
      <c r="J105" s="74">
        <v>0</v>
      </c>
      <c r="K105" s="61">
        <v>3200</v>
      </c>
      <c r="L105" s="61">
        <v>5400</v>
      </c>
      <c r="M105" s="61">
        <v>6156.8</v>
      </c>
      <c r="N105" s="61">
        <v>1924</v>
      </c>
      <c r="O105" s="61">
        <v>0</v>
      </c>
      <c r="P105" s="69">
        <v>0.95</v>
      </c>
      <c r="Q105" s="39" t="s">
        <v>50</v>
      </c>
    </row>
    <row r="106" spans="1:17" ht="25.5" x14ac:dyDescent="0.2">
      <c r="A106" s="42">
        <v>3422</v>
      </c>
      <c r="B106" s="92">
        <v>14</v>
      </c>
      <c r="C106" s="28" t="s">
        <v>130</v>
      </c>
      <c r="D106" s="58">
        <v>0</v>
      </c>
      <c r="E106" s="59">
        <f t="shared" si="14"/>
        <v>0</v>
      </c>
      <c r="F106" s="60">
        <v>0</v>
      </c>
      <c r="G106" s="61">
        <v>0</v>
      </c>
      <c r="H106" s="62">
        <v>150</v>
      </c>
      <c r="I106" s="62">
        <v>0</v>
      </c>
      <c r="J106" s="74">
        <v>0</v>
      </c>
      <c r="K106" s="61">
        <v>0</v>
      </c>
      <c r="L106" s="61">
        <v>0</v>
      </c>
      <c r="M106" s="61">
        <v>0</v>
      </c>
      <c r="N106" s="61">
        <v>0</v>
      </c>
      <c r="O106" s="61">
        <v>0</v>
      </c>
      <c r="P106" s="69">
        <v>0.95</v>
      </c>
      <c r="Q106" s="39" t="s">
        <v>50</v>
      </c>
    </row>
    <row r="107" spans="1:17" ht="25.5" x14ac:dyDescent="0.2">
      <c r="A107" s="42">
        <v>3425</v>
      </c>
      <c r="B107" s="18">
        <v>7</v>
      </c>
      <c r="C107" s="28" t="s">
        <v>131</v>
      </c>
      <c r="D107" s="58">
        <v>51480</v>
      </c>
      <c r="E107" s="59">
        <f t="shared" si="14"/>
        <v>51480</v>
      </c>
      <c r="F107" s="60">
        <v>0</v>
      </c>
      <c r="G107" s="61">
        <v>480</v>
      </c>
      <c r="H107" s="62">
        <v>6850</v>
      </c>
      <c r="I107" s="62">
        <v>0</v>
      </c>
      <c r="J107" s="74">
        <v>0</v>
      </c>
      <c r="K107" s="61">
        <v>400</v>
      </c>
      <c r="L107" s="61">
        <v>29150</v>
      </c>
      <c r="M107" s="61">
        <v>10200</v>
      </c>
      <c r="N107" s="61">
        <v>11250</v>
      </c>
      <c r="O107" s="61">
        <v>0</v>
      </c>
      <c r="P107" s="69">
        <v>0.35</v>
      </c>
      <c r="Q107" s="39" t="s">
        <v>63</v>
      </c>
    </row>
    <row r="108" spans="1:17" ht="38.25" x14ac:dyDescent="0.2">
      <c r="A108" s="21">
        <v>7021</v>
      </c>
      <c r="B108" s="18">
        <v>15</v>
      </c>
      <c r="C108" s="65" t="s">
        <v>132</v>
      </c>
      <c r="D108" s="58">
        <v>962.71524999999997</v>
      </c>
      <c r="E108" s="59">
        <f t="shared" si="14"/>
        <v>962.71524999999997</v>
      </c>
      <c r="F108" s="60">
        <v>0</v>
      </c>
      <c r="G108" s="61">
        <v>609.78125</v>
      </c>
      <c r="H108" s="62">
        <v>352.93400000000003</v>
      </c>
      <c r="I108" s="62">
        <v>352.93331000000001</v>
      </c>
      <c r="J108" s="74">
        <v>99.999804496024751</v>
      </c>
      <c r="K108" s="61">
        <v>352.93400000000003</v>
      </c>
      <c r="L108" s="61">
        <v>0</v>
      </c>
      <c r="M108" s="61">
        <v>0</v>
      </c>
      <c r="N108" s="61">
        <v>0</v>
      </c>
      <c r="O108" s="61">
        <v>0</v>
      </c>
      <c r="P108" s="66" t="s">
        <v>133</v>
      </c>
      <c r="Q108" s="39" t="s">
        <v>50</v>
      </c>
    </row>
    <row r="109" spans="1:17" ht="25.5" x14ac:dyDescent="0.2">
      <c r="A109" s="21">
        <v>7022</v>
      </c>
      <c r="B109" s="18">
        <v>15</v>
      </c>
      <c r="C109" s="65" t="s">
        <v>134</v>
      </c>
      <c r="D109" s="58">
        <v>388.14794999999998</v>
      </c>
      <c r="E109" s="59">
        <f t="shared" si="14"/>
        <v>388.14794999999998</v>
      </c>
      <c r="F109" s="60">
        <v>0</v>
      </c>
      <c r="G109" s="61">
        <v>362.71094999999997</v>
      </c>
      <c r="H109" s="62">
        <v>25.437000000000001</v>
      </c>
      <c r="I109" s="62">
        <v>25.436250000000001</v>
      </c>
      <c r="J109" s="74">
        <v>99.997051539096589</v>
      </c>
      <c r="K109" s="61">
        <v>25.437000000000001</v>
      </c>
      <c r="L109" s="61">
        <v>0</v>
      </c>
      <c r="M109" s="61">
        <v>0</v>
      </c>
      <c r="N109" s="61">
        <v>0</v>
      </c>
      <c r="O109" s="61">
        <v>0</v>
      </c>
      <c r="P109" s="66" t="s">
        <v>133</v>
      </c>
      <c r="Q109" s="39" t="s">
        <v>50</v>
      </c>
    </row>
    <row r="110" spans="1:17" ht="25.5" x14ac:dyDescent="0.2">
      <c r="A110" s="21">
        <v>7023</v>
      </c>
      <c r="B110" s="18">
        <v>15</v>
      </c>
      <c r="C110" s="65" t="s">
        <v>135</v>
      </c>
      <c r="D110" s="58">
        <v>2013.8820000000001</v>
      </c>
      <c r="E110" s="59">
        <f t="shared" si="14"/>
        <v>2013.8820000000001</v>
      </c>
      <c r="F110" s="60">
        <v>0</v>
      </c>
      <c r="G110" s="61">
        <v>0</v>
      </c>
      <c r="H110" s="62">
        <v>2013.8820000000001</v>
      </c>
      <c r="I110" s="62">
        <v>2013.8812499999999</v>
      </c>
      <c r="J110" s="74">
        <v>99.999962758493282</v>
      </c>
      <c r="K110" s="61">
        <v>2013.8820000000001</v>
      </c>
      <c r="L110" s="61">
        <v>0</v>
      </c>
      <c r="M110" s="61">
        <v>0</v>
      </c>
      <c r="N110" s="61">
        <v>0</v>
      </c>
      <c r="O110" s="61">
        <v>0</v>
      </c>
      <c r="P110" s="66" t="s">
        <v>133</v>
      </c>
      <c r="Q110" s="39" t="s">
        <v>50</v>
      </c>
    </row>
    <row r="111" spans="1:17" ht="26.25" thickBot="1" x14ac:dyDescent="0.25">
      <c r="A111" s="21">
        <v>7024</v>
      </c>
      <c r="B111" s="18">
        <v>15</v>
      </c>
      <c r="C111" s="65" t="s">
        <v>136</v>
      </c>
      <c r="D111" s="58">
        <v>977.76499999999999</v>
      </c>
      <c r="E111" s="59">
        <f t="shared" si="14"/>
        <v>977.76499999999999</v>
      </c>
      <c r="F111" s="60">
        <v>0</v>
      </c>
      <c r="G111" s="61">
        <v>0</v>
      </c>
      <c r="H111" s="62">
        <v>977.76499999999999</v>
      </c>
      <c r="I111" s="62">
        <v>977.76374999999996</v>
      </c>
      <c r="J111" s="74">
        <v>99.999872157420228</v>
      </c>
      <c r="K111" s="61">
        <v>977.76499999999999</v>
      </c>
      <c r="L111" s="61">
        <v>0</v>
      </c>
      <c r="M111" s="61">
        <v>0</v>
      </c>
      <c r="N111" s="61">
        <v>0</v>
      </c>
      <c r="O111" s="61">
        <v>0</v>
      </c>
      <c r="P111" s="66" t="s">
        <v>133</v>
      </c>
      <c r="Q111" s="39" t="s">
        <v>50</v>
      </c>
    </row>
    <row r="112" spans="1:17" ht="13.5" thickBot="1" x14ac:dyDescent="0.25">
      <c r="A112" s="29"/>
      <c r="B112" s="29"/>
      <c r="C112" s="71" t="s">
        <v>137</v>
      </c>
      <c r="D112" s="72">
        <f>SUM(D78:D111)</f>
        <v>1286709.0210799996</v>
      </c>
      <c r="E112" s="72">
        <f t="shared" ref="E112:N112" si="15">SUM(E78:E111)</f>
        <v>1286709.0210799996</v>
      </c>
      <c r="F112" s="72">
        <f t="shared" si="15"/>
        <v>226177.96282000002</v>
      </c>
      <c r="G112" s="72">
        <f t="shared" si="15"/>
        <v>166632.10026000001</v>
      </c>
      <c r="H112" s="72">
        <f t="shared" si="15"/>
        <v>351754.38799999986</v>
      </c>
      <c r="I112" s="72">
        <f t="shared" si="15"/>
        <v>194828.23418</v>
      </c>
      <c r="J112" s="72">
        <f>I112/H112*100</f>
        <v>55.387577476361173</v>
      </c>
      <c r="K112" s="72">
        <f t="shared" si="15"/>
        <v>334505.08799999993</v>
      </c>
      <c r="L112" s="72">
        <f t="shared" si="15"/>
        <v>374331.04000000004</v>
      </c>
      <c r="M112" s="72">
        <f t="shared" si="15"/>
        <v>125703.87000000001</v>
      </c>
      <c r="N112" s="72">
        <f t="shared" si="15"/>
        <v>59358.96</v>
      </c>
      <c r="O112" s="72">
        <v>0</v>
      </c>
      <c r="P112" s="75" t="s">
        <v>34</v>
      </c>
      <c r="Q112" s="29" t="s">
        <v>34</v>
      </c>
    </row>
    <row r="113" spans="1:17" x14ac:dyDescent="0.2">
      <c r="A113" s="13"/>
      <c r="B113" s="14"/>
      <c r="C113" s="93" t="s">
        <v>138</v>
      </c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5"/>
    </row>
    <row r="114" spans="1:17" ht="25.5" x14ac:dyDescent="0.2">
      <c r="A114" s="21">
        <v>2505</v>
      </c>
      <c r="B114" s="33" t="s">
        <v>37</v>
      </c>
      <c r="C114" s="65" t="s">
        <v>139</v>
      </c>
      <c r="D114" s="58">
        <v>33685.759999999995</v>
      </c>
      <c r="E114" s="59">
        <f t="shared" ref="E114:E168" si="16">F114+G114+K114+L114+M114+N114+O114</f>
        <v>33685.759999999995</v>
      </c>
      <c r="F114" s="60">
        <v>27584.76</v>
      </c>
      <c r="G114" s="61">
        <v>0</v>
      </c>
      <c r="H114" s="62">
        <v>6101</v>
      </c>
      <c r="I114" s="62">
        <v>0</v>
      </c>
      <c r="J114" s="74">
        <v>0</v>
      </c>
      <c r="K114" s="61">
        <v>6101</v>
      </c>
      <c r="L114" s="61">
        <v>0</v>
      </c>
      <c r="M114" s="61">
        <v>0</v>
      </c>
      <c r="N114" s="61">
        <v>0</v>
      </c>
      <c r="O114" s="61">
        <v>0</v>
      </c>
      <c r="P114" s="66">
        <v>0.85</v>
      </c>
      <c r="Q114" s="39" t="s">
        <v>140</v>
      </c>
    </row>
    <row r="115" spans="1:17" ht="25.5" x14ac:dyDescent="0.2">
      <c r="A115" s="21">
        <v>2518</v>
      </c>
      <c r="B115" s="14" t="s">
        <v>15</v>
      </c>
      <c r="C115" s="65" t="s">
        <v>141</v>
      </c>
      <c r="D115" s="58">
        <v>67320.783930000005</v>
      </c>
      <c r="E115" s="59">
        <f t="shared" si="16"/>
        <v>67320.783930000005</v>
      </c>
      <c r="F115" s="60">
        <v>63212.285049999999</v>
      </c>
      <c r="G115" s="61">
        <v>621.94887999999992</v>
      </c>
      <c r="H115" s="62">
        <v>3486.55</v>
      </c>
      <c r="I115" s="62">
        <v>3237.8122999999996</v>
      </c>
      <c r="J115" s="74">
        <v>92.865792832456137</v>
      </c>
      <c r="K115" s="61">
        <v>3486.55</v>
      </c>
      <c r="L115" s="61">
        <v>0</v>
      </c>
      <c r="M115" s="61">
        <v>0</v>
      </c>
      <c r="N115" s="61">
        <v>0</v>
      </c>
      <c r="O115" s="61">
        <v>0</v>
      </c>
      <c r="P115" s="66">
        <v>0.85</v>
      </c>
      <c r="Q115" s="39" t="s">
        <v>140</v>
      </c>
    </row>
    <row r="116" spans="1:17" ht="38.25" x14ac:dyDescent="0.2">
      <c r="A116" s="13">
        <v>3219</v>
      </c>
      <c r="B116" s="14" t="s">
        <v>15</v>
      </c>
      <c r="C116" s="65" t="s">
        <v>142</v>
      </c>
      <c r="D116" s="58">
        <v>1621</v>
      </c>
      <c r="E116" s="59">
        <f>F116+G116+K116+L116+M116+N116+O116</f>
        <v>1620.6499999999999</v>
      </c>
      <c r="F116" s="60">
        <v>677.59999999999991</v>
      </c>
      <c r="G116" s="61">
        <v>718.74</v>
      </c>
      <c r="H116" s="62">
        <v>224.31</v>
      </c>
      <c r="I116" s="62">
        <v>0</v>
      </c>
      <c r="J116" s="74">
        <v>0</v>
      </c>
      <c r="K116" s="61">
        <v>224.31</v>
      </c>
      <c r="L116" s="61">
        <v>0</v>
      </c>
      <c r="M116" s="61">
        <v>0</v>
      </c>
      <c r="N116" s="61">
        <v>0</v>
      </c>
      <c r="O116" s="61">
        <v>0</v>
      </c>
      <c r="P116" s="66">
        <v>0.9</v>
      </c>
      <c r="Q116" s="39" t="s">
        <v>17</v>
      </c>
    </row>
    <row r="117" spans="1:17" ht="25.5" x14ac:dyDescent="0.2">
      <c r="A117" s="5">
        <v>3220</v>
      </c>
      <c r="B117" s="14" t="s">
        <v>15</v>
      </c>
      <c r="C117" s="65" t="s">
        <v>143</v>
      </c>
      <c r="D117" s="58">
        <v>51098.374600000003</v>
      </c>
      <c r="E117" s="59">
        <f t="shared" si="16"/>
        <v>51098.374600000003</v>
      </c>
      <c r="F117" s="60">
        <v>1075.5704000000001</v>
      </c>
      <c r="G117" s="61">
        <v>29902.124200000002</v>
      </c>
      <c r="H117" s="62">
        <v>20120.68</v>
      </c>
      <c r="I117" s="62">
        <v>16432.520560000001</v>
      </c>
      <c r="J117" s="74">
        <v>81.669807183455035</v>
      </c>
      <c r="K117" s="61">
        <v>20120.68</v>
      </c>
      <c r="L117" s="61">
        <v>0</v>
      </c>
      <c r="M117" s="61">
        <v>0</v>
      </c>
      <c r="N117" s="61">
        <v>0</v>
      </c>
      <c r="O117" s="61">
        <v>0</v>
      </c>
      <c r="P117" s="66">
        <v>0.9</v>
      </c>
      <c r="Q117" s="39" t="s">
        <v>17</v>
      </c>
    </row>
    <row r="118" spans="1:17" x14ac:dyDescent="0.2">
      <c r="A118" s="5">
        <v>3222</v>
      </c>
      <c r="B118" s="33">
        <v>14</v>
      </c>
      <c r="C118" s="65" t="s">
        <v>144</v>
      </c>
      <c r="D118" s="58">
        <v>15841.331480000001</v>
      </c>
      <c r="E118" s="59">
        <f t="shared" si="16"/>
        <v>15841.331480000001</v>
      </c>
      <c r="F118" s="60">
        <v>284.52999999999997</v>
      </c>
      <c r="G118" s="61">
        <v>5138.3914800000002</v>
      </c>
      <c r="H118" s="62">
        <v>10418.41</v>
      </c>
      <c r="I118" s="62">
        <v>10415.764690000002</v>
      </c>
      <c r="J118" s="74">
        <v>99.974609273392019</v>
      </c>
      <c r="K118" s="61">
        <v>10418.41</v>
      </c>
      <c r="L118" s="61">
        <v>0</v>
      </c>
      <c r="M118" s="61">
        <v>0</v>
      </c>
      <c r="N118" s="61">
        <v>0</v>
      </c>
      <c r="O118" s="61">
        <v>0</v>
      </c>
      <c r="P118" s="66">
        <v>0.9</v>
      </c>
      <c r="Q118" s="39" t="s">
        <v>17</v>
      </c>
    </row>
    <row r="119" spans="1:17" x14ac:dyDescent="0.2">
      <c r="A119" s="5">
        <v>3224</v>
      </c>
      <c r="B119" s="33">
        <v>14</v>
      </c>
      <c r="C119" s="65" t="s">
        <v>145</v>
      </c>
      <c r="D119" s="58">
        <v>20084.903040000001</v>
      </c>
      <c r="E119" s="59">
        <f t="shared" si="16"/>
        <v>20084.903040000001</v>
      </c>
      <c r="F119" s="60">
        <v>347.37</v>
      </c>
      <c r="G119" s="61">
        <v>3768.6430400000004</v>
      </c>
      <c r="H119" s="62">
        <v>15968.89</v>
      </c>
      <c r="I119" s="62">
        <v>15968.347010000003</v>
      </c>
      <c r="J119" s="74">
        <v>99.996599701043749</v>
      </c>
      <c r="K119" s="61">
        <v>15968.89</v>
      </c>
      <c r="L119" s="61">
        <v>0</v>
      </c>
      <c r="M119" s="61">
        <v>0</v>
      </c>
      <c r="N119" s="61">
        <v>0</v>
      </c>
      <c r="O119" s="61">
        <v>0</v>
      </c>
      <c r="P119" s="66">
        <v>0.9</v>
      </c>
      <c r="Q119" s="39" t="s">
        <v>17</v>
      </c>
    </row>
    <row r="120" spans="1:17" ht="25.5" x14ac:dyDescent="0.2">
      <c r="A120" s="5">
        <v>3225</v>
      </c>
      <c r="B120" s="33">
        <v>14</v>
      </c>
      <c r="C120" s="65" t="s">
        <v>146</v>
      </c>
      <c r="D120" s="58">
        <v>5557.89084</v>
      </c>
      <c r="E120" s="59">
        <f t="shared" si="16"/>
        <v>5557.89084</v>
      </c>
      <c r="F120" s="60">
        <v>286.33999999999997</v>
      </c>
      <c r="G120" s="61">
        <v>3364.70084</v>
      </c>
      <c r="H120" s="62">
        <v>1906.85</v>
      </c>
      <c r="I120" s="62">
        <v>869.46365000000003</v>
      </c>
      <c r="J120" s="74">
        <v>45.59685607153159</v>
      </c>
      <c r="K120" s="61">
        <v>1906.85</v>
      </c>
      <c r="L120" s="61">
        <v>0</v>
      </c>
      <c r="M120" s="61">
        <v>0</v>
      </c>
      <c r="N120" s="61">
        <v>0</v>
      </c>
      <c r="O120" s="61">
        <v>0</v>
      </c>
      <c r="P120" s="66">
        <v>0.9</v>
      </c>
      <c r="Q120" s="39" t="s">
        <v>17</v>
      </c>
    </row>
    <row r="121" spans="1:17" ht="25.5" x14ac:dyDescent="0.2">
      <c r="A121" s="5">
        <v>3229</v>
      </c>
      <c r="B121" s="92">
        <v>14</v>
      </c>
      <c r="C121" s="25" t="s">
        <v>147</v>
      </c>
      <c r="D121" s="58">
        <v>368.35924</v>
      </c>
      <c r="E121" s="59">
        <f t="shared" si="16"/>
        <v>368.35924</v>
      </c>
      <c r="F121" s="60">
        <v>35.465240000000009</v>
      </c>
      <c r="G121" s="61">
        <v>39.484000000000002</v>
      </c>
      <c r="H121" s="62">
        <v>267.99</v>
      </c>
      <c r="I121" s="62">
        <v>48.056089999999998</v>
      </c>
      <c r="J121" s="74">
        <v>17.932045971864621</v>
      </c>
      <c r="K121" s="61">
        <v>293.40999999999997</v>
      </c>
      <c r="L121" s="61">
        <v>0</v>
      </c>
      <c r="M121" s="61">
        <v>0</v>
      </c>
      <c r="N121" s="61">
        <v>0</v>
      </c>
      <c r="O121" s="61">
        <v>0</v>
      </c>
      <c r="P121" s="66">
        <v>1</v>
      </c>
      <c r="Q121" s="26" t="s">
        <v>148</v>
      </c>
    </row>
    <row r="122" spans="1:17" ht="25.5" x14ac:dyDescent="0.2">
      <c r="A122" s="5">
        <v>3230</v>
      </c>
      <c r="B122" s="92">
        <v>14</v>
      </c>
      <c r="C122" s="25" t="s">
        <v>149</v>
      </c>
      <c r="D122" s="58">
        <v>26344.4584</v>
      </c>
      <c r="E122" s="59">
        <f t="shared" si="16"/>
        <v>26344.4584</v>
      </c>
      <c r="F122" s="60">
        <v>5182.3401000000003</v>
      </c>
      <c r="G122" s="61">
        <v>2965.0682999999995</v>
      </c>
      <c r="H122" s="62">
        <v>5956.46</v>
      </c>
      <c r="I122" s="62">
        <v>1407.7134699999999</v>
      </c>
      <c r="J122" s="74">
        <v>23.633390805948498</v>
      </c>
      <c r="K122" s="61">
        <v>5956.46</v>
      </c>
      <c r="L122" s="61">
        <v>4058.2</v>
      </c>
      <c r="M122" s="61">
        <v>8182.39</v>
      </c>
      <c r="N122" s="61">
        <v>0</v>
      </c>
      <c r="O122" s="61">
        <v>0</v>
      </c>
      <c r="P122" s="66">
        <v>0.95</v>
      </c>
      <c r="Q122" s="26" t="s">
        <v>77</v>
      </c>
    </row>
    <row r="123" spans="1:17" ht="25.5" x14ac:dyDescent="0.2">
      <c r="A123" s="5">
        <v>3232</v>
      </c>
      <c r="B123" s="18">
        <v>14</v>
      </c>
      <c r="C123" s="28" t="s">
        <v>150</v>
      </c>
      <c r="D123" s="58">
        <v>0</v>
      </c>
      <c r="E123" s="59">
        <f t="shared" si="16"/>
        <v>0</v>
      </c>
      <c r="F123" s="60">
        <v>0</v>
      </c>
      <c r="G123" s="61">
        <v>0</v>
      </c>
      <c r="H123" s="62">
        <v>500</v>
      </c>
      <c r="I123" s="62">
        <v>0</v>
      </c>
      <c r="J123" s="74">
        <v>0</v>
      </c>
      <c r="K123" s="61">
        <v>0</v>
      </c>
      <c r="L123" s="61">
        <v>0</v>
      </c>
      <c r="M123" s="61">
        <v>0</v>
      </c>
      <c r="N123" s="61">
        <v>0</v>
      </c>
      <c r="O123" s="61">
        <v>0</v>
      </c>
      <c r="P123" s="69">
        <v>0.9</v>
      </c>
      <c r="Q123" s="39" t="s">
        <v>39</v>
      </c>
    </row>
    <row r="124" spans="1:17" x14ac:dyDescent="0.2">
      <c r="A124" s="5">
        <v>3283</v>
      </c>
      <c r="B124" s="92">
        <v>14</v>
      </c>
      <c r="C124" s="25" t="s">
        <v>151</v>
      </c>
      <c r="D124" s="58">
        <v>37255.88147</v>
      </c>
      <c r="E124" s="59">
        <f t="shared" si="16"/>
        <v>37255.88147</v>
      </c>
      <c r="F124" s="60">
        <v>19752.982200000002</v>
      </c>
      <c r="G124" s="61">
        <v>12162.439269999999</v>
      </c>
      <c r="H124" s="62">
        <v>5340.48</v>
      </c>
      <c r="I124" s="62">
        <v>96.275170000000017</v>
      </c>
      <c r="J124" s="74">
        <v>1.8027437608604475</v>
      </c>
      <c r="K124" s="61">
        <v>5340.46</v>
      </c>
      <c r="L124" s="61">
        <v>0</v>
      </c>
      <c r="M124" s="61">
        <v>0</v>
      </c>
      <c r="N124" s="61">
        <v>0</v>
      </c>
      <c r="O124" s="61">
        <v>0</v>
      </c>
      <c r="P124" s="66">
        <v>0.95</v>
      </c>
      <c r="Q124" s="26" t="s">
        <v>77</v>
      </c>
    </row>
    <row r="125" spans="1:17" ht="25.5" x14ac:dyDescent="0.2">
      <c r="A125" s="38">
        <v>3285</v>
      </c>
      <c r="B125" s="33">
        <v>14</v>
      </c>
      <c r="C125" s="25" t="s">
        <v>152</v>
      </c>
      <c r="D125" s="58">
        <v>34000</v>
      </c>
      <c r="E125" s="59">
        <f t="shared" si="16"/>
        <v>34000</v>
      </c>
      <c r="F125" s="60">
        <v>0</v>
      </c>
      <c r="G125" s="61">
        <v>0</v>
      </c>
      <c r="H125" s="62">
        <v>600</v>
      </c>
      <c r="I125" s="62">
        <v>59.29</v>
      </c>
      <c r="J125" s="74">
        <v>9.8816666666666659</v>
      </c>
      <c r="K125" s="61">
        <v>600</v>
      </c>
      <c r="L125" s="61">
        <v>33400</v>
      </c>
      <c r="M125" s="61">
        <v>0</v>
      </c>
      <c r="N125" s="61">
        <v>0</v>
      </c>
      <c r="O125" s="61">
        <v>0</v>
      </c>
      <c r="P125" s="66">
        <v>0.9</v>
      </c>
      <c r="Q125" s="39" t="s">
        <v>17</v>
      </c>
    </row>
    <row r="126" spans="1:17" x14ac:dyDescent="0.2">
      <c r="A126" s="5">
        <v>3287</v>
      </c>
      <c r="B126" s="33">
        <v>14</v>
      </c>
      <c r="C126" s="65" t="s">
        <v>153</v>
      </c>
      <c r="D126" s="58">
        <v>30025.240170000005</v>
      </c>
      <c r="E126" s="59">
        <f t="shared" si="16"/>
        <v>30025.240170000005</v>
      </c>
      <c r="F126" s="60">
        <v>92.322999999999993</v>
      </c>
      <c r="G126" s="61">
        <v>4421.1771700000008</v>
      </c>
      <c r="H126" s="62">
        <v>27486.49</v>
      </c>
      <c r="I126" s="62">
        <v>25138.404719999999</v>
      </c>
      <c r="J126" s="74">
        <v>91.457311282742893</v>
      </c>
      <c r="K126" s="61">
        <v>25511.74</v>
      </c>
      <c r="L126" s="61">
        <v>0</v>
      </c>
      <c r="M126" s="61">
        <v>0</v>
      </c>
      <c r="N126" s="61">
        <v>0</v>
      </c>
      <c r="O126" s="61">
        <v>0</v>
      </c>
      <c r="P126" s="66">
        <v>0.9</v>
      </c>
      <c r="Q126" s="39" t="s">
        <v>17</v>
      </c>
    </row>
    <row r="127" spans="1:17" ht="25.5" x14ac:dyDescent="0.2">
      <c r="A127" s="38">
        <v>3288</v>
      </c>
      <c r="B127" s="33">
        <v>14</v>
      </c>
      <c r="C127" s="65" t="s">
        <v>154</v>
      </c>
      <c r="D127" s="58">
        <v>20000</v>
      </c>
      <c r="E127" s="59">
        <f t="shared" si="16"/>
        <v>20000</v>
      </c>
      <c r="F127" s="60">
        <v>0</v>
      </c>
      <c r="G127" s="61">
        <v>0</v>
      </c>
      <c r="H127" s="62">
        <v>300</v>
      </c>
      <c r="I127" s="62">
        <v>0</v>
      </c>
      <c r="J127" s="74">
        <v>0</v>
      </c>
      <c r="K127" s="61">
        <v>0</v>
      </c>
      <c r="L127" s="61">
        <v>200</v>
      </c>
      <c r="M127" s="61">
        <v>5000</v>
      </c>
      <c r="N127" s="61">
        <v>14800</v>
      </c>
      <c r="O127" s="61">
        <v>0</v>
      </c>
      <c r="P127" s="66">
        <v>0.9</v>
      </c>
      <c r="Q127" s="39" t="s">
        <v>17</v>
      </c>
    </row>
    <row r="128" spans="1:17" ht="25.5" x14ac:dyDescent="0.2">
      <c r="A128" s="5">
        <v>3316</v>
      </c>
      <c r="B128" s="33">
        <v>14</v>
      </c>
      <c r="C128" s="65" t="s">
        <v>155</v>
      </c>
      <c r="D128" s="58">
        <v>10976.762640000001</v>
      </c>
      <c r="E128" s="59">
        <f t="shared" si="16"/>
        <v>10976.762640000001</v>
      </c>
      <c r="F128" s="60">
        <v>136.04</v>
      </c>
      <c r="G128" s="61">
        <v>7418.2026399999995</v>
      </c>
      <c r="H128" s="62">
        <v>3422.52</v>
      </c>
      <c r="I128" s="62">
        <v>3388.8397400000003</v>
      </c>
      <c r="J128" s="74">
        <v>99.015922185991627</v>
      </c>
      <c r="K128" s="61">
        <v>3422.5200000000004</v>
      </c>
      <c r="L128" s="61">
        <v>0</v>
      </c>
      <c r="M128" s="61">
        <v>0</v>
      </c>
      <c r="N128" s="61">
        <v>0</v>
      </c>
      <c r="O128" s="61">
        <v>0</v>
      </c>
      <c r="P128" s="66">
        <v>0.9</v>
      </c>
      <c r="Q128" s="39" t="s">
        <v>17</v>
      </c>
    </row>
    <row r="129" spans="1:17" ht="25.5" x14ac:dyDescent="0.2">
      <c r="A129" s="5">
        <v>3340</v>
      </c>
      <c r="B129" s="18">
        <v>7</v>
      </c>
      <c r="C129" s="65" t="s">
        <v>156</v>
      </c>
      <c r="D129" s="58">
        <v>40800.174980000003</v>
      </c>
      <c r="E129" s="59">
        <f t="shared" si="16"/>
        <v>40800.174980000003</v>
      </c>
      <c r="F129" s="60">
        <v>940.17000000000007</v>
      </c>
      <c r="G129" s="61">
        <v>19178.644980000001</v>
      </c>
      <c r="H129" s="62">
        <v>20681.36</v>
      </c>
      <c r="I129" s="62">
        <v>20673.925339999994</v>
      </c>
      <c r="J129" s="74">
        <v>99.964051397006742</v>
      </c>
      <c r="K129" s="61">
        <v>20681.36</v>
      </c>
      <c r="L129" s="61">
        <v>0</v>
      </c>
      <c r="M129" s="61">
        <v>0</v>
      </c>
      <c r="N129" s="61">
        <v>0</v>
      </c>
      <c r="O129" s="61">
        <v>0</v>
      </c>
      <c r="P129" s="66">
        <v>0.4</v>
      </c>
      <c r="Q129" s="39" t="s">
        <v>63</v>
      </c>
    </row>
    <row r="130" spans="1:17" ht="25.5" x14ac:dyDescent="0.2">
      <c r="A130" s="5">
        <v>3342</v>
      </c>
      <c r="B130" s="18">
        <v>7</v>
      </c>
      <c r="C130" s="65" t="s">
        <v>157</v>
      </c>
      <c r="D130" s="58">
        <v>9656.8504399999983</v>
      </c>
      <c r="E130" s="59">
        <f t="shared" si="16"/>
        <v>9656.8504399999983</v>
      </c>
      <c r="F130" s="60">
        <v>498.05043999999998</v>
      </c>
      <c r="G130" s="61">
        <v>0</v>
      </c>
      <c r="H130" s="62">
        <v>9158.7999999999993</v>
      </c>
      <c r="I130" s="62">
        <v>5768.2284900000004</v>
      </c>
      <c r="J130" s="74">
        <v>62.980177424990181</v>
      </c>
      <c r="K130" s="61">
        <v>9158.7999999999993</v>
      </c>
      <c r="L130" s="61">
        <v>0</v>
      </c>
      <c r="M130" s="61">
        <v>0</v>
      </c>
      <c r="N130" s="61">
        <v>0</v>
      </c>
      <c r="O130" s="61">
        <v>0</v>
      </c>
      <c r="P130" s="66">
        <v>0.4</v>
      </c>
      <c r="Q130" s="39" t="s">
        <v>63</v>
      </c>
    </row>
    <row r="131" spans="1:17" x14ac:dyDescent="0.2">
      <c r="A131" s="5">
        <v>3343</v>
      </c>
      <c r="B131" s="18">
        <v>7</v>
      </c>
      <c r="C131" s="65" t="s">
        <v>158</v>
      </c>
      <c r="D131" s="58">
        <v>9549.33</v>
      </c>
      <c r="E131" s="59">
        <f t="shared" si="16"/>
        <v>9549.33</v>
      </c>
      <c r="F131" s="60">
        <v>502.65</v>
      </c>
      <c r="G131" s="61">
        <v>1</v>
      </c>
      <c r="H131" s="62">
        <v>9045.68</v>
      </c>
      <c r="I131" s="62">
        <v>74.142750000000007</v>
      </c>
      <c r="J131" s="74">
        <v>0.81964816354326042</v>
      </c>
      <c r="K131" s="61">
        <v>9045.68</v>
      </c>
      <c r="L131" s="61">
        <v>0</v>
      </c>
      <c r="M131" s="61">
        <v>0</v>
      </c>
      <c r="N131" s="61">
        <v>0</v>
      </c>
      <c r="O131" s="61">
        <v>0</v>
      </c>
      <c r="P131" s="66">
        <v>0.35</v>
      </c>
      <c r="Q131" s="39" t="s">
        <v>63</v>
      </c>
    </row>
    <row r="132" spans="1:17" ht="25.5" x14ac:dyDescent="0.2">
      <c r="A132" s="38">
        <v>3348</v>
      </c>
      <c r="B132" s="18">
        <v>7</v>
      </c>
      <c r="C132" s="28" t="s">
        <v>159</v>
      </c>
      <c r="D132" s="58">
        <v>1573.36</v>
      </c>
      <c r="E132" s="59">
        <f t="shared" si="16"/>
        <v>1573.36</v>
      </c>
      <c r="F132" s="60">
        <v>266.2</v>
      </c>
      <c r="G132" s="61">
        <v>382.36</v>
      </c>
      <c r="H132" s="62">
        <v>924.8</v>
      </c>
      <c r="I132" s="62">
        <v>924.72</v>
      </c>
      <c r="J132" s="74">
        <v>99.991349480968864</v>
      </c>
      <c r="K132" s="61">
        <v>924.8</v>
      </c>
      <c r="L132" s="61">
        <v>0</v>
      </c>
      <c r="M132" s="61">
        <v>0</v>
      </c>
      <c r="N132" s="61">
        <v>0</v>
      </c>
      <c r="O132" s="61">
        <v>0</v>
      </c>
      <c r="P132" s="66">
        <v>0.4</v>
      </c>
      <c r="Q132" s="39" t="s">
        <v>63</v>
      </c>
    </row>
    <row r="133" spans="1:17" ht="25.5" x14ac:dyDescent="0.2">
      <c r="A133" s="23">
        <v>3349</v>
      </c>
      <c r="B133" s="18">
        <v>7</v>
      </c>
      <c r="C133" s="65" t="s">
        <v>160</v>
      </c>
      <c r="D133" s="58">
        <v>6959.4000000000005</v>
      </c>
      <c r="E133" s="59">
        <f t="shared" si="16"/>
        <v>6959.4000000000005</v>
      </c>
      <c r="F133" s="60">
        <v>135.52000000000001</v>
      </c>
      <c r="G133" s="61">
        <v>208.12</v>
      </c>
      <c r="H133" s="62">
        <v>6615.76</v>
      </c>
      <c r="I133" s="62">
        <v>0</v>
      </c>
      <c r="J133" s="74">
        <v>0</v>
      </c>
      <c r="K133" s="61">
        <v>6615.76</v>
      </c>
      <c r="L133" s="61">
        <v>0</v>
      </c>
      <c r="M133" s="61">
        <v>0</v>
      </c>
      <c r="N133" s="61">
        <v>0</v>
      </c>
      <c r="O133" s="61">
        <v>0</v>
      </c>
      <c r="P133" s="66">
        <v>0.4</v>
      </c>
      <c r="Q133" s="39" t="s">
        <v>63</v>
      </c>
    </row>
    <row r="134" spans="1:17" ht="25.5" x14ac:dyDescent="0.2">
      <c r="A134" s="5">
        <v>3350</v>
      </c>
      <c r="B134" s="18">
        <v>7</v>
      </c>
      <c r="C134" s="65" t="s">
        <v>161</v>
      </c>
      <c r="D134" s="58">
        <v>19799.6446</v>
      </c>
      <c r="E134" s="59">
        <f t="shared" si="16"/>
        <v>19799.6446</v>
      </c>
      <c r="F134" s="60">
        <v>479.47460000000001</v>
      </c>
      <c r="G134" s="61">
        <v>145.19999999999999</v>
      </c>
      <c r="H134" s="62">
        <v>19174.97</v>
      </c>
      <c r="I134" s="62">
        <v>36.420999999999999</v>
      </c>
      <c r="J134" s="74">
        <v>0.18994032324431276</v>
      </c>
      <c r="K134" s="61">
        <v>19174.97</v>
      </c>
      <c r="L134" s="61">
        <v>0</v>
      </c>
      <c r="M134" s="61">
        <v>0</v>
      </c>
      <c r="N134" s="61">
        <v>0</v>
      </c>
      <c r="O134" s="61">
        <v>0</v>
      </c>
      <c r="P134" s="66">
        <v>0.4</v>
      </c>
      <c r="Q134" s="39" t="s">
        <v>63</v>
      </c>
    </row>
    <row r="135" spans="1:17" x14ac:dyDescent="0.2">
      <c r="A135" s="5">
        <v>3351</v>
      </c>
      <c r="B135" s="18">
        <v>7</v>
      </c>
      <c r="C135" s="65" t="s">
        <v>162</v>
      </c>
      <c r="D135" s="58">
        <v>9000.4</v>
      </c>
      <c r="E135" s="59">
        <f t="shared" si="16"/>
        <v>9000.4</v>
      </c>
      <c r="F135" s="60">
        <v>435.59999999999997</v>
      </c>
      <c r="G135" s="61">
        <v>0</v>
      </c>
      <c r="H135" s="62">
        <v>8564.7999999999993</v>
      </c>
      <c r="I135" s="62">
        <v>352.13558999999998</v>
      </c>
      <c r="J135" s="74">
        <v>4.1114280543620403</v>
      </c>
      <c r="K135" s="61">
        <v>8564.7999999999993</v>
      </c>
      <c r="L135" s="61">
        <v>0</v>
      </c>
      <c r="M135" s="61">
        <v>0</v>
      </c>
      <c r="N135" s="61">
        <v>0</v>
      </c>
      <c r="O135" s="61">
        <v>0</v>
      </c>
      <c r="P135" s="66">
        <v>0.4</v>
      </c>
      <c r="Q135" s="39" t="s">
        <v>63</v>
      </c>
    </row>
    <row r="136" spans="1:17" x14ac:dyDescent="0.2">
      <c r="A136" s="23">
        <v>3352</v>
      </c>
      <c r="B136" s="18">
        <v>7</v>
      </c>
      <c r="C136" s="65" t="s">
        <v>163</v>
      </c>
      <c r="D136" s="58">
        <v>25699.674599999998</v>
      </c>
      <c r="E136" s="59">
        <f t="shared" si="16"/>
        <v>25699.674599999998</v>
      </c>
      <c r="F136" s="60">
        <v>503.67459999999994</v>
      </c>
      <c r="G136" s="61">
        <v>0</v>
      </c>
      <c r="H136" s="62">
        <v>25196</v>
      </c>
      <c r="I136" s="62">
        <v>11178.300190000002</v>
      </c>
      <c r="J136" s="74">
        <v>44.365376210509609</v>
      </c>
      <c r="K136" s="61">
        <v>25196</v>
      </c>
      <c r="L136" s="61">
        <v>0</v>
      </c>
      <c r="M136" s="61">
        <v>0</v>
      </c>
      <c r="N136" s="61">
        <v>0</v>
      </c>
      <c r="O136" s="61">
        <v>0</v>
      </c>
      <c r="P136" s="66">
        <v>0.4</v>
      </c>
      <c r="Q136" s="39" t="s">
        <v>63</v>
      </c>
    </row>
    <row r="137" spans="1:17" ht="25.5" x14ac:dyDescent="0.2">
      <c r="A137" s="23">
        <v>3355</v>
      </c>
      <c r="B137" s="18">
        <v>7</v>
      </c>
      <c r="C137" s="65" t="s">
        <v>164</v>
      </c>
      <c r="D137" s="58">
        <v>5499.8799999999992</v>
      </c>
      <c r="E137" s="59">
        <f t="shared" si="16"/>
        <v>5499.8799999999992</v>
      </c>
      <c r="F137" s="60">
        <v>348.48</v>
      </c>
      <c r="G137" s="61">
        <v>0</v>
      </c>
      <c r="H137" s="62">
        <v>5151.3999999999996</v>
      </c>
      <c r="I137" s="62">
        <v>3496.77043</v>
      </c>
      <c r="J137" s="74">
        <v>67.880002135341854</v>
      </c>
      <c r="K137" s="61">
        <v>5151.3999999999996</v>
      </c>
      <c r="L137" s="61">
        <v>0</v>
      </c>
      <c r="M137" s="61">
        <v>0</v>
      </c>
      <c r="N137" s="61">
        <v>0</v>
      </c>
      <c r="O137" s="61">
        <v>0</v>
      </c>
      <c r="P137" s="66">
        <v>0.4</v>
      </c>
      <c r="Q137" s="39" t="s">
        <v>63</v>
      </c>
    </row>
    <row r="138" spans="1:17" ht="25.5" x14ac:dyDescent="0.2">
      <c r="A138" s="5">
        <v>3356</v>
      </c>
      <c r="B138" s="18">
        <v>7</v>
      </c>
      <c r="C138" s="65" t="s">
        <v>165</v>
      </c>
      <c r="D138" s="58">
        <v>40289.48201</v>
      </c>
      <c r="E138" s="59">
        <f t="shared" si="16"/>
        <v>40289.48201</v>
      </c>
      <c r="F138" s="60">
        <v>519.40459999999996</v>
      </c>
      <c r="G138" s="61">
        <v>25431.31741</v>
      </c>
      <c r="H138" s="62">
        <v>14338.76</v>
      </c>
      <c r="I138" s="62">
        <v>13193.92</v>
      </c>
      <c r="J138" s="74">
        <v>92.015767053775917</v>
      </c>
      <c r="K138" s="61">
        <v>14338.76</v>
      </c>
      <c r="L138" s="61">
        <v>0</v>
      </c>
      <c r="M138" s="61">
        <v>0</v>
      </c>
      <c r="N138" s="61">
        <v>0</v>
      </c>
      <c r="O138" s="61">
        <v>0</v>
      </c>
      <c r="P138" s="66">
        <v>0.4</v>
      </c>
      <c r="Q138" s="39" t="s">
        <v>63</v>
      </c>
    </row>
    <row r="139" spans="1:17" ht="25.5" x14ac:dyDescent="0.2">
      <c r="A139" s="23">
        <v>3358</v>
      </c>
      <c r="B139" s="18">
        <v>7</v>
      </c>
      <c r="C139" s="65" t="s">
        <v>166</v>
      </c>
      <c r="D139" s="58">
        <v>28499.534</v>
      </c>
      <c r="E139" s="59">
        <f t="shared" si="16"/>
        <v>28499.534</v>
      </c>
      <c r="F139" s="60">
        <v>732.53400000000011</v>
      </c>
      <c r="G139" s="61">
        <v>0</v>
      </c>
      <c r="H139" s="62">
        <v>27767</v>
      </c>
      <c r="I139" s="62">
        <v>0</v>
      </c>
      <c r="J139" s="74">
        <v>0</v>
      </c>
      <c r="K139" s="61">
        <v>27767</v>
      </c>
      <c r="L139" s="61">
        <v>0</v>
      </c>
      <c r="M139" s="61">
        <v>0</v>
      </c>
      <c r="N139" s="61">
        <v>0</v>
      </c>
      <c r="O139" s="61">
        <v>0</v>
      </c>
      <c r="P139" s="66">
        <v>0.35</v>
      </c>
      <c r="Q139" s="39" t="s">
        <v>63</v>
      </c>
    </row>
    <row r="140" spans="1:17" ht="25.5" x14ac:dyDescent="0.2">
      <c r="A140" s="5">
        <v>3359</v>
      </c>
      <c r="B140" s="18">
        <v>7</v>
      </c>
      <c r="C140" s="65" t="s">
        <v>167</v>
      </c>
      <c r="D140" s="58">
        <v>16399.75</v>
      </c>
      <c r="E140" s="59">
        <f t="shared" si="16"/>
        <v>16399.75</v>
      </c>
      <c r="F140" s="60">
        <v>332.75</v>
      </c>
      <c r="G140" s="61">
        <v>256.52</v>
      </c>
      <c r="H140" s="62">
        <v>11007.48</v>
      </c>
      <c r="I140" s="62">
        <v>0</v>
      </c>
      <c r="J140" s="74">
        <v>0</v>
      </c>
      <c r="K140" s="61">
        <v>11007.48</v>
      </c>
      <c r="L140" s="61">
        <v>4803</v>
      </c>
      <c r="M140" s="61">
        <v>0</v>
      </c>
      <c r="N140" s="61">
        <v>0</v>
      </c>
      <c r="O140" s="61">
        <v>0</v>
      </c>
      <c r="P140" s="66">
        <v>0.35</v>
      </c>
      <c r="Q140" s="39" t="s">
        <v>63</v>
      </c>
    </row>
    <row r="141" spans="1:17" ht="25.5" x14ac:dyDescent="0.2">
      <c r="A141" s="38">
        <v>3385</v>
      </c>
      <c r="B141" s="92">
        <v>14</v>
      </c>
      <c r="C141" s="65" t="s">
        <v>168</v>
      </c>
      <c r="D141" s="58">
        <v>199340.61918000001</v>
      </c>
      <c r="E141" s="59">
        <f t="shared" si="16"/>
        <v>199340.61918000001</v>
      </c>
      <c r="F141" s="60">
        <v>0</v>
      </c>
      <c r="G141" s="61">
        <v>87274.779179999998</v>
      </c>
      <c r="H141" s="62">
        <v>46478.8</v>
      </c>
      <c r="I141" s="62">
        <v>26304.014340000002</v>
      </c>
      <c r="J141" s="74">
        <v>56.593574575935691</v>
      </c>
      <c r="K141" s="61">
        <v>46478.799999999996</v>
      </c>
      <c r="L141" s="61">
        <v>46346</v>
      </c>
      <c r="M141" s="61">
        <v>19241.04</v>
      </c>
      <c r="N141" s="61">
        <v>0</v>
      </c>
      <c r="O141" s="61">
        <v>0</v>
      </c>
      <c r="P141" s="66">
        <v>0.95</v>
      </c>
      <c r="Q141" s="39" t="s">
        <v>77</v>
      </c>
    </row>
    <row r="142" spans="1:17" ht="25.5" x14ac:dyDescent="0.2">
      <c r="A142" s="21">
        <v>3394</v>
      </c>
      <c r="B142" s="18">
        <v>7</v>
      </c>
      <c r="C142" s="65" t="s">
        <v>169</v>
      </c>
      <c r="D142" s="58">
        <v>24999.306639999999</v>
      </c>
      <c r="E142" s="59">
        <f t="shared" si="16"/>
        <v>24999.306639999999</v>
      </c>
      <c r="F142" s="60">
        <v>878.01156000000015</v>
      </c>
      <c r="G142" s="61">
        <v>72.295079999999999</v>
      </c>
      <c r="H142" s="62">
        <v>24049</v>
      </c>
      <c r="I142" s="62">
        <v>0</v>
      </c>
      <c r="J142" s="74">
        <v>0</v>
      </c>
      <c r="K142" s="61">
        <v>24049</v>
      </c>
      <c r="L142" s="61">
        <v>0</v>
      </c>
      <c r="M142" s="61">
        <v>0</v>
      </c>
      <c r="N142" s="61">
        <v>0</v>
      </c>
      <c r="O142" s="61">
        <v>0</v>
      </c>
      <c r="P142" s="66">
        <v>0.4</v>
      </c>
      <c r="Q142" s="39" t="s">
        <v>63</v>
      </c>
    </row>
    <row r="143" spans="1:17" ht="51" x14ac:dyDescent="0.2">
      <c r="A143" s="42">
        <v>3403</v>
      </c>
      <c r="B143" s="92">
        <v>14</v>
      </c>
      <c r="C143" s="65" t="s">
        <v>170</v>
      </c>
      <c r="D143" s="58">
        <v>21179.9457</v>
      </c>
      <c r="E143" s="59">
        <f t="shared" si="16"/>
        <v>21179.8357</v>
      </c>
      <c r="F143" s="60">
        <v>0</v>
      </c>
      <c r="G143" s="61">
        <v>12343.8357</v>
      </c>
      <c r="H143" s="62">
        <v>9066.14</v>
      </c>
      <c r="I143" s="62">
        <v>725.29</v>
      </c>
      <c r="J143" s="74">
        <v>7.9999867639370228</v>
      </c>
      <c r="K143" s="61">
        <v>8836</v>
      </c>
      <c r="L143" s="61">
        <v>0</v>
      </c>
      <c r="M143" s="61">
        <v>0</v>
      </c>
      <c r="N143" s="61">
        <v>0</v>
      </c>
      <c r="O143" s="61">
        <v>0</v>
      </c>
      <c r="P143" s="66">
        <v>1</v>
      </c>
      <c r="Q143" s="39" t="s">
        <v>171</v>
      </c>
    </row>
    <row r="144" spans="1:17" x14ac:dyDescent="0.2">
      <c r="A144" s="23">
        <v>3413</v>
      </c>
      <c r="B144" s="18">
        <v>14</v>
      </c>
      <c r="C144" s="28" t="s">
        <v>172</v>
      </c>
      <c r="D144" s="58">
        <v>10000</v>
      </c>
      <c r="E144" s="59">
        <f t="shared" si="16"/>
        <v>10000</v>
      </c>
      <c r="F144" s="60">
        <v>0</v>
      </c>
      <c r="G144" s="61">
        <v>0</v>
      </c>
      <c r="H144" s="62">
        <v>700</v>
      </c>
      <c r="I144" s="62">
        <v>84.7</v>
      </c>
      <c r="J144" s="74">
        <v>12.100000000000001</v>
      </c>
      <c r="K144" s="61">
        <v>700</v>
      </c>
      <c r="L144" s="61">
        <v>9300</v>
      </c>
      <c r="M144" s="61">
        <v>0</v>
      </c>
      <c r="N144" s="61">
        <v>0</v>
      </c>
      <c r="O144" s="61">
        <v>0</v>
      </c>
      <c r="P144" s="66">
        <v>0.9</v>
      </c>
      <c r="Q144" s="39" t="s">
        <v>17</v>
      </c>
    </row>
    <row r="145" spans="1:17" ht="25.5" x14ac:dyDescent="0.2">
      <c r="A145" s="23">
        <v>3414</v>
      </c>
      <c r="B145" s="18">
        <v>14</v>
      </c>
      <c r="C145" s="65" t="s">
        <v>173</v>
      </c>
      <c r="D145" s="58">
        <v>10000</v>
      </c>
      <c r="E145" s="59">
        <f t="shared" si="16"/>
        <v>10000</v>
      </c>
      <c r="F145" s="60">
        <v>0</v>
      </c>
      <c r="G145" s="61">
        <v>0</v>
      </c>
      <c r="H145" s="62">
        <v>700</v>
      </c>
      <c r="I145" s="62">
        <v>59.29</v>
      </c>
      <c r="J145" s="74">
        <v>8.4699999999999989</v>
      </c>
      <c r="K145" s="61">
        <v>700</v>
      </c>
      <c r="L145" s="61">
        <v>9300</v>
      </c>
      <c r="M145" s="61">
        <v>0</v>
      </c>
      <c r="N145" s="61">
        <v>0</v>
      </c>
      <c r="O145" s="61">
        <v>0</v>
      </c>
      <c r="P145" s="66">
        <v>0.9</v>
      </c>
      <c r="Q145" s="39" t="s">
        <v>17</v>
      </c>
    </row>
    <row r="146" spans="1:17" x14ac:dyDescent="0.2">
      <c r="A146" s="23">
        <v>3423</v>
      </c>
      <c r="B146" s="18">
        <v>14</v>
      </c>
      <c r="C146" s="65" t="s">
        <v>174</v>
      </c>
      <c r="D146" s="58">
        <v>8000</v>
      </c>
      <c r="E146" s="59">
        <f t="shared" si="16"/>
        <v>8000</v>
      </c>
      <c r="F146" s="60">
        <v>0</v>
      </c>
      <c r="G146" s="61">
        <v>0</v>
      </c>
      <c r="H146" s="62">
        <v>1200</v>
      </c>
      <c r="I146" s="62">
        <v>59.29</v>
      </c>
      <c r="J146" s="74">
        <v>4.940833333333333</v>
      </c>
      <c r="K146" s="61">
        <v>200</v>
      </c>
      <c r="L146" s="61">
        <v>7800</v>
      </c>
      <c r="M146" s="61">
        <v>0</v>
      </c>
      <c r="N146" s="61">
        <v>0</v>
      </c>
      <c r="O146" s="61">
        <v>0</v>
      </c>
      <c r="P146" s="69">
        <v>0.9</v>
      </c>
      <c r="Q146" s="39" t="s">
        <v>17</v>
      </c>
    </row>
    <row r="147" spans="1:17" x14ac:dyDescent="0.2">
      <c r="A147" s="23">
        <v>3428</v>
      </c>
      <c r="B147" s="18">
        <v>7</v>
      </c>
      <c r="C147" s="65" t="s">
        <v>175</v>
      </c>
      <c r="D147" s="58">
        <v>58885</v>
      </c>
      <c r="E147" s="59">
        <f t="shared" si="16"/>
        <v>53999</v>
      </c>
      <c r="F147" s="60">
        <v>0</v>
      </c>
      <c r="G147" s="61">
        <v>0</v>
      </c>
      <c r="H147" s="62">
        <v>114.4</v>
      </c>
      <c r="I147" s="62">
        <v>0</v>
      </c>
      <c r="J147" s="74">
        <v>0</v>
      </c>
      <c r="K147" s="61">
        <v>114</v>
      </c>
      <c r="L147" s="61">
        <v>35200</v>
      </c>
      <c r="M147" s="61">
        <v>18685</v>
      </c>
      <c r="N147" s="61">
        <v>0</v>
      </c>
      <c r="O147" s="61">
        <v>0</v>
      </c>
      <c r="P147" s="69">
        <v>0.5</v>
      </c>
      <c r="Q147" s="39" t="s">
        <v>63</v>
      </c>
    </row>
    <row r="148" spans="1:17" ht="38.25" x14ac:dyDescent="0.2">
      <c r="A148" s="23">
        <v>3433</v>
      </c>
      <c r="B148" s="18">
        <v>7</v>
      </c>
      <c r="C148" s="28" t="s">
        <v>176</v>
      </c>
      <c r="D148" s="58">
        <v>1500</v>
      </c>
      <c r="E148" s="59">
        <f t="shared" si="16"/>
        <v>1500</v>
      </c>
      <c r="F148" s="60">
        <v>0</v>
      </c>
      <c r="G148" s="61">
        <v>0</v>
      </c>
      <c r="H148" s="62">
        <v>1500</v>
      </c>
      <c r="I148" s="62">
        <v>0</v>
      </c>
      <c r="J148" s="74">
        <v>0</v>
      </c>
      <c r="K148" s="61">
        <v>1500</v>
      </c>
      <c r="L148" s="61">
        <v>0</v>
      </c>
      <c r="M148" s="61">
        <v>0</v>
      </c>
      <c r="N148" s="61">
        <v>0</v>
      </c>
      <c r="O148" s="61">
        <v>0</v>
      </c>
      <c r="P148" s="69">
        <v>0.9</v>
      </c>
      <c r="Q148" s="39" t="s">
        <v>17</v>
      </c>
    </row>
    <row r="149" spans="1:17" ht="38.25" x14ac:dyDescent="0.2">
      <c r="A149" s="23">
        <v>3434</v>
      </c>
      <c r="B149" s="18">
        <v>7</v>
      </c>
      <c r="C149" s="28" t="s">
        <v>177</v>
      </c>
      <c r="D149" s="58">
        <v>1000</v>
      </c>
      <c r="E149" s="59">
        <f t="shared" si="16"/>
        <v>1000</v>
      </c>
      <c r="F149" s="60">
        <v>0</v>
      </c>
      <c r="G149" s="61">
        <v>0</v>
      </c>
      <c r="H149" s="62">
        <v>1000</v>
      </c>
      <c r="I149" s="62">
        <v>316.536</v>
      </c>
      <c r="J149" s="74">
        <v>31.653599999999997</v>
      </c>
      <c r="K149" s="61">
        <v>1000</v>
      </c>
      <c r="L149" s="61">
        <v>0</v>
      </c>
      <c r="M149" s="61">
        <v>0</v>
      </c>
      <c r="N149" s="61">
        <v>0</v>
      </c>
      <c r="O149" s="61">
        <v>0</v>
      </c>
      <c r="P149" s="69">
        <v>0.9</v>
      </c>
      <c r="Q149" s="39" t="s">
        <v>17</v>
      </c>
    </row>
    <row r="150" spans="1:17" ht="51" x14ac:dyDescent="0.2">
      <c r="A150" s="23">
        <v>3435</v>
      </c>
      <c r="B150" s="18">
        <v>7</v>
      </c>
      <c r="C150" s="28" t="s">
        <v>178</v>
      </c>
      <c r="D150" s="58">
        <v>1500</v>
      </c>
      <c r="E150" s="59">
        <f t="shared" si="16"/>
        <v>1500</v>
      </c>
      <c r="F150" s="60">
        <v>0</v>
      </c>
      <c r="G150" s="61">
        <v>0</v>
      </c>
      <c r="H150" s="62">
        <v>1500</v>
      </c>
      <c r="I150" s="62">
        <v>0</v>
      </c>
      <c r="J150" s="74">
        <v>0</v>
      </c>
      <c r="K150" s="61">
        <v>1500</v>
      </c>
      <c r="L150" s="61">
        <v>0</v>
      </c>
      <c r="M150" s="61">
        <v>0</v>
      </c>
      <c r="N150" s="61">
        <v>0</v>
      </c>
      <c r="O150" s="61">
        <v>0</v>
      </c>
      <c r="P150" s="69">
        <v>0.9</v>
      </c>
      <c r="Q150" s="39" t="s">
        <v>17</v>
      </c>
    </row>
    <row r="151" spans="1:17" ht="38.25" x14ac:dyDescent="0.2">
      <c r="A151" s="23">
        <v>3436</v>
      </c>
      <c r="B151" s="18">
        <v>7</v>
      </c>
      <c r="C151" s="28" t="s">
        <v>179</v>
      </c>
      <c r="D151" s="58">
        <v>1000</v>
      </c>
      <c r="E151" s="59">
        <f t="shared" si="16"/>
        <v>1000</v>
      </c>
      <c r="F151" s="60">
        <v>0</v>
      </c>
      <c r="G151" s="61">
        <v>0</v>
      </c>
      <c r="H151" s="62">
        <v>1000</v>
      </c>
      <c r="I151" s="62">
        <v>309.76</v>
      </c>
      <c r="J151" s="74">
        <v>30.975999999999999</v>
      </c>
      <c r="K151" s="61">
        <v>1000</v>
      </c>
      <c r="L151" s="61">
        <v>0</v>
      </c>
      <c r="M151" s="61">
        <v>0</v>
      </c>
      <c r="N151" s="61">
        <v>0</v>
      </c>
      <c r="O151" s="61">
        <v>0</v>
      </c>
      <c r="P151" s="69">
        <v>0.9</v>
      </c>
      <c r="Q151" s="39" t="s">
        <v>17</v>
      </c>
    </row>
    <row r="152" spans="1:17" ht="25.5" x14ac:dyDescent="0.2">
      <c r="A152" s="23">
        <v>3437</v>
      </c>
      <c r="B152" s="18">
        <v>14</v>
      </c>
      <c r="C152" s="28" t="s">
        <v>180</v>
      </c>
      <c r="D152" s="58">
        <v>2493</v>
      </c>
      <c r="E152" s="59">
        <f t="shared" si="16"/>
        <v>2493</v>
      </c>
      <c r="F152" s="60">
        <v>0</v>
      </c>
      <c r="G152" s="61">
        <v>0</v>
      </c>
      <c r="H152" s="62">
        <v>500</v>
      </c>
      <c r="I152" s="62">
        <v>29.645</v>
      </c>
      <c r="J152" s="74">
        <v>5.9290000000000003</v>
      </c>
      <c r="K152" s="61">
        <v>500</v>
      </c>
      <c r="L152" s="61">
        <v>1993</v>
      </c>
      <c r="M152" s="61">
        <v>0</v>
      </c>
      <c r="N152" s="61">
        <v>0</v>
      </c>
      <c r="O152" s="61">
        <v>0</v>
      </c>
      <c r="P152" s="69">
        <v>0.9</v>
      </c>
      <c r="Q152" s="39" t="s">
        <v>17</v>
      </c>
    </row>
    <row r="153" spans="1:17" ht="25.5" x14ac:dyDescent="0.2">
      <c r="A153" s="23">
        <v>3439</v>
      </c>
      <c r="B153" s="18">
        <v>7</v>
      </c>
      <c r="C153" s="28" t="s">
        <v>181</v>
      </c>
      <c r="D153" s="58">
        <v>1612</v>
      </c>
      <c r="E153" s="59">
        <f t="shared" si="16"/>
        <v>1612</v>
      </c>
      <c r="F153" s="60">
        <v>0</v>
      </c>
      <c r="G153" s="61">
        <v>0</v>
      </c>
      <c r="H153" s="62">
        <v>90</v>
      </c>
      <c r="I153" s="62">
        <v>0</v>
      </c>
      <c r="J153" s="74">
        <v>0</v>
      </c>
      <c r="K153" s="61">
        <v>90</v>
      </c>
      <c r="L153" s="61">
        <v>507</v>
      </c>
      <c r="M153" s="61">
        <v>1015</v>
      </c>
      <c r="N153" s="61">
        <v>0</v>
      </c>
      <c r="O153" s="61">
        <v>0</v>
      </c>
      <c r="P153" s="69">
        <v>0.35</v>
      </c>
      <c r="Q153" s="39" t="s">
        <v>63</v>
      </c>
    </row>
    <row r="154" spans="1:17" ht="25.5" x14ac:dyDescent="0.2">
      <c r="A154" s="23">
        <v>3440</v>
      </c>
      <c r="B154" s="18">
        <v>7</v>
      </c>
      <c r="C154" s="28" t="s">
        <v>182</v>
      </c>
      <c r="D154" s="58">
        <v>10544</v>
      </c>
      <c r="E154" s="59">
        <f t="shared" si="16"/>
        <v>10544</v>
      </c>
      <c r="F154" s="60">
        <v>0</v>
      </c>
      <c r="G154" s="61">
        <v>0</v>
      </c>
      <c r="H154" s="62">
        <v>580</v>
      </c>
      <c r="I154" s="62">
        <v>163.35</v>
      </c>
      <c r="J154" s="74">
        <v>28.163793103448278</v>
      </c>
      <c r="K154" s="61">
        <v>580</v>
      </c>
      <c r="L154" s="61">
        <v>3321</v>
      </c>
      <c r="M154" s="61">
        <v>6643</v>
      </c>
      <c r="N154" s="61">
        <v>0</v>
      </c>
      <c r="O154" s="61">
        <v>0</v>
      </c>
      <c r="P154" s="69">
        <v>0.35</v>
      </c>
      <c r="Q154" s="39" t="s">
        <v>63</v>
      </c>
    </row>
    <row r="155" spans="1:17" ht="25.5" x14ac:dyDescent="0.2">
      <c r="A155" s="23">
        <v>3441</v>
      </c>
      <c r="B155" s="18">
        <v>7</v>
      </c>
      <c r="C155" s="28" t="s">
        <v>183</v>
      </c>
      <c r="D155" s="58">
        <v>9875</v>
      </c>
      <c r="E155" s="59">
        <f t="shared" si="16"/>
        <v>9875</v>
      </c>
      <c r="F155" s="60">
        <v>0</v>
      </c>
      <c r="G155" s="61">
        <v>0</v>
      </c>
      <c r="H155" s="62">
        <v>540</v>
      </c>
      <c r="I155" s="62">
        <v>135</v>
      </c>
      <c r="J155" s="74">
        <v>25</v>
      </c>
      <c r="K155" s="61">
        <v>540</v>
      </c>
      <c r="L155" s="61">
        <v>3112</v>
      </c>
      <c r="M155" s="61">
        <v>6223</v>
      </c>
      <c r="N155" s="61">
        <v>0</v>
      </c>
      <c r="O155" s="61">
        <v>0</v>
      </c>
      <c r="P155" s="69">
        <v>0.35</v>
      </c>
      <c r="Q155" s="39" t="s">
        <v>63</v>
      </c>
    </row>
    <row r="156" spans="1:17" ht="25.5" x14ac:dyDescent="0.2">
      <c r="A156" s="23">
        <v>3442</v>
      </c>
      <c r="B156" s="18">
        <v>7</v>
      </c>
      <c r="C156" s="28" t="s">
        <v>184</v>
      </c>
      <c r="D156" s="58">
        <v>9745</v>
      </c>
      <c r="E156" s="59">
        <f t="shared" si="16"/>
        <v>9745</v>
      </c>
      <c r="F156" s="60">
        <v>0</v>
      </c>
      <c r="G156" s="61">
        <v>0</v>
      </c>
      <c r="H156" s="62">
        <v>540</v>
      </c>
      <c r="I156" s="62">
        <v>130.68</v>
      </c>
      <c r="J156" s="74">
        <v>24.200000000000003</v>
      </c>
      <c r="K156" s="61">
        <v>540</v>
      </c>
      <c r="L156" s="61">
        <v>3068</v>
      </c>
      <c r="M156" s="61">
        <v>6137</v>
      </c>
      <c r="N156" s="61">
        <v>0</v>
      </c>
      <c r="O156" s="61">
        <v>0</v>
      </c>
      <c r="P156" s="69">
        <v>0.35</v>
      </c>
      <c r="Q156" s="39" t="s">
        <v>63</v>
      </c>
    </row>
    <row r="157" spans="1:17" ht="25.5" x14ac:dyDescent="0.2">
      <c r="A157" s="23">
        <v>3443</v>
      </c>
      <c r="B157" s="18">
        <v>7</v>
      </c>
      <c r="C157" s="28" t="s">
        <v>185</v>
      </c>
      <c r="D157" s="58">
        <v>20550</v>
      </c>
      <c r="E157" s="59">
        <f t="shared" si="16"/>
        <v>20550</v>
      </c>
      <c r="F157" s="60">
        <v>0</v>
      </c>
      <c r="G157" s="61">
        <v>0</v>
      </c>
      <c r="H157" s="62">
        <v>1130</v>
      </c>
      <c r="I157" s="62">
        <v>54.45</v>
      </c>
      <c r="J157" s="74">
        <v>4.8185840707964607</v>
      </c>
      <c r="K157" s="61">
        <v>1130</v>
      </c>
      <c r="L157" s="61">
        <v>6473</v>
      </c>
      <c r="M157" s="61">
        <v>12947</v>
      </c>
      <c r="N157" s="61">
        <v>0</v>
      </c>
      <c r="O157" s="61">
        <v>0</v>
      </c>
      <c r="P157" s="69">
        <v>0.35</v>
      </c>
      <c r="Q157" s="39" t="s">
        <v>63</v>
      </c>
    </row>
    <row r="158" spans="1:17" ht="25.5" x14ac:dyDescent="0.2">
      <c r="A158" s="23">
        <v>3444</v>
      </c>
      <c r="B158" s="18">
        <v>7</v>
      </c>
      <c r="C158" s="28" t="s">
        <v>186</v>
      </c>
      <c r="D158" s="58">
        <v>12139</v>
      </c>
      <c r="E158" s="59">
        <f t="shared" si="16"/>
        <v>12139</v>
      </c>
      <c r="F158" s="60">
        <v>0</v>
      </c>
      <c r="G158" s="61">
        <v>0</v>
      </c>
      <c r="H158" s="62">
        <v>670</v>
      </c>
      <c r="I158" s="62">
        <v>0</v>
      </c>
      <c r="J158" s="74">
        <v>0</v>
      </c>
      <c r="K158" s="61">
        <v>670</v>
      </c>
      <c r="L158" s="61">
        <v>3823</v>
      </c>
      <c r="M158" s="61">
        <v>7646</v>
      </c>
      <c r="N158" s="61">
        <v>0</v>
      </c>
      <c r="O158" s="61">
        <v>0</v>
      </c>
      <c r="P158" s="69">
        <v>0.35</v>
      </c>
      <c r="Q158" s="39" t="s">
        <v>63</v>
      </c>
    </row>
    <row r="159" spans="1:17" x14ac:dyDescent="0.2">
      <c r="A159" s="23">
        <v>3445</v>
      </c>
      <c r="B159" s="18">
        <v>7</v>
      </c>
      <c r="C159" s="28" t="s">
        <v>187</v>
      </c>
      <c r="D159" s="58">
        <v>48165</v>
      </c>
      <c r="E159" s="59">
        <f t="shared" si="16"/>
        <v>48165</v>
      </c>
      <c r="F159" s="60">
        <v>0</v>
      </c>
      <c r="G159" s="61">
        <v>0</v>
      </c>
      <c r="H159" s="62">
        <v>1580</v>
      </c>
      <c r="I159" s="62">
        <v>206.91</v>
      </c>
      <c r="J159" s="74">
        <v>13.095569620253164</v>
      </c>
      <c r="K159" s="61">
        <v>1580</v>
      </c>
      <c r="L159" s="61">
        <v>14195</v>
      </c>
      <c r="M159" s="61">
        <v>32390</v>
      </c>
      <c r="N159" s="61">
        <v>0</v>
      </c>
      <c r="O159" s="61">
        <v>0</v>
      </c>
      <c r="P159" s="69">
        <v>0.35</v>
      </c>
      <c r="Q159" s="39" t="s">
        <v>63</v>
      </c>
    </row>
    <row r="160" spans="1:17" ht="25.5" x14ac:dyDescent="0.2">
      <c r="A160" s="23">
        <v>3446</v>
      </c>
      <c r="B160" s="18">
        <v>7</v>
      </c>
      <c r="C160" s="28" t="s">
        <v>188</v>
      </c>
      <c r="D160" s="58">
        <v>5510</v>
      </c>
      <c r="E160" s="59">
        <f t="shared" si="16"/>
        <v>5510</v>
      </c>
      <c r="F160" s="60">
        <v>0</v>
      </c>
      <c r="G160" s="61">
        <v>0</v>
      </c>
      <c r="H160" s="62">
        <v>410</v>
      </c>
      <c r="I160" s="62">
        <v>0</v>
      </c>
      <c r="J160" s="74">
        <v>0</v>
      </c>
      <c r="K160" s="61">
        <v>410</v>
      </c>
      <c r="L160" s="61">
        <v>1700</v>
      </c>
      <c r="M160" s="61">
        <v>3400</v>
      </c>
      <c r="N160" s="61">
        <v>0</v>
      </c>
      <c r="O160" s="61">
        <v>0</v>
      </c>
      <c r="P160" s="69">
        <v>0.35</v>
      </c>
      <c r="Q160" s="39" t="s">
        <v>63</v>
      </c>
    </row>
    <row r="161" spans="1:17" ht="25.5" x14ac:dyDescent="0.2">
      <c r="A161" s="23">
        <v>3447</v>
      </c>
      <c r="B161" s="18">
        <v>7</v>
      </c>
      <c r="C161" s="28" t="s">
        <v>189</v>
      </c>
      <c r="D161" s="58">
        <v>5422</v>
      </c>
      <c r="E161" s="59">
        <f t="shared" si="16"/>
        <v>5422</v>
      </c>
      <c r="F161" s="60">
        <v>0</v>
      </c>
      <c r="G161" s="61">
        <v>0</v>
      </c>
      <c r="H161" s="62">
        <v>300</v>
      </c>
      <c r="I161" s="62">
        <v>0</v>
      </c>
      <c r="J161" s="74">
        <v>0</v>
      </c>
      <c r="K161" s="61">
        <v>300</v>
      </c>
      <c r="L161" s="61">
        <v>1708</v>
      </c>
      <c r="M161" s="61">
        <v>3414</v>
      </c>
      <c r="N161" s="61">
        <v>0</v>
      </c>
      <c r="O161" s="61">
        <v>0</v>
      </c>
      <c r="P161" s="69">
        <v>0.35</v>
      </c>
      <c r="Q161" s="39" t="s">
        <v>63</v>
      </c>
    </row>
    <row r="162" spans="1:17" x14ac:dyDescent="0.2">
      <c r="A162" s="23">
        <v>3448</v>
      </c>
      <c r="B162" s="18">
        <v>7</v>
      </c>
      <c r="C162" s="28" t="s">
        <v>190</v>
      </c>
      <c r="D162" s="58">
        <v>12389</v>
      </c>
      <c r="E162" s="59">
        <f t="shared" si="16"/>
        <v>12389</v>
      </c>
      <c r="F162" s="60">
        <v>0</v>
      </c>
      <c r="G162" s="61">
        <v>0</v>
      </c>
      <c r="H162" s="62">
        <v>680</v>
      </c>
      <c r="I162" s="62">
        <v>0</v>
      </c>
      <c r="J162" s="74">
        <v>0</v>
      </c>
      <c r="K162" s="61">
        <v>680</v>
      </c>
      <c r="L162" s="61">
        <v>3903</v>
      </c>
      <c r="M162" s="61">
        <v>7806</v>
      </c>
      <c r="N162" s="61">
        <v>0</v>
      </c>
      <c r="O162" s="61">
        <v>0</v>
      </c>
      <c r="P162" s="69">
        <v>0.35</v>
      </c>
      <c r="Q162" s="39" t="s">
        <v>63</v>
      </c>
    </row>
    <row r="163" spans="1:17" ht="25.5" x14ac:dyDescent="0.2">
      <c r="A163" s="23">
        <v>3449</v>
      </c>
      <c r="B163" s="18">
        <v>7</v>
      </c>
      <c r="C163" s="28" t="s">
        <v>191</v>
      </c>
      <c r="D163" s="58">
        <v>16952</v>
      </c>
      <c r="E163" s="59">
        <f t="shared" si="16"/>
        <v>16952</v>
      </c>
      <c r="F163" s="60">
        <v>0</v>
      </c>
      <c r="G163" s="61">
        <v>0</v>
      </c>
      <c r="H163" s="62">
        <v>930</v>
      </c>
      <c r="I163" s="62">
        <v>0</v>
      </c>
      <c r="J163" s="74">
        <v>0</v>
      </c>
      <c r="K163" s="61">
        <v>930</v>
      </c>
      <c r="L163" s="61">
        <v>5341</v>
      </c>
      <c r="M163" s="61">
        <v>10681</v>
      </c>
      <c r="N163" s="61">
        <v>0</v>
      </c>
      <c r="O163" s="61">
        <v>0</v>
      </c>
      <c r="P163" s="69">
        <v>0.35</v>
      </c>
      <c r="Q163" s="39" t="s">
        <v>63</v>
      </c>
    </row>
    <row r="164" spans="1:17" x14ac:dyDescent="0.2">
      <c r="A164" s="23">
        <v>3450</v>
      </c>
      <c r="B164" s="18">
        <v>7</v>
      </c>
      <c r="C164" s="28" t="s">
        <v>192</v>
      </c>
      <c r="D164" s="58">
        <v>9325</v>
      </c>
      <c r="E164" s="59">
        <f t="shared" si="16"/>
        <v>9325</v>
      </c>
      <c r="F164" s="60">
        <v>0</v>
      </c>
      <c r="G164" s="61">
        <v>0</v>
      </c>
      <c r="H164" s="62">
        <v>510</v>
      </c>
      <c r="I164" s="62">
        <v>121.6413</v>
      </c>
      <c r="J164" s="74">
        <v>23.851235294117647</v>
      </c>
      <c r="K164" s="61">
        <v>510</v>
      </c>
      <c r="L164" s="61">
        <v>2938</v>
      </c>
      <c r="M164" s="61">
        <v>5877</v>
      </c>
      <c r="N164" s="61">
        <v>0</v>
      </c>
      <c r="O164" s="61">
        <v>0</v>
      </c>
      <c r="P164" s="69">
        <v>0.35</v>
      </c>
      <c r="Q164" s="39" t="s">
        <v>63</v>
      </c>
    </row>
    <row r="165" spans="1:17" x14ac:dyDescent="0.2">
      <c r="A165" s="23">
        <v>7011</v>
      </c>
      <c r="B165" s="18">
        <v>13</v>
      </c>
      <c r="C165" s="28" t="s">
        <v>193</v>
      </c>
      <c r="D165" s="58">
        <v>6470.7281700000003</v>
      </c>
      <c r="E165" s="59">
        <f t="shared" si="16"/>
        <v>6470.7281700000003</v>
      </c>
      <c r="F165" s="60">
        <v>0</v>
      </c>
      <c r="G165" s="61">
        <v>4755.4281700000001</v>
      </c>
      <c r="H165" s="62">
        <v>1715.3</v>
      </c>
      <c r="I165" s="62">
        <v>1715.29944</v>
      </c>
      <c r="J165" s="74">
        <v>99.999967352649691</v>
      </c>
      <c r="K165" s="61">
        <v>1715.3</v>
      </c>
      <c r="L165" s="61">
        <v>0</v>
      </c>
      <c r="M165" s="61">
        <v>0</v>
      </c>
      <c r="N165" s="61">
        <v>0</v>
      </c>
      <c r="O165" s="61">
        <v>0</v>
      </c>
      <c r="P165" s="66" t="s">
        <v>133</v>
      </c>
      <c r="Q165" s="39" t="s">
        <v>77</v>
      </c>
    </row>
    <row r="166" spans="1:17" ht="38.25" x14ac:dyDescent="0.2">
      <c r="A166" s="21">
        <v>7013</v>
      </c>
      <c r="B166" s="18">
        <v>13</v>
      </c>
      <c r="C166" s="65" t="s">
        <v>194</v>
      </c>
      <c r="D166" s="58">
        <v>168947.09128000005</v>
      </c>
      <c r="E166" s="59">
        <f t="shared" si="16"/>
        <v>168947.09128000005</v>
      </c>
      <c r="F166" s="60">
        <v>59080.503680000002</v>
      </c>
      <c r="G166" s="61">
        <v>74062.617600000041</v>
      </c>
      <c r="H166" s="62">
        <v>35803.97</v>
      </c>
      <c r="I166" s="62">
        <v>31553.7</v>
      </c>
      <c r="J166" s="74">
        <v>88.129053845146217</v>
      </c>
      <c r="K166" s="61">
        <v>35803.97</v>
      </c>
      <c r="L166" s="61">
        <v>0</v>
      </c>
      <c r="M166" s="61">
        <v>0</v>
      </c>
      <c r="N166" s="61">
        <v>0</v>
      </c>
      <c r="O166" s="61">
        <v>0</v>
      </c>
      <c r="P166" s="66" t="s">
        <v>133</v>
      </c>
      <c r="Q166" s="39" t="s">
        <v>77</v>
      </c>
    </row>
    <row r="167" spans="1:17" ht="25.5" x14ac:dyDescent="0.2">
      <c r="A167" s="23">
        <v>7025</v>
      </c>
      <c r="B167" s="18">
        <v>13</v>
      </c>
      <c r="C167" s="28" t="s">
        <v>195</v>
      </c>
      <c r="D167" s="58">
        <v>68474.21888</v>
      </c>
      <c r="E167" s="59">
        <f t="shared" si="16"/>
        <v>68474.21888</v>
      </c>
      <c r="F167" s="60">
        <v>0</v>
      </c>
      <c r="G167" s="61">
        <v>24343.245880000006</v>
      </c>
      <c r="H167" s="62">
        <v>44130.972999999998</v>
      </c>
      <c r="I167" s="62">
        <v>44130.953930000003</v>
      </c>
      <c r="J167" s="74">
        <v>99.999956787719142</v>
      </c>
      <c r="K167" s="61">
        <v>44130.972999999998</v>
      </c>
      <c r="L167" s="61">
        <v>0</v>
      </c>
      <c r="M167" s="61">
        <v>0</v>
      </c>
      <c r="N167" s="61">
        <v>0</v>
      </c>
      <c r="O167" s="61">
        <v>0</v>
      </c>
      <c r="P167" s="66" t="s">
        <v>133</v>
      </c>
      <c r="Q167" s="39" t="s">
        <v>17</v>
      </c>
    </row>
    <row r="168" spans="1:17" ht="26.25" thickBot="1" x14ac:dyDescent="0.25">
      <c r="A168" s="23">
        <v>7028</v>
      </c>
      <c r="B168" s="18">
        <v>13</v>
      </c>
      <c r="C168" s="28" t="s">
        <v>196</v>
      </c>
      <c r="D168" s="58">
        <v>117.607</v>
      </c>
      <c r="E168" s="59">
        <f t="shared" si="16"/>
        <v>117.607</v>
      </c>
      <c r="F168" s="60">
        <v>0</v>
      </c>
      <c r="G168" s="61">
        <v>0</v>
      </c>
      <c r="H168" s="62">
        <v>117.607</v>
      </c>
      <c r="I168" s="62">
        <v>117.60541000000001</v>
      </c>
      <c r="J168" s="74">
        <v>99.99864803965751</v>
      </c>
      <c r="K168" s="61">
        <v>117.607</v>
      </c>
      <c r="L168" s="61">
        <v>0</v>
      </c>
      <c r="M168" s="61">
        <v>0</v>
      </c>
      <c r="N168" s="61">
        <v>0</v>
      </c>
      <c r="O168" s="61">
        <v>0</v>
      </c>
      <c r="P168" s="66" t="s">
        <v>133</v>
      </c>
      <c r="Q168" s="39" t="s">
        <v>197</v>
      </c>
    </row>
    <row r="169" spans="1:17" ht="13.5" thickBot="1" x14ac:dyDescent="0.25">
      <c r="A169" s="29"/>
      <c r="B169" s="29"/>
      <c r="C169" s="71" t="s">
        <v>198</v>
      </c>
      <c r="D169" s="72">
        <f>SUM(D114:D168)</f>
        <v>1314043.7432900004</v>
      </c>
      <c r="E169" s="72">
        <f t="shared" ref="E169:N169" si="17">SUM(E114:E168)</f>
        <v>1309157.2832900004</v>
      </c>
      <c r="F169" s="72">
        <f t="shared" si="17"/>
        <v>184320.62946999999</v>
      </c>
      <c r="G169" s="72">
        <f t="shared" si="17"/>
        <v>318976.28382000001</v>
      </c>
      <c r="H169" s="72">
        <f t="shared" si="17"/>
        <v>437263.63000000006</v>
      </c>
      <c r="I169" s="72">
        <f t="shared" si="17"/>
        <v>238979.16661000004</v>
      </c>
      <c r="J169" s="72">
        <f>I169/H169*100</f>
        <v>54.653337303630764</v>
      </c>
      <c r="K169" s="72">
        <f t="shared" si="17"/>
        <v>433283.74000000005</v>
      </c>
      <c r="L169" s="72">
        <f t="shared" si="17"/>
        <v>202489.2</v>
      </c>
      <c r="M169" s="72">
        <f t="shared" si="17"/>
        <v>155287.43</v>
      </c>
      <c r="N169" s="72">
        <f t="shared" si="17"/>
        <v>14800</v>
      </c>
      <c r="O169" s="72">
        <v>0</v>
      </c>
      <c r="P169" s="75" t="s">
        <v>34</v>
      </c>
      <c r="Q169" s="29" t="s">
        <v>34</v>
      </c>
    </row>
    <row r="170" spans="1:17" x14ac:dyDescent="0.2">
      <c r="A170" s="13"/>
      <c r="B170" s="14"/>
      <c r="C170" s="93" t="s">
        <v>199</v>
      </c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5"/>
    </row>
    <row r="171" spans="1:17" s="76" customFormat="1" x14ac:dyDescent="0.2">
      <c r="A171" s="21">
        <v>2530</v>
      </c>
      <c r="B171" s="33">
        <v>14</v>
      </c>
      <c r="C171" s="65" t="s">
        <v>200</v>
      </c>
      <c r="D171" s="58">
        <v>283376.39999999997</v>
      </c>
      <c r="E171" s="59">
        <f t="shared" ref="E171:E186" si="18">F171+G171+K171+L171+M171+N171+O171</f>
        <v>283376.39999999997</v>
      </c>
      <c r="F171" s="60">
        <v>275206.8</v>
      </c>
      <c r="G171" s="61">
        <v>0</v>
      </c>
      <c r="H171" s="62">
        <v>8169.6</v>
      </c>
      <c r="I171" s="62">
        <v>0</v>
      </c>
      <c r="J171" s="74">
        <v>0</v>
      </c>
      <c r="K171" s="61">
        <v>8169.6</v>
      </c>
      <c r="L171" s="61">
        <v>0</v>
      </c>
      <c r="M171" s="61">
        <v>0</v>
      </c>
      <c r="N171" s="61">
        <v>0</v>
      </c>
      <c r="O171" s="61">
        <v>0</v>
      </c>
      <c r="P171" s="66">
        <v>0.85</v>
      </c>
      <c r="Q171" s="39" t="s">
        <v>140</v>
      </c>
    </row>
    <row r="172" spans="1:17" s="77" customFormat="1" ht="38.25" x14ac:dyDescent="0.2">
      <c r="A172" s="5">
        <v>3240</v>
      </c>
      <c r="B172" s="33">
        <v>14</v>
      </c>
      <c r="C172" s="65" t="s">
        <v>201</v>
      </c>
      <c r="D172" s="58">
        <v>94334.12</v>
      </c>
      <c r="E172" s="59">
        <f t="shared" si="18"/>
        <v>94334.12</v>
      </c>
      <c r="F172" s="60">
        <v>367.84</v>
      </c>
      <c r="G172" s="61">
        <v>193.6</v>
      </c>
      <c r="H172" s="62">
        <v>93930.51</v>
      </c>
      <c r="I172" s="62">
        <v>93772.580530000007</v>
      </c>
      <c r="J172" s="74">
        <v>99.831865631305533</v>
      </c>
      <c r="K172" s="61">
        <v>93772.68</v>
      </c>
      <c r="L172" s="61">
        <v>0</v>
      </c>
      <c r="M172" s="61">
        <v>0</v>
      </c>
      <c r="N172" s="61">
        <v>0</v>
      </c>
      <c r="O172" s="61">
        <v>0</v>
      </c>
      <c r="P172" s="66">
        <v>0.9</v>
      </c>
      <c r="Q172" s="39" t="s">
        <v>17</v>
      </c>
    </row>
    <row r="173" spans="1:17" s="77" customFormat="1" ht="38.25" x14ac:dyDescent="0.2">
      <c r="A173" s="5">
        <v>3241</v>
      </c>
      <c r="B173" s="18">
        <v>14</v>
      </c>
      <c r="C173" s="28" t="s">
        <v>202</v>
      </c>
      <c r="D173" s="58">
        <v>0</v>
      </c>
      <c r="E173" s="59">
        <f t="shared" si="18"/>
        <v>0</v>
      </c>
      <c r="F173" s="60">
        <v>0</v>
      </c>
      <c r="G173" s="61">
        <v>0</v>
      </c>
      <c r="H173" s="62">
        <v>500</v>
      </c>
      <c r="I173" s="62">
        <v>0</v>
      </c>
      <c r="J173" s="74">
        <v>0</v>
      </c>
      <c r="K173" s="61">
        <v>0</v>
      </c>
      <c r="L173" s="61">
        <v>0</v>
      </c>
      <c r="M173" s="61">
        <v>0</v>
      </c>
      <c r="N173" s="61">
        <v>0</v>
      </c>
      <c r="O173" s="61">
        <v>0</v>
      </c>
      <c r="P173" s="69">
        <v>0.9</v>
      </c>
      <c r="Q173" s="39" t="s">
        <v>17</v>
      </c>
    </row>
    <row r="174" spans="1:17" s="77" customFormat="1" ht="25.5" x14ac:dyDescent="0.2">
      <c r="A174" s="5">
        <v>3248</v>
      </c>
      <c r="B174" s="14" t="s">
        <v>15</v>
      </c>
      <c r="C174" s="65" t="s">
        <v>203</v>
      </c>
      <c r="D174" s="58">
        <v>18576.834449999998</v>
      </c>
      <c r="E174" s="59">
        <f t="shared" si="18"/>
        <v>18576.834449999998</v>
      </c>
      <c r="F174" s="60">
        <v>1139.82</v>
      </c>
      <c r="G174" s="61">
        <v>15000.464449999999</v>
      </c>
      <c r="H174" s="62">
        <v>2436.5500000000002</v>
      </c>
      <c r="I174" s="62">
        <v>2436.5328300000001</v>
      </c>
      <c r="J174" s="74">
        <v>99.999295315097157</v>
      </c>
      <c r="K174" s="61">
        <v>2436.5500000000002</v>
      </c>
      <c r="L174" s="61">
        <v>0</v>
      </c>
      <c r="M174" s="61">
        <v>0</v>
      </c>
      <c r="N174" s="61">
        <v>0</v>
      </c>
      <c r="O174" s="61">
        <v>0</v>
      </c>
      <c r="P174" s="66">
        <v>0.4</v>
      </c>
      <c r="Q174" s="39" t="s">
        <v>63</v>
      </c>
    </row>
    <row r="175" spans="1:17" s="77" customFormat="1" ht="38.25" x14ac:dyDescent="0.2">
      <c r="A175" s="5">
        <v>3249</v>
      </c>
      <c r="B175" s="14" t="s">
        <v>15</v>
      </c>
      <c r="C175" s="65" t="s">
        <v>204</v>
      </c>
      <c r="D175" s="58">
        <v>99499.529550000007</v>
      </c>
      <c r="E175" s="59">
        <f t="shared" si="18"/>
        <v>99499.529550000007</v>
      </c>
      <c r="F175" s="60">
        <v>2591.5295499999997</v>
      </c>
      <c r="G175" s="61">
        <v>0</v>
      </c>
      <c r="H175" s="62">
        <v>10000</v>
      </c>
      <c r="I175" s="62">
        <v>181.5</v>
      </c>
      <c r="J175" s="74">
        <v>1.8149999999999999</v>
      </c>
      <c r="K175" s="61">
        <v>10000</v>
      </c>
      <c r="L175" s="61">
        <v>51000</v>
      </c>
      <c r="M175" s="61">
        <v>16800</v>
      </c>
      <c r="N175" s="61">
        <v>19108</v>
      </c>
      <c r="O175" s="61">
        <v>0</v>
      </c>
      <c r="P175" s="66">
        <v>0.4</v>
      </c>
      <c r="Q175" s="39" t="s">
        <v>63</v>
      </c>
    </row>
    <row r="176" spans="1:17" s="77" customFormat="1" ht="25.5" x14ac:dyDescent="0.2">
      <c r="A176" s="5">
        <v>3290</v>
      </c>
      <c r="B176" s="18">
        <v>7</v>
      </c>
      <c r="C176" s="65" t="s">
        <v>205</v>
      </c>
      <c r="D176" s="58">
        <v>13699.243499999999</v>
      </c>
      <c r="E176" s="59">
        <f t="shared" si="18"/>
        <v>13699.243499999999</v>
      </c>
      <c r="F176" s="60">
        <v>501.36349999999999</v>
      </c>
      <c r="G176" s="61">
        <v>0</v>
      </c>
      <c r="H176" s="62">
        <v>13197.88</v>
      </c>
      <c r="I176" s="62">
        <v>3043.4421899999998</v>
      </c>
      <c r="J176" s="74">
        <v>23.060083816491741</v>
      </c>
      <c r="K176" s="61">
        <v>13197.88</v>
      </c>
      <c r="L176" s="61">
        <v>0</v>
      </c>
      <c r="M176" s="61">
        <v>0</v>
      </c>
      <c r="N176" s="61">
        <v>0</v>
      </c>
      <c r="O176" s="61">
        <v>0</v>
      </c>
      <c r="P176" s="66">
        <v>0.4</v>
      </c>
      <c r="Q176" s="39" t="s">
        <v>63</v>
      </c>
    </row>
    <row r="177" spans="1:17" x14ac:dyDescent="0.2">
      <c r="A177" s="5">
        <v>3292</v>
      </c>
      <c r="B177" s="18">
        <v>7</v>
      </c>
      <c r="C177" s="65" t="s">
        <v>206</v>
      </c>
      <c r="D177" s="58">
        <v>75000</v>
      </c>
      <c r="E177" s="59">
        <f t="shared" si="18"/>
        <v>75000</v>
      </c>
      <c r="F177" s="60">
        <v>435.6</v>
      </c>
      <c r="G177" s="61">
        <v>160</v>
      </c>
      <c r="H177" s="62">
        <v>2004.4</v>
      </c>
      <c r="I177" s="62">
        <v>160</v>
      </c>
      <c r="J177" s="74">
        <v>7.9824386350029934</v>
      </c>
      <c r="K177" s="61">
        <v>2004.4</v>
      </c>
      <c r="L177" s="61">
        <v>0</v>
      </c>
      <c r="M177" s="61"/>
      <c r="N177" s="61">
        <v>72400</v>
      </c>
      <c r="O177" s="61">
        <v>0</v>
      </c>
      <c r="P177" s="66">
        <v>0.9</v>
      </c>
      <c r="Q177" s="39" t="s">
        <v>17</v>
      </c>
    </row>
    <row r="178" spans="1:17" ht="25.5" x14ac:dyDescent="0.2">
      <c r="A178" s="5">
        <v>3332</v>
      </c>
      <c r="B178" s="33">
        <v>7</v>
      </c>
      <c r="C178" s="65" t="s">
        <v>207</v>
      </c>
      <c r="D178" s="58">
        <v>9300.61</v>
      </c>
      <c r="E178" s="59">
        <f t="shared" si="18"/>
        <v>9300.61</v>
      </c>
      <c r="F178" s="60">
        <v>279.51</v>
      </c>
      <c r="G178" s="61">
        <v>0</v>
      </c>
      <c r="H178" s="62">
        <v>9021.1</v>
      </c>
      <c r="I178" s="62">
        <v>2786.81</v>
      </c>
      <c r="J178" s="74">
        <v>30.892130671425878</v>
      </c>
      <c r="K178" s="61">
        <v>9021.1</v>
      </c>
      <c r="L178" s="61">
        <v>0</v>
      </c>
      <c r="M178" s="61">
        <v>0</v>
      </c>
      <c r="N178" s="61">
        <v>0</v>
      </c>
      <c r="O178" s="61">
        <v>0</v>
      </c>
      <c r="P178" s="66">
        <v>0.4</v>
      </c>
      <c r="Q178" s="39" t="s">
        <v>63</v>
      </c>
    </row>
    <row r="179" spans="1:17" ht="38.25" x14ac:dyDescent="0.2">
      <c r="A179" s="5">
        <v>7001</v>
      </c>
      <c r="B179" s="18">
        <v>9</v>
      </c>
      <c r="C179" s="28" t="s">
        <v>208</v>
      </c>
      <c r="D179" s="58">
        <v>58595.5</v>
      </c>
      <c r="E179" s="59">
        <f t="shared" si="18"/>
        <v>58595.5</v>
      </c>
      <c r="F179" s="60">
        <v>1028.5</v>
      </c>
      <c r="G179" s="61">
        <v>0</v>
      </c>
      <c r="H179" s="62">
        <v>5758</v>
      </c>
      <c r="I179" s="62">
        <v>0</v>
      </c>
      <c r="J179" s="74">
        <v>0</v>
      </c>
      <c r="K179" s="61">
        <v>5758</v>
      </c>
      <c r="L179" s="61">
        <v>51809</v>
      </c>
      <c r="M179" s="61">
        <v>0</v>
      </c>
      <c r="N179" s="61">
        <v>0</v>
      </c>
      <c r="O179" s="61">
        <v>0</v>
      </c>
      <c r="P179" s="69">
        <v>0.9</v>
      </c>
      <c r="Q179" s="39" t="s">
        <v>17</v>
      </c>
    </row>
    <row r="180" spans="1:17" ht="25.5" x14ac:dyDescent="0.2">
      <c r="A180" s="43">
        <v>7003</v>
      </c>
      <c r="B180" s="37">
        <v>9</v>
      </c>
      <c r="C180" s="65" t="s">
        <v>209</v>
      </c>
      <c r="D180" s="58">
        <v>51917.486020000004</v>
      </c>
      <c r="E180" s="59">
        <f t="shared" si="18"/>
        <v>51917.486020000004</v>
      </c>
      <c r="F180" s="60">
        <v>1003.9144</v>
      </c>
      <c r="G180" s="61">
        <v>50884.711620000002</v>
      </c>
      <c r="H180" s="62">
        <v>28.86</v>
      </c>
      <c r="I180" s="62">
        <v>28.84761</v>
      </c>
      <c r="J180" s="74">
        <v>99.957068607068607</v>
      </c>
      <c r="K180" s="61">
        <v>28.86</v>
      </c>
      <c r="L180" s="61">
        <v>0</v>
      </c>
      <c r="M180" s="61">
        <v>0</v>
      </c>
      <c r="N180" s="61">
        <v>0</v>
      </c>
      <c r="O180" s="61">
        <v>0</v>
      </c>
      <c r="P180" s="66" t="s">
        <v>97</v>
      </c>
      <c r="Q180" s="39" t="s">
        <v>17</v>
      </c>
    </row>
    <row r="181" spans="1:17" ht="25.5" x14ac:dyDescent="0.2">
      <c r="A181" s="43">
        <v>7004</v>
      </c>
      <c r="B181" s="37">
        <v>9</v>
      </c>
      <c r="C181" s="65" t="s">
        <v>210</v>
      </c>
      <c r="D181" s="58">
        <v>76609.913880000007</v>
      </c>
      <c r="E181" s="59">
        <f t="shared" si="18"/>
        <v>76609.913880000007</v>
      </c>
      <c r="F181" s="60">
        <v>0</v>
      </c>
      <c r="G181" s="61">
        <v>4992.1738799999994</v>
      </c>
      <c r="H181" s="62">
        <v>2668.74</v>
      </c>
      <c r="I181" s="62">
        <v>1854.4400800000001</v>
      </c>
      <c r="J181" s="74">
        <v>69.487476487031344</v>
      </c>
      <c r="K181" s="61">
        <v>71617.740000000005</v>
      </c>
      <c r="L181" s="61">
        <v>0</v>
      </c>
      <c r="M181" s="61">
        <v>0</v>
      </c>
      <c r="N181" s="61">
        <v>0</v>
      </c>
      <c r="O181" s="61">
        <v>0</v>
      </c>
      <c r="P181" s="66" t="s">
        <v>97</v>
      </c>
      <c r="Q181" s="39" t="s">
        <v>17</v>
      </c>
    </row>
    <row r="182" spans="1:17" ht="25.5" x14ac:dyDescent="0.2">
      <c r="A182" s="43">
        <v>7005</v>
      </c>
      <c r="B182" s="18">
        <v>9</v>
      </c>
      <c r="C182" s="28" t="s">
        <v>211</v>
      </c>
      <c r="D182" s="58">
        <v>51467</v>
      </c>
      <c r="E182" s="59">
        <f t="shared" si="18"/>
        <v>51467</v>
      </c>
      <c r="F182" s="60">
        <v>0</v>
      </c>
      <c r="G182" s="61">
        <v>0</v>
      </c>
      <c r="H182" s="62">
        <v>5147</v>
      </c>
      <c r="I182" s="62">
        <v>0</v>
      </c>
      <c r="J182" s="74">
        <v>0</v>
      </c>
      <c r="K182" s="61">
        <v>5147</v>
      </c>
      <c r="L182" s="61">
        <v>46320</v>
      </c>
      <c r="M182" s="61">
        <v>0</v>
      </c>
      <c r="N182" s="61">
        <v>0</v>
      </c>
      <c r="O182" s="61">
        <v>0</v>
      </c>
      <c r="P182" s="66" t="s">
        <v>97</v>
      </c>
      <c r="Q182" s="39" t="s">
        <v>17</v>
      </c>
    </row>
    <row r="183" spans="1:17" ht="25.5" x14ac:dyDescent="0.2">
      <c r="A183" s="43">
        <v>7006</v>
      </c>
      <c r="B183" s="37">
        <v>9</v>
      </c>
      <c r="C183" s="65" t="s">
        <v>212</v>
      </c>
      <c r="D183" s="58">
        <v>98316.484659999987</v>
      </c>
      <c r="E183" s="59">
        <f t="shared" si="18"/>
        <v>98316.484659999987</v>
      </c>
      <c r="F183" s="60">
        <v>2647.0686299999998</v>
      </c>
      <c r="G183" s="61">
        <v>72669.596030000001</v>
      </c>
      <c r="H183" s="62">
        <v>22999.82</v>
      </c>
      <c r="I183" s="62">
        <v>22985.257569999998</v>
      </c>
      <c r="J183" s="74">
        <v>99.936684591444617</v>
      </c>
      <c r="K183" s="61">
        <v>22999.82</v>
      </c>
      <c r="L183" s="61">
        <v>0</v>
      </c>
      <c r="M183" s="61">
        <v>0</v>
      </c>
      <c r="N183" s="61">
        <v>0</v>
      </c>
      <c r="O183" s="61">
        <v>0</v>
      </c>
      <c r="P183" s="66" t="s">
        <v>97</v>
      </c>
      <c r="Q183" s="39" t="s">
        <v>17</v>
      </c>
    </row>
    <row r="184" spans="1:17" ht="38.25" x14ac:dyDescent="0.2">
      <c r="A184" s="43">
        <v>7007</v>
      </c>
      <c r="B184" s="37">
        <v>9</v>
      </c>
      <c r="C184" s="65" t="s">
        <v>213</v>
      </c>
      <c r="D184" s="58">
        <v>79240.209860000003</v>
      </c>
      <c r="E184" s="59">
        <f t="shared" si="18"/>
        <v>79240.209860000003</v>
      </c>
      <c r="F184" s="60">
        <v>8697.8739800000003</v>
      </c>
      <c r="G184" s="61">
        <v>27808.115880000001</v>
      </c>
      <c r="H184" s="62">
        <v>42733.36</v>
      </c>
      <c r="I184" s="62">
        <v>42732.87934</v>
      </c>
      <c r="J184" s="74">
        <v>99.99887521131032</v>
      </c>
      <c r="K184" s="61">
        <v>42734.22</v>
      </c>
      <c r="L184" s="61">
        <v>0</v>
      </c>
      <c r="M184" s="61">
        <v>0</v>
      </c>
      <c r="N184" s="61">
        <v>0</v>
      </c>
      <c r="O184" s="61">
        <v>0</v>
      </c>
      <c r="P184" s="66" t="s">
        <v>97</v>
      </c>
      <c r="Q184" s="39" t="s">
        <v>17</v>
      </c>
    </row>
    <row r="185" spans="1:17" ht="63.75" x14ac:dyDescent="0.2">
      <c r="A185" s="44">
        <v>7026</v>
      </c>
      <c r="B185" s="45">
        <v>9</v>
      </c>
      <c r="C185" s="65" t="s">
        <v>214</v>
      </c>
      <c r="D185" s="58">
        <v>2734.82</v>
      </c>
      <c r="E185" s="59">
        <f t="shared" si="18"/>
        <v>2734.82</v>
      </c>
      <c r="F185" s="60">
        <v>0</v>
      </c>
      <c r="G185" s="61">
        <v>1073.8800000000001</v>
      </c>
      <c r="H185" s="62">
        <v>1660.94</v>
      </c>
      <c r="I185" s="62">
        <v>1660.9343999999999</v>
      </c>
      <c r="J185" s="74">
        <v>99.99966284152346</v>
      </c>
      <c r="K185" s="61">
        <v>1660.94</v>
      </c>
      <c r="L185" s="61">
        <v>0</v>
      </c>
      <c r="M185" s="61">
        <v>0</v>
      </c>
      <c r="N185" s="61">
        <v>0</v>
      </c>
      <c r="O185" s="61">
        <v>0</v>
      </c>
      <c r="P185" s="66" t="s">
        <v>133</v>
      </c>
      <c r="Q185" s="39" t="s">
        <v>50</v>
      </c>
    </row>
    <row r="186" spans="1:17" ht="51.75" thickBot="1" x14ac:dyDescent="0.25">
      <c r="A186" s="44">
        <v>7027</v>
      </c>
      <c r="B186" s="45">
        <v>9</v>
      </c>
      <c r="C186" s="65" t="s">
        <v>215</v>
      </c>
      <c r="D186" s="58">
        <v>2706.2</v>
      </c>
      <c r="E186" s="59">
        <f t="shared" si="18"/>
        <v>2706.2</v>
      </c>
      <c r="F186" s="60">
        <v>0</v>
      </c>
      <c r="G186" s="61">
        <v>1073.8800000000001</v>
      </c>
      <c r="H186" s="62">
        <v>1632.32</v>
      </c>
      <c r="I186" s="62">
        <v>1632.2975999999999</v>
      </c>
      <c r="J186" s="74">
        <v>99.998627720054884</v>
      </c>
      <c r="K186" s="61">
        <v>1632.32</v>
      </c>
      <c r="L186" s="61">
        <v>0</v>
      </c>
      <c r="M186" s="61">
        <v>0</v>
      </c>
      <c r="N186" s="61">
        <v>0</v>
      </c>
      <c r="O186" s="61">
        <v>0</v>
      </c>
      <c r="P186" s="66" t="s">
        <v>133</v>
      </c>
      <c r="Q186" s="39" t="s">
        <v>50</v>
      </c>
    </row>
    <row r="187" spans="1:17" ht="13.5" thickBot="1" x14ac:dyDescent="0.25">
      <c r="A187" s="29"/>
      <c r="B187" s="29"/>
      <c r="C187" s="71" t="s">
        <v>216</v>
      </c>
      <c r="D187" s="72">
        <f>SUM(D171:D186)</f>
        <v>1015374.3519199997</v>
      </c>
      <c r="E187" s="72">
        <f t="shared" ref="E187:N187" si="19">SUM(E171:E186)</f>
        <v>1015374.3519199997</v>
      </c>
      <c r="F187" s="72">
        <f t="shared" si="19"/>
        <v>293899.82005999994</v>
      </c>
      <c r="G187" s="72">
        <f t="shared" si="19"/>
        <v>173856.42186</v>
      </c>
      <c r="H187" s="72">
        <f t="shared" si="19"/>
        <v>221889.08000000002</v>
      </c>
      <c r="I187" s="72">
        <f t="shared" si="19"/>
        <v>173275.52215</v>
      </c>
      <c r="J187" s="72">
        <f>I187/H187*100</f>
        <v>78.091054390779391</v>
      </c>
      <c r="K187" s="72">
        <f t="shared" si="19"/>
        <v>290181.11</v>
      </c>
      <c r="L187" s="72">
        <f t="shared" si="19"/>
        <v>149129</v>
      </c>
      <c r="M187" s="72">
        <f t="shared" si="19"/>
        <v>16800</v>
      </c>
      <c r="N187" s="72">
        <f t="shared" si="19"/>
        <v>91508</v>
      </c>
      <c r="O187" s="72">
        <f>SUM(O171:O186)</f>
        <v>0</v>
      </c>
      <c r="P187" s="75" t="s">
        <v>34</v>
      </c>
      <c r="Q187" s="29"/>
    </row>
    <row r="188" spans="1:17" x14ac:dyDescent="0.2">
      <c r="A188" s="13"/>
      <c r="B188" s="14"/>
      <c r="C188" s="93" t="s">
        <v>217</v>
      </c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5"/>
    </row>
    <row r="189" spans="1:17" s="77" customFormat="1" x14ac:dyDescent="0.2">
      <c r="A189" s="38">
        <v>3244</v>
      </c>
      <c r="B189" s="33">
        <v>14</v>
      </c>
      <c r="C189" s="65" t="s">
        <v>218</v>
      </c>
      <c r="D189" s="58">
        <v>4000</v>
      </c>
      <c r="E189" s="59">
        <f t="shared" ref="E189:E202" si="20">F189+G189+K189+L189+M189+N189+O189</f>
        <v>4000</v>
      </c>
      <c r="F189" s="60">
        <v>0</v>
      </c>
      <c r="G189" s="61">
        <v>11</v>
      </c>
      <c r="H189" s="62">
        <v>3489</v>
      </c>
      <c r="I189" s="62">
        <v>164.3664</v>
      </c>
      <c r="J189" s="74">
        <v>4.7109888220120375</v>
      </c>
      <c r="K189" s="61">
        <v>250</v>
      </c>
      <c r="L189" s="61">
        <v>3500</v>
      </c>
      <c r="M189" s="61">
        <v>239</v>
      </c>
      <c r="N189" s="61">
        <v>0</v>
      </c>
      <c r="O189" s="61">
        <v>0</v>
      </c>
      <c r="P189" s="66">
        <v>1</v>
      </c>
      <c r="Q189" s="39" t="s">
        <v>63</v>
      </c>
    </row>
    <row r="190" spans="1:17" s="77" customFormat="1" ht="25.5" x14ac:dyDescent="0.2">
      <c r="A190" s="38">
        <v>3245</v>
      </c>
      <c r="B190" s="18">
        <v>14</v>
      </c>
      <c r="C190" s="28" t="s">
        <v>219</v>
      </c>
      <c r="D190" s="58">
        <v>0</v>
      </c>
      <c r="E190" s="59">
        <f t="shared" si="20"/>
        <v>0</v>
      </c>
      <c r="F190" s="60">
        <v>0</v>
      </c>
      <c r="G190" s="61">
        <v>0</v>
      </c>
      <c r="H190" s="62">
        <v>2000</v>
      </c>
      <c r="I190" s="62">
        <v>0</v>
      </c>
      <c r="J190" s="74">
        <v>0</v>
      </c>
      <c r="K190" s="61">
        <v>0</v>
      </c>
      <c r="L190" s="61">
        <v>0</v>
      </c>
      <c r="M190" s="61">
        <v>0</v>
      </c>
      <c r="N190" s="61">
        <v>0</v>
      </c>
      <c r="O190" s="61">
        <v>0</v>
      </c>
      <c r="P190" s="69">
        <v>0.6</v>
      </c>
      <c r="Q190" s="39" t="s">
        <v>220</v>
      </c>
    </row>
    <row r="191" spans="1:17" s="77" customFormat="1" ht="25.5" x14ac:dyDescent="0.2">
      <c r="A191" s="5">
        <v>3293</v>
      </c>
      <c r="B191" s="33">
        <v>14</v>
      </c>
      <c r="C191" s="65" t="s">
        <v>221</v>
      </c>
      <c r="D191" s="58">
        <v>1236.5520000000001</v>
      </c>
      <c r="E191" s="59">
        <f t="shared" si="20"/>
        <v>1236.5520000000001</v>
      </c>
      <c r="F191" s="60">
        <v>636.55200000000002</v>
      </c>
      <c r="G191" s="61">
        <v>147.65</v>
      </c>
      <c r="H191" s="62">
        <v>452.35</v>
      </c>
      <c r="I191" s="62">
        <v>283.77499999999998</v>
      </c>
      <c r="J191" s="74">
        <v>62.733502818613893</v>
      </c>
      <c r="K191" s="61">
        <v>452.35</v>
      </c>
      <c r="L191" s="61">
        <v>0</v>
      </c>
      <c r="M191" s="61">
        <v>0</v>
      </c>
      <c r="N191" s="61">
        <v>0</v>
      </c>
      <c r="O191" s="61">
        <v>0</v>
      </c>
      <c r="P191" s="66">
        <v>0.85</v>
      </c>
      <c r="Q191" s="39" t="s">
        <v>63</v>
      </c>
    </row>
    <row r="192" spans="1:17" s="77" customFormat="1" ht="25.5" x14ac:dyDescent="0.2">
      <c r="A192" s="5">
        <v>3294</v>
      </c>
      <c r="B192" s="33">
        <v>14</v>
      </c>
      <c r="C192" s="65" t="s">
        <v>222</v>
      </c>
      <c r="D192" s="58">
        <v>2000</v>
      </c>
      <c r="E192" s="59">
        <f t="shared" si="20"/>
        <v>2000.2</v>
      </c>
      <c r="F192" s="60">
        <v>69.2</v>
      </c>
      <c r="G192" s="61">
        <v>0</v>
      </c>
      <c r="H192" s="62">
        <v>1411</v>
      </c>
      <c r="I192" s="62">
        <v>36</v>
      </c>
      <c r="J192" s="74">
        <v>2.5513819985825652</v>
      </c>
      <c r="K192" s="61">
        <v>700</v>
      </c>
      <c r="L192" s="61">
        <v>911</v>
      </c>
      <c r="M192" s="61">
        <v>285</v>
      </c>
      <c r="N192" s="61">
        <v>35</v>
      </c>
      <c r="O192" s="61">
        <v>0</v>
      </c>
      <c r="P192" s="66">
        <v>1</v>
      </c>
      <c r="Q192" s="39" t="s">
        <v>63</v>
      </c>
    </row>
    <row r="193" spans="1:17" x14ac:dyDescent="0.2">
      <c r="A193" s="36">
        <v>3301</v>
      </c>
      <c r="B193" s="33">
        <v>14</v>
      </c>
      <c r="C193" s="65" t="s">
        <v>223</v>
      </c>
      <c r="D193" s="58">
        <v>1549.9907800000001</v>
      </c>
      <c r="E193" s="59">
        <f t="shared" si="20"/>
        <v>1549.9907800000001</v>
      </c>
      <c r="F193" s="60">
        <v>0</v>
      </c>
      <c r="G193" s="61">
        <v>224.70078000000001</v>
      </c>
      <c r="H193" s="62">
        <v>875.29</v>
      </c>
      <c r="I193" s="62">
        <v>165.26560000000001</v>
      </c>
      <c r="J193" s="74">
        <v>18.881239360669035</v>
      </c>
      <c r="K193" s="61">
        <v>875.29</v>
      </c>
      <c r="L193" s="61">
        <v>450</v>
      </c>
      <c r="M193" s="61">
        <v>0</v>
      </c>
      <c r="N193" s="61">
        <v>0</v>
      </c>
      <c r="O193" s="61">
        <v>0</v>
      </c>
      <c r="P193" s="79">
        <v>0.9</v>
      </c>
      <c r="Q193" s="39" t="s">
        <v>224</v>
      </c>
    </row>
    <row r="194" spans="1:17" x14ac:dyDescent="0.2">
      <c r="A194" s="5">
        <v>3334</v>
      </c>
      <c r="B194" s="33">
        <v>14</v>
      </c>
      <c r="C194" s="65" t="s">
        <v>225</v>
      </c>
      <c r="D194" s="58">
        <v>47499.993999999999</v>
      </c>
      <c r="E194" s="59">
        <f t="shared" si="20"/>
        <v>47499.993999999999</v>
      </c>
      <c r="F194" s="60">
        <v>139.85400000000001</v>
      </c>
      <c r="G194" s="61">
        <v>217.8</v>
      </c>
      <c r="H194" s="62">
        <v>21042.34</v>
      </c>
      <c r="I194" s="62">
        <v>590.48</v>
      </c>
      <c r="J194" s="74">
        <v>2.8061517873012223</v>
      </c>
      <c r="K194" s="61">
        <v>1042.3400000000001</v>
      </c>
      <c r="L194" s="61">
        <v>20000</v>
      </c>
      <c r="M194" s="61">
        <v>26100</v>
      </c>
      <c r="N194" s="61">
        <v>0</v>
      </c>
      <c r="O194" s="61">
        <v>0</v>
      </c>
      <c r="P194" s="66">
        <v>1</v>
      </c>
      <c r="Q194" s="39" t="s">
        <v>63</v>
      </c>
    </row>
    <row r="195" spans="1:17" ht="25.5" x14ac:dyDescent="0.2">
      <c r="A195" s="5">
        <v>3377</v>
      </c>
      <c r="B195" s="33">
        <v>14</v>
      </c>
      <c r="C195" s="65" t="s">
        <v>226</v>
      </c>
      <c r="D195" s="58">
        <v>10000</v>
      </c>
      <c r="E195" s="59">
        <f t="shared" si="20"/>
        <v>10000</v>
      </c>
      <c r="F195" s="60">
        <v>280</v>
      </c>
      <c r="G195" s="61">
        <v>0</v>
      </c>
      <c r="H195" s="62">
        <v>4400</v>
      </c>
      <c r="I195" s="62">
        <v>60.106999999999999</v>
      </c>
      <c r="J195" s="74">
        <v>1.3660681818181819</v>
      </c>
      <c r="K195" s="61">
        <v>450</v>
      </c>
      <c r="L195" s="61">
        <v>4460</v>
      </c>
      <c r="M195" s="61">
        <v>4300</v>
      </c>
      <c r="N195" s="61">
        <v>510</v>
      </c>
      <c r="O195" s="61">
        <v>0</v>
      </c>
      <c r="P195" s="66">
        <v>1</v>
      </c>
      <c r="Q195" s="39" t="s">
        <v>63</v>
      </c>
    </row>
    <row r="196" spans="1:17" ht="25.5" x14ac:dyDescent="0.2">
      <c r="A196" s="5">
        <v>3378</v>
      </c>
      <c r="B196" s="33">
        <v>14</v>
      </c>
      <c r="C196" s="65" t="s">
        <v>227</v>
      </c>
      <c r="D196" s="58">
        <v>1030.8420999999998</v>
      </c>
      <c r="E196" s="59">
        <f t="shared" si="20"/>
        <v>1030.8420999999998</v>
      </c>
      <c r="F196" s="60">
        <v>85.26</v>
      </c>
      <c r="G196" s="61">
        <v>917.58209999999997</v>
      </c>
      <c r="H196" s="62">
        <v>27.41</v>
      </c>
      <c r="I196" s="62">
        <v>13.794</v>
      </c>
      <c r="J196" s="74">
        <v>50.324699014958043</v>
      </c>
      <c r="K196" s="61">
        <v>14</v>
      </c>
      <c r="L196" s="61">
        <v>14</v>
      </c>
      <c r="M196" s="61">
        <v>0</v>
      </c>
      <c r="N196" s="61">
        <v>0</v>
      </c>
      <c r="O196" s="61">
        <v>0</v>
      </c>
      <c r="P196" s="66">
        <v>1</v>
      </c>
      <c r="Q196" s="39" t="s">
        <v>63</v>
      </c>
    </row>
    <row r="197" spans="1:17" ht="25.5" x14ac:dyDescent="0.2">
      <c r="A197" s="21">
        <v>3380</v>
      </c>
      <c r="B197" s="33">
        <v>14</v>
      </c>
      <c r="C197" s="65" t="s">
        <v>228</v>
      </c>
      <c r="D197" s="58">
        <v>64.13</v>
      </c>
      <c r="E197" s="59">
        <f t="shared" si="20"/>
        <v>64.13</v>
      </c>
      <c r="F197" s="60">
        <v>64.13</v>
      </c>
      <c r="G197" s="61">
        <v>0</v>
      </c>
      <c r="H197" s="62">
        <v>1194.8699999999999</v>
      </c>
      <c r="I197" s="62">
        <v>0</v>
      </c>
      <c r="J197" s="74">
        <v>0</v>
      </c>
      <c r="K197" s="61">
        <v>0</v>
      </c>
      <c r="L197" s="61">
        <v>0</v>
      </c>
      <c r="M197" s="61">
        <v>0</v>
      </c>
      <c r="N197" s="61">
        <v>0</v>
      </c>
      <c r="O197" s="61">
        <v>0</v>
      </c>
      <c r="P197" s="66">
        <v>1</v>
      </c>
      <c r="Q197" s="39" t="s">
        <v>63</v>
      </c>
    </row>
    <row r="198" spans="1:17" ht="25.5" x14ac:dyDescent="0.2">
      <c r="A198" s="5">
        <v>3382</v>
      </c>
      <c r="B198" s="37">
        <v>11</v>
      </c>
      <c r="C198" s="65" t="s">
        <v>229</v>
      </c>
      <c r="D198" s="58">
        <v>994658.37380000018</v>
      </c>
      <c r="E198" s="59">
        <f t="shared" si="20"/>
        <v>994658.37380000018</v>
      </c>
      <c r="F198" s="60">
        <v>23302.376</v>
      </c>
      <c r="G198" s="61">
        <v>578551.80780000018</v>
      </c>
      <c r="H198" s="62">
        <v>389987.28</v>
      </c>
      <c r="I198" s="62">
        <v>149730.69</v>
      </c>
      <c r="J198" s="74">
        <v>38.393736841878535</v>
      </c>
      <c r="K198" s="61">
        <v>389987.19</v>
      </c>
      <c r="L198" s="61">
        <v>2817</v>
      </c>
      <c r="M198" s="61">
        <v>0</v>
      </c>
      <c r="N198" s="61">
        <v>0</v>
      </c>
      <c r="O198" s="61">
        <v>0</v>
      </c>
      <c r="P198" s="79" t="s">
        <v>34</v>
      </c>
      <c r="Q198" s="39" t="s">
        <v>63</v>
      </c>
    </row>
    <row r="199" spans="1:17" ht="25.5" x14ac:dyDescent="0.2">
      <c r="A199" s="38">
        <v>3410</v>
      </c>
      <c r="B199" s="33">
        <v>14</v>
      </c>
      <c r="C199" s="65" t="s">
        <v>230</v>
      </c>
      <c r="D199" s="58">
        <v>6818</v>
      </c>
      <c r="E199" s="59">
        <f t="shared" si="20"/>
        <v>6817.5225099999998</v>
      </c>
      <c r="F199" s="60">
        <v>0</v>
      </c>
      <c r="G199" s="61">
        <v>247.52251000000001</v>
      </c>
      <c r="H199" s="62">
        <v>6494.47</v>
      </c>
      <c r="I199" s="62">
        <v>0</v>
      </c>
      <c r="J199" s="74">
        <v>0</v>
      </c>
      <c r="K199" s="61">
        <v>395</v>
      </c>
      <c r="L199" s="61">
        <v>6175</v>
      </c>
      <c r="M199" s="61">
        <v>0</v>
      </c>
      <c r="N199" s="61">
        <v>0</v>
      </c>
      <c r="O199" s="61">
        <v>0</v>
      </c>
      <c r="P199" s="79">
        <v>0.9</v>
      </c>
      <c r="Q199" s="39" t="s">
        <v>231</v>
      </c>
    </row>
    <row r="200" spans="1:17" ht="25.5" x14ac:dyDescent="0.2">
      <c r="A200" s="38">
        <v>3426</v>
      </c>
      <c r="B200" s="18">
        <v>14</v>
      </c>
      <c r="C200" s="28" t="s">
        <v>232</v>
      </c>
      <c r="D200" s="58">
        <v>11358</v>
      </c>
      <c r="E200" s="59">
        <f t="shared" si="20"/>
        <v>11358</v>
      </c>
      <c r="F200" s="60">
        <v>0</v>
      </c>
      <c r="G200" s="61">
        <v>0</v>
      </c>
      <c r="H200" s="62">
        <v>1800</v>
      </c>
      <c r="I200" s="62">
        <v>0</v>
      </c>
      <c r="J200" s="74">
        <v>0</v>
      </c>
      <c r="K200" s="61">
        <v>0</v>
      </c>
      <c r="L200" s="61">
        <v>7444</v>
      </c>
      <c r="M200" s="61">
        <v>1940</v>
      </c>
      <c r="N200" s="61">
        <v>533</v>
      </c>
      <c r="O200" s="61">
        <v>1441</v>
      </c>
      <c r="P200" s="69">
        <v>0.85</v>
      </c>
      <c r="Q200" s="39" t="s">
        <v>63</v>
      </c>
    </row>
    <row r="201" spans="1:17" ht="25.5" x14ac:dyDescent="0.2">
      <c r="A201" s="5">
        <v>3427</v>
      </c>
      <c r="B201" s="18">
        <v>11</v>
      </c>
      <c r="C201" s="28" t="s">
        <v>233</v>
      </c>
      <c r="D201" s="58">
        <v>1124000</v>
      </c>
      <c r="E201" s="59">
        <f t="shared" si="20"/>
        <v>1124000</v>
      </c>
      <c r="F201" s="60">
        <v>0</v>
      </c>
      <c r="G201" s="61">
        <v>0</v>
      </c>
      <c r="H201" s="62">
        <v>267500</v>
      </c>
      <c r="I201" s="62">
        <v>153.928</v>
      </c>
      <c r="J201" s="74">
        <v>5.7543177570093453E-2</v>
      </c>
      <c r="K201" s="61">
        <v>267500</v>
      </c>
      <c r="L201" s="61">
        <v>675100</v>
      </c>
      <c r="M201" s="61">
        <v>152500</v>
      </c>
      <c r="N201" s="61">
        <v>14900</v>
      </c>
      <c r="O201" s="61">
        <v>14000</v>
      </c>
      <c r="P201" s="69" t="s">
        <v>34</v>
      </c>
      <c r="Q201" s="39" t="s">
        <v>63</v>
      </c>
    </row>
    <row r="202" spans="1:17" ht="26.25" thickBot="1" x14ac:dyDescent="0.25">
      <c r="A202" s="5">
        <v>3452</v>
      </c>
      <c r="B202" s="91">
        <v>14</v>
      </c>
      <c r="C202" s="28" t="s">
        <v>234</v>
      </c>
      <c r="D202" s="58">
        <v>437325</v>
      </c>
      <c r="E202" s="59">
        <f t="shared" si="20"/>
        <v>437325</v>
      </c>
      <c r="F202" s="60">
        <v>0</v>
      </c>
      <c r="G202" s="61">
        <v>0</v>
      </c>
      <c r="H202" s="62">
        <v>240</v>
      </c>
      <c r="I202" s="62">
        <v>0</v>
      </c>
      <c r="J202" s="74">
        <v>0</v>
      </c>
      <c r="K202" s="61">
        <v>240</v>
      </c>
      <c r="L202" s="61">
        <v>18750</v>
      </c>
      <c r="M202" s="61">
        <v>43750</v>
      </c>
      <c r="N202" s="61">
        <v>50000</v>
      </c>
      <c r="O202" s="61">
        <v>324585</v>
      </c>
      <c r="P202" s="69">
        <v>0.6</v>
      </c>
      <c r="Q202" s="39" t="s">
        <v>235</v>
      </c>
    </row>
    <row r="203" spans="1:17" ht="13.5" thickBot="1" x14ac:dyDescent="0.25">
      <c r="A203" s="29"/>
      <c r="B203" s="29"/>
      <c r="C203" s="71" t="s">
        <v>236</v>
      </c>
      <c r="D203" s="72">
        <f>SUM(D189:D202)</f>
        <v>2641540.8826800003</v>
      </c>
      <c r="E203" s="72">
        <f t="shared" ref="E203:O203" si="21">SUM(E189:E202)</f>
        <v>2641540.6051900005</v>
      </c>
      <c r="F203" s="72">
        <f t="shared" si="21"/>
        <v>24577.371999999999</v>
      </c>
      <c r="G203" s="72">
        <f t="shared" si="21"/>
        <v>580318.06319000025</v>
      </c>
      <c r="H203" s="72">
        <f t="shared" si="21"/>
        <v>700914.01</v>
      </c>
      <c r="I203" s="72">
        <f t="shared" si="21"/>
        <v>151198.40600000002</v>
      </c>
      <c r="J203" s="72">
        <f>I203/H203*100</f>
        <v>21.571605623919545</v>
      </c>
      <c r="K203" s="72">
        <f t="shared" si="21"/>
        <v>661906.16999999993</v>
      </c>
      <c r="L203" s="72">
        <f t="shared" si="21"/>
        <v>739621</v>
      </c>
      <c r="M203" s="72">
        <f t="shared" si="21"/>
        <v>229114</v>
      </c>
      <c r="N203" s="72">
        <f t="shared" si="21"/>
        <v>65978</v>
      </c>
      <c r="O203" s="72">
        <f t="shared" si="21"/>
        <v>340026</v>
      </c>
      <c r="P203" s="75" t="s">
        <v>34</v>
      </c>
      <c r="Q203" s="29"/>
    </row>
    <row r="204" spans="1:17" ht="13.5" thickBot="1" x14ac:dyDescent="0.25">
      <c r="A204" s="29"/>
      <c r="B204" s="29"/>
      <c r="C204" s="71" t="s">
        <v>237</v>
      </c>
      <c r="D204" s="72">
        <f>D203+D187+D169+D112+D76+D62+D55+D41+D36+D29+D50</f>
        <v>9368704.574959999</v>
      </c>
      <c r="E204" s="72">
        <f t="shared" ref="E204:O204" si="22">E203+E187+E169+E112+E76+E62+E55+E41+E36+E29+E50</f>
        <v>9526251.0724799987</v>
      </c>
      <c r="F204" s="72">
        <f t="shared" si="22"/>
        <v>793789.37370000011</v>
      </c>
      <c r="G204" s="72">
        <f t="shared" si="22"/>
        <v>1649011.8707800002</v>
      </c>
      <c r="H204" s="72">
        <f t="shared" si="22"/>
        <v>2836533.608</v>
      </c>
      <c r="I204" s="72">
        <f t="shared" si="22"/>
        <v>1104953.0178300003</v>
      </c>
      <c r="J204" s="72">
        <f>I204/H204*100</f>
        <v>38.954342536737549</v>
      </c>
      <c r="K204" s="72">
        <f t="shared" si="22"/>
        <v>2780876.2480000001</v>
      </c>
      <c r="L204" s="72">
        <f t="shared" si="22"/>
        <v>2130566.3200000003</v>
      </c>
      <c r="M204" s="72">
        <f t="shared" si="22"/>
        <v>881310.3</v>
      </c>
      <c r="N204" s="72">
        <f t="shared" si="22"/>
        <v>685670.96</v>
      </c>
      <c r="O204" s="72">
        <f t="shared" si="22"/>
        <v>605026</v>
      </c>
      <c r="P204" s="75" t="s">
        <v>34</v>
      </c>
      <c r="Q204" s="29"/>
    </row>
    <row r="205" spans="1:17" s="81" customFormat="1" x14ac:dyDescent="0.2">
      <c r="A205" s="46"/>
      <c r="B205" s="46"/>
      <c r="C205" s="47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47"/>
      <c r="Q205" s="83"/>
    </row>
    <row r="206" spans="1:17" x14ac:dyDescent="0.2">
      <c r="C206" s="48" t="s">
        <v>238</v>
      </c>
      <c r="D206" s="49"/>
      <c r="E206" s="49"/>
      <c r="F206" s="2"/>
      <c r="G206" s="2"/>
      <c r="H206" s="2"/>
      <c r="I206" s="2"/>
      <c r="J206" s="2"/>
      <c r="K206" s="50"/>
      <c r="L206" s="50"/>
      <c r="M206" s="50"/>
      <c r="N206" s="50"/>
      <c r="O206" s="50"/>
      <c r="P206" s="51"/>
      <c r="Q206" s="84"/>
    </row>
    <row r="207" spans="1:17" x14ac:dyDescent="0.2">
      <c r="C207" s="48" t="s">
        <v>239</v>
      </c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52"/>
      <c r="Q207" s="85"/>
    </row>
    <row r="208" spans="1:17" x14ac:dyDescent="0.2">
      <c r="C208" s="48" t="s">
        <v>240</v>
      </c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"/>
      <c r="Q208" s="86"/>
    </row>
  </sheetData>
  <mergeCells count="23">
    <mergeCell ref="C42:Q42"/>
    <mergeCell ref="C2:P2"/>
    <mergeCell ref="A4:A5"/>
    <mergeCell ref="C4:C5"/>
    <mergeCell ref="D4:D5"/>
    <mergeCell ref="F4:G4"/>
    <mergeCell ref="H4:H5"/>
    <mergeCell ref="I4:I5"/>
    <mergeCell ref="J4:J5"/>
    <mergeCell ref="K4:K5"/>
    <mergeCell ref="L4:O4"/>
    <mergeCell ref="P4:P5"/>
    <mergeCell ref="Q4:Q5"/>
    <mergeCell ref="C6:Q6"/>
    <mergeCell ref="C30:Q30"/>
    <mergeCell ref="C37:Q37"/>
    <mergeCell ref="C188:Q188"/>
    <mergeCell ref="C51:Q51"/>
    <mergeCell ref="C56:Q56"/>
    <mergeCell ref="C63:Q63"/>
    <mergeCell ref="C77:Q77"/>
    <mergeCell ref="C113:Q113"/>
    <mergeCell ref="C170:Q170"/>
  </mergeCells>
  <pageMargins left="0.19685039370078741" right="0.19685039370078741" top="0.59055118110236227" bottom="0.59055118110236227" header="0.31496062992125984" footer="0.19685039370078741"/>
  <pageSetup paperSize="9" scale="5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EU</vt:lpstr>
      <vt:lpstr>EU!Názvy_tisku</vt:lpstr>
      <vt:lpstr>EU!Oblast_tisku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Petra</dc:creator>
  <cp:lastModifiedBy>Klučková Pavla</cp:lastModifiedBy>
  <cp:lastPrinted>2019-08-23T10:10:32Z</cp:lastPrinted>
  <dcterms:created xsi:type="dcterms:W3CDTF">2019-08-13T10:51:24Z</dcterms:created>
  <dcterms:modified xsi:type="dcterms:W3CDTF">2019-08-23T10:12:43Z</dcterms:modified>
</cp:coreProperties>
</file>