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\ku\08_FIN\_odd_FSP\_OU_oddělení FSP\_N\FONDY\Fondy materíál na ZK (RK)\2020\pracovní\RK\"/>
    </mc:Choice>
  </mc:AlternateContent>
  <bookViews>
    <workbookView xWindow="0" yWindow="0" windowWidth="28800" windowHeight="12090" firstSheet="1" activeTab="1"/>
  </bookViews>
  <sheets>
    <sheet name="akce finanocvané z FFSP" sheetId="1" state="hidden" r:id="rId1"/>
    <sheet name="akce finanocvané z FSP" sheetId="2" r:id="rId2"/>
  </sheets>
  <definedNames>
    <definedName name="_xlnm.Print_Titles" localSheetId="0">'akce finanocvané z FFSP'!$2:$2</definedName>
    <definedName name="_xlnm.Print_Titles" localSheetId="1">'akce finanocvané z FSP'!$2:$2</definedName>
    <definedName name="_xlnm.Print_Area" localSheetId="0">'akce finanocvané z FFSP'!$A$1:$N$22</definedName>
    <definedName name="_xlnm.Print_Area" localSheetId="1">'akce finanocvané z FSP'!$A$1:$L$22</definedName>
    <definedName name="Z_038CF6B2_7B3F_4A01_A462_2733E395149B_.wvu.Cols" localSheetId="0" hidden="1">'akce finanocvané z FFSP'!#REF!</definedName>
    <definedName name="Z_038CF6B2_7B3F_4A01_A462_2733E395149B_.wvu.Cols" localSheetId="1" hidden="1">'akce finanocvané z FSP'!#REF!</definedName>
    <definedName name="Z_038CF6B2_7B3F_4A01_A462_2733E395149B_.wvu.PrintArea" localSheetId="0" hidden="1">'akce finanocvané z FFSP'!$A$1:$D$23</definedName>
    <definedName name="Z_038CF6B2_7B3F_4A01_A462_2733E395149B_.wvu.PrintArea" localSheetId="1" hidden="1">'akce finanocvané z FSP'!$A$1:$B$23</definedName>
    <definedName name="Z_038CF6B2_7B3F_4A01_A462_2733E395149B_.wvu.PrintTitles" localSheetId="0" hidden="1">'akce finanocvané z FFSP'!$2:$2</definedName>
    <definedName name="Z_038CF6B2_7B3F_4A01_A462_2733E395149B_.wvu.PrintTitles" localSheetId="1" hidden="1">'akce finanocvané z FSP'!$2:$2</definedName>
    <definedName name="Z_06955F1B_5DDC_4ACB_AC47_06215168C130_.wvu.Cols" localSheetId="0" hidden="1">'akce finanocvané z FFSP'!#REF!</definedName>
    <definedName name="Z_06955F1B_5DDC_4ACB_AC47_06215168C130_.wvu.Cols" localSheetId="1" hidden="1">'akce finanocvané z FSP'!#REF!</definedName>
    <definedName name="Z_06955F1B_5DDC_4ACB_AC47_06215168C130_.wvu.PrintArea" localSheetId="0" hidden="1">'akce finanocvané z FFSP'!$A$1:$D$23</definedName>
    <definedName name="Z_06955F1B_5DDC_4ACB_AC47_06215168C130_.wvu.PrintArea" localSheetId="1" hidden="1">'akce finanocvané z FSP'!$A$1:$B$23</definedName>
    <definedName name="Z_06955F1B_5DDC_4ACB_AC47_06215168C130_.wvu.PrintTitles" localSheetId="0" hidden="1">'akce finanocvané z FFSP'!$2:$2</definedName>
    <definedName name="Z_06955F1B_5DDC_4ACB_AC47_06215168C130_.wvu.PrintTitles" localSheetId="1" hidden="1">'akce finanocvané z FSP'!$2:$2</definedName>
    <definedName name="Z_61B615FA_A35B_4CBE_9433_E2564F62A4F7_.wvu.Cols" localSheetId="0" hidden="1">'akce finanocvané z FFSP'!#REF!</definedName>
    <definedName name="Z_61B615FA_A35B_4CBE_9433_E2564F62A4F7_.wvu.Cols" localSheetId="1" hidden="1">'akce finanocvané z FSP'!#REF!</definedName>
    <definedName name="Z_61B615FA_A35B_4CBE_9433_E2564F62A4F7_.wvu.PrintArea" localSheetId="0" hidden="1">'akce finanocvané z FFSP'!$A$1:$D$23</definedName>
    <definedName name="Z_61B615FA_A35B_4CBE_9433_E2564F62A4F7_.wvu.PrintArea" localSheetId="1" hidden="1">'akce finanocvané z FSP'!$A$1:$B$23</definedName>
    <definedName name="Z_61B615FA_A35B_4CBE_9433_E2564F62A4F7_.wvu.PrintTitles" localSheetId="0" hidden="1">'akce finanocvané z FFSP'!$2:$2</definedName>
    <definedName name="Z_61B615FA_A35B_4CBE_9433_E2564F62A4F7_.wvu.PrintTitles" localSheetId="1" hidden="1">'akce finanocvané z FSP'!$2:$2</definedName>
    <definedName name="Z_8135008D_FA09_47D0_A3D6_431443FF0074_.wvu.Cols" localSheetId="0" hidden="1">'akce finanocvané z FFSP'!#REF!</definedName>
    <definedName name="Z_8135008D_FA09_47D0_A3D6_431443FF0074_.wvu.Cols" localSheetId="1" hidden="1">'akce finanocvané z FSP'!#REF!</definedName>
    <definedName name="Z_8135008D_FA09_47D0_A3D6_431443FF0074_.wvu.PrintArea" localSheetId="0" hidden="1">'akce finanocvané z FFSP'!$A$1:$D$23</definedName>
    <definedName name="Z_8135008D_FA09_47D0_A3D6_431443FF0074_.wvu.PrintArea" localSheetId="1" hidden="1">'akce finanocvané z FSP'!$A$1:$B$23</definedName>
    <definedName name="Z_8135008D_FA09_47D0_A3D6_431443FF0074_.wvu.PrintTitles" localSheetId="0" hidden="1">'akce finanocvané z FFSP'!$2:$2</definedName>
    <definedName name="Z_8135008D_FA09_47D0_A3D6_431443FF0074_.wvu.PrintTitles" localSheetId="1" hidden="1">'akce finanocvané z FSP'!$2:$2</definedName>
    <definedName name="Z_816DCA7E_FC41_44AE_85AF_FE12F0BC4BE0_.wvu.Cols" localSheetId="0" hidden="1">'akce finanocvané z FFSP'!#REF!,'akce finanocvané z FFSP'!#REF!</definedName>
    <definedName name="Z_816DCA7E_FC41_44AE_85AF_FE12F0BC4BE0_.wvu.Cols" localSheetId="1" hidden="1">'akce finanocvané z FSP'!#REF!,'akce finanocvané z FSP'!#REF!</definedName>
    <definedName name="Z_816DCA7E_FC41_44AE_85AF_FE12F0BC4BE0_.wvu.PrintArea" localSheetId="0" hidden="1">'akce finanocvané z FFSP'!$A$1:$D$23</definedName>
    <definedName name="Z_816DCA7E_FC41_44AE_85AF_FE12F0BC4BE0_.wvu.PrintArea" localSheetId="1" hidden="1">'akce finanocvané z FSP'!$A$1:$B$23</definedName>
    <definedName name="Z_816DCA7E_FC41_44AE_85AF_FE12F0BC4BE0_.wvu.PrintTitles" localSheetId="0" hidden="1">'akce finanocvané z FFSP'!$2:$2</definedName>
    <definedName name="Z_816DCA7E_FC41_44AE_85AF_FE12F0BC4BE0_.wvu.PrintTitles" localSheetId="1" hidden="1">'akce finanocvané z FSP'!$2:$2</definedName>
    <definedName name="Z_A45EA3DE_5B96_4607_A0C5_478ED8E5C5A2_.wvu.Cols" localSheetId="0" hidden="1">'akce finanocvané z FFSP'!#REF!,'akce finanocvané z FFSP'!#REF!</definedName>
    <definedName name="Z_A45EA3DE_5B96_4607_A0C5_478ED8E5C5A2_.wvu.Cols" localSheetId="1" hidden="1">'akce finanocvané z FSP'!#REF!,'akce finanocvané z FSP'!#REF!</definedName>
    <definedName name="Z_A45EA3DE_5B96_4607_A0C5_478ED8E5C5A2_.wvu.PrintArea" localSheetId="0" hidden="1">'akce finanocvané z FFSP'!$A$1:$D$23</definedName>
    <definedName name="Z_A45EA3DE_5B96_4607_A0C5_478ED8E5C5A2_.wvu.PrintArea" localSheetId="1" hidden="1">'akce finanocvané z FSP'!$A$1:$B$23</definedName>
    <definedName name="Z_A45EA3DE_5B96_4607_A0C5_478ED8E5C5A2_.wvu.PrintTitles" localSheetId="0" hidden="1">'akce finanocvané z FFSP'!$2:$2</definedName>
    <definedName name="Z_A45EA3DE_5B96_4607_A0C5_478ED8E5C5A2_.wvu.PrintTitles" localSheetId="1" hidden="1">'akce finanocvané z FSP'!$2:$2</definedName>
    <definedName name="Z_A75D8D73_D84E_45ED_81CC_3AB447ABD77C_.wvu.Cols" localSheetId="0" hidden="1">'akce finanocvané z FFSP'!#REF!</definedName>
    <definedName name="Z_A75D8D73_D84E_45ED_81CC_3AB447ABD77C_.wvu.Cols" localSheetId="1" hidden="1">'akce finanocvané z FSP'!#REF!</definedName>
    <definedName name="Z_A75D8D73_D84E_45ED_81CC_3AB447ABD77C_.wvu.PrintArea" localSheetId="0" hidden="1">'akce finanocvané z FFSP'!$A$1:$D$23</definedName>
    <definedName name="Z_A75D8D73_D84E_45ED_81CC_3AB447ABD77C_.wvu.PrintArea" localSheetId="1" hidden="1">'akce finanocvané z FSP'!$A$1:$B$23</definedName>
    <definedName name="Z_A75D8D73_D84E_45ED_81CC_3AB447ABD77C_.wvu.PrintTitles" localSheetId="0" hidden="1">'akce finanocvané z FFSP'!$2:$2</definedName>
    <definedName name="Z_A75D8D73_D84E_45ED_81CC_3AB447ABD77C_.wvu.PrintTitles" localSheetId="1" hidden="1">'akce finanocvané z FSP'!$2:$2</definedName>
    <definedName name="Z_AF65B0D2_A89B_4D75_B4AE_5BFEE1615BA9_.wvu.Cols" localSheetId="0" hidden="1">'akce finanocvané z FFSP'!#REF!</definedName>
    <definedName name="Z_AF65B0D2_A89B_4D75_B4AE_5BFEE1615BA9_.wvu.Cols" localSheetId="1" hidden="1">'akce finanocvané z FSP'!#REF!</definedName>
    <definedName name="Z_AF65B0D2_A89B_4D75_B4AE_5BFEE1615BA9_.wvu.PrintArea" localSheetId="0" hidden="1">'akce finanocvané z FFSP'!$A$1:$D$23</definedName>
    <definedName name="Z_AF65B0D2_A89B_4D75_B4AE_5BFEE1615BA9_.wvu.PrintArea" localSheetId="1" hidden="1">'akce finanocvané z FSP'!$A$1:$B$23</definedName>
    <definedName name="Z_AF65B0D2_A89B_4D75_B4AE_5BFEE1615BA9_.wvu.PrintTitles" localSheetId="0" hidden="1">'akce finanocvané z FFSP'!$2:$2</definedName>
    <definedName name="Z_AF65B0D2_A89B_4D75_B4AE_5BFEE1615BA9_.wvu.PrintTitles" localSheetId="1" hidden="1">'akce finanocvané z FSP'!$2:$2</definedName>
    <definedName name="Z_C49FCFC9_CF51_484E_9F6E_E5FACC7A48A4_.wvu.Cols" localSheetId="0" hidden="1">'akce finanocvané z FFSP'!#REF!,'akce finanocvané z FFSP'!#REF!</definedName>
    <definedName name="Z_C49FCFC9_CF51_484E_9F6E_E5FACC7A48A4_.wvu.Cols" localSheetId="1" hidden="1">'akce finanocvané z FSP'!#REF!,'akce finanocvané z FSP'!#REF!</definedName>
    <definedName name="Z_C49FCFC9_CF51_484E_9F6E_E5FACC7A48A4_.wvu.PrintArea" localSheetId="0" hidden="1">'akce finanocvané z FFSP'!$A$1:$D$23</definedName>
    <definedName name="Z_C49FCFC9_CF51_484E_9F6E_E5FACC7A48A4_.wvu.PrintArea" localSheetId="1" hidden="1">'akce finanocvané z FSP'!$A$1:$B$23</definedName>
    <definedName name="Z_C49FCFC9_CF51_484E_9F6E_E5FACC7A48A4_.wvu.PrintTitles" localSheetId="0" hidden="1">'akce finanocvané z FFSP'!$2:$2</definedName>
    <definedName name="Z_C49FCFC9_CF51_484E_9F6E_E5FACC7A48A4_.wvu.PrintTitles" localSheetId="1" hidden="1">'akce finanocvané z FSP'!$2:$2</definedName>
    <definedName name="Z_EBE613F2_32CB_4E3D_B0BB_2E9DFB67D43D_.wvu.Cols" localSheetId="0" hidden="1">'akce finanocvané z FFSP'!#REF!</definedName>
    <definedName name="Z_EBE613F2_32CB_4E3D_B0BB_2E9DFB67D43D_.wvu.Cols" localSheetId="1" hidden="1">'akce finanocvané z FSP'!#REF!</definedName>
    <definedName name="Z_EBE613F2_32CB_4E3D_B0BB_2E9DFB67D43D_.wvu.PrintArea" localSheetId="0" hidden="1">'akce finanocvané z FFSP'!$A$1:$D$22</definedName>
    <definedName name="Z_EBE613F2_32CB_4E3D_B0BB_2E9DFB67D43D_.wvu.PrintArea" localSheetId="1" hidden="1">'akce finanocvané z FSP'!$A$1:$B$22</definedName>
    <definedName name="Z_EBE613F2_32CB_4E3D_B0BB_2E9DFB67D43D_.wvu.PrintTitles" localSheetId="0" hidden="1">'akce finanocvané z FFSP'!$2:$2</definedName>
    <definedName name="Z_EBE613F2_32CB_4E3D_B0BB_2E9DFB67D43D_.wvu.PrintTitles" localSheetId="1" hidden="1">'akce finanocvané z FSP'!$2:$2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2" l="1"/>
  <c r="K18" i="2"/>
  <c r="K13" i="2"/>
  <c r="K14" i="2" s="1"/>
  <c r="K10" i="2"/>
  <c r="K11" i="2" s="1"/>
  <c r="K7" i="2"/>
  <c r="K6" i="2"/>
  <c r="J20" i="2"/>
  <c r="I20" i="2"/>
  <c r="H20" i="2"/>
  <c r="G20" i="2"/>
  <c r="F20" i="2"/>
  <c r="E20" i="2"/>
  <c r="D20" i="2"/>
  <c r="C20" i="2"/>
  <c r="K20" i="2"/>
  <c r="J14" i="2"/>
  <c r="I14" i="2"/>
  <c r="H14" i="2"/>
  <c r="G14" i="2"/>
  <c r="F14" i="2"/>
  <c r="E14" i="2"/>
  <c r="D14" i="2"/>
  <c r="C14" i="2"/>
  <c r="J11" i="2"/>
  <c r="I11" i="2"/>
  <c r="H11" i="2"/>
  <c r="G11" i="2"/>
  <c r="F11" i="2"/>
  <c r="E11" i="2"/>
  <c r="D11" i="2"/>
  <c r="C11" i="2"/>
  <c r="J8" i="2"/>
  <c r="I8" i="2"/>
  <c r="H8" i="2"/>
  <c r="H22" i="2" s="1"/>
  <c r="G8" i="2"/>
  <c r="F8" i="2"/>
  <c r="E8" i="2"/>
  <c r="D8" i="2"/>
  <c r="C8" i="2"/>
  <c r="I22" i="2" l="1"/>
  <c r="D22" i="2"/>
  <c r="C22" i="2"/>
  <c r="J22" i="2"/>
  <c r="G22" i="2"/>
  <c r="K8" i="2"/>
  <c r="K22" i="2" s="1"/>
  <c r="E22" i="2"/>
  <c r="F22" i="2"/>
  <c r="M18" i="1"/>
  <c r="M6" i="1"/>
  <c r="M19" i="1"/>
  <c r="M20" i="1" s="1"/>
  <c r="M22" i="1" s="1"/>
  <c r="M13" i="1"/>
  <c r="M10" i="1"/>
  <c r="M11" i="1" s="1"/>
  <c r="M7" i="1"/>
  <c r="L20" i="1"/>
  <c r="L22" i="1" s="1"/>
  <c r="K20" i="1"/>
  <c r="K22" i="1" s="1"/>
  <c r="L14" i="1"/>
  <c r="K14" i="1"/>
  <c r="L11" i="1"/>
  <c r="K11" i="1"/>
  <c r="K8" i="1"/>
  <c r="L8" i="1"/>
  <c r="M14" i="1"/>
  <c r="J14" i="1"/>
  <c r="I14" i="1"/>
  <c r="H14" i="1"/>
  <c r="G14" i="1"/>
  <c r="F14" i="1"/>
  <c r="E14" i="1"/>
  <c r="D14" i="1"/>
  <c r="C14" i="1"/>
  <c r="M8" i="1" l="1"/>
  <c r="D20" i="1" l="1"/>
  <c r="E20" i="1"/>
  <c r="F20" i="1"/>
  <c r="G20" i="1"/>
  <c r="H20" i="1"/>
  <c r="H22" i="1" s="1"/>
  <c r="I20" i="1"/>
  <c r="J20" i="1"/>
  <c r="C20" i="1"/>
  <c r="J11" i="1"/>
  <c r="I11" i="1"/>
  <c r="H11" i="1"/>
  <c r="G11" i="1"/>
  <c r="F11" i="1"/>
  <c r="E11" i="1"/>
  <c r="D11" i="1"/>
  <c r="C11" i="1"/>
  <c r="F22" i="1" l="1"/>
  <c r="E22" i="1"/>
  <c r="J22" i="1"/>
  <c r="D22" i="1"/>
  <c r="E8" i="1"/>
  <c r="F8" i="1"/>
  <c r="G8" i="1"/>
  <c r="G22" i="1" s="1"/>
  <c r="H8" i="1"/>
  <c r="I8" i="1"/>
  <c r="I22" i="1" s="1"/>
  <c r="J8" i="1"/>
  <c r="D8" i="1" l="1"/>
  <c r="C8" i="1"/>
  <c r="C22" i="1" s="1"/>
</calcChain>
</file>

<file path=xl/sharedStrings.xml><?xml version="1.0" encoding="utf-8"?>
<sst xmlns="http://schemas.openxmlformats.org/spreadsheetml/2006/main" count="77" uniqueCount="33">
  <si>
    <t>Název akce</t>
  </si>
  <si>
    <t>Poznámka</t>
  </si>
  <si>
    <t>ODVĚTVÍ KULTURY:</t>
  </si>
  <si>
    <t>Novostavba Moravskoslezské vědecké knihovny (Moravskoslezská vědecká knihovna v Ostravě, příspěvková organizace)</t>
  </si>
  <si>
    <t xml:space="preserve">Celkové výdaje činí 1.350 mil. Kč, předpokládá se zajištění zbývajících prostředků ze státního rozpočtu, města Ostravy, případně z přebytků hospodaření kraje v jednotlivých letech. </t>
  </si>
  <si>
    <t>Přístavba Domu umění - Galerie 21. století (Galerie výtvarného umění v Ostravě, příspěvková organizace)</t>
  </si>
  <si>
    <t>ODVĚTVÍ KULTURY CELKEM</t>
  </si>
  <si>
    <t>ODVĚTVÍ SOCIÁLNÍCH VĚCÍ:</t>
  </si>
  <si>
    <t>Výstavba domova pro seniory a domova se zvláštním režimem Kopřivnice</t>
  </si>
  <si>
    <t>ODVĚTVÍ SOCIÁLNÍCH VĚCÍ CELKEM</t>
  </si>
  <si>
    <t>CELKEM</t>
  </si>
  <si>
    <t>Rekonstrukce a výstavba Domova Březiny</t>
  </si>
  <si>
    <t>Celkové výdaje na projekt</t>
  </si>
  <si>
    <t>Návrh výdajů
 celkem</t>
  </si>
  <si>
    <r>
      <t xml:space="preserve">Podíl MSK </t>
    </r>
    <r>
      <rPr>
        <sz val="8"/>
        <rFont val="Tahoma"/>
        <family val="2"/>
        <charset val="238"/>
      </rPr>
      <t>FINANCOVANÝ Z PROSTŘEDKŮ FONDU</t>
    </r>
  </si>
  <si>
    <t>CELKEM Z PROSTŘEDKŮ FONDU</t>
  </si>
  <si>
    <t>AKCE SPOLUFINANCOVANÉ Z EVROPSKÝCH FINANČNÍCH ZDROJŮ</t>
  </si>
  <si>
    <t>AKCE REPRODUKCE MAJETKU KRAJE</t>
  </si>
  <si>
    <t>Kromě zdrojů fondu budou na financování akce využity vlastí zdroje kraje.</t>
  </si>
  <si>
    <t>Kromě zdrojů fondu budou na finacoání akce využity evropské finanční zdroje a vlastní zdroje kraje.</t>
  </si>
  <si>
    <t>Zateplení a stavební úpravy správní budovy, pavilonu E a F Domova Březiny</t>
  </si>
  <si>
    <t>Přehled investičních akcí navržených k financování z prostředků FONDU PRO FINANCOVÁNÍ STRATEGICKÝCH PROJEKTŮ MORAVSKOSLEZSKÉHO KRAJE (v tis. Kč)</t>
  </si>
  <si>
    <t>Pozn. V tabulce je počítáno pouze s očekávaným stavem prostředků fondu k datu 31. 12. 2019.</t>
  </si>
  <si>
    <t>ODVĚTVÍ ŠKOLSTVÍ</t>
  </si>
  <si>
    <t>Vybudování dílen pro praktické vyučování (Střední odborná škola, Frýdek-Místek, příspěvková organizace)</t>
  </si>
  <si>
    <t>ODVĚTVÍ ŠKOLSTVÍ CELKEM</t>
  </si>
  <si>
    <t>Předpokl. výdaje
r. 2019</t>
  </si>
  <si>
    <t xml:space="preserve">Celkové výdaje činí 1.350 mil. Kč, předpokládá se zajištění zbývajících prostředků ze státního rozpočtu a rozpočtu statutárního města Ostravy. </t>
  </si>
  <si>
    <t xml:space="preserve">Celkové výdaje činí 620 mil. Kč, předpokládá se zajištění zbývajících prostředků ze státního rozpočtu a rozpočtu statutárního města Ostravy. </t>
  </si>
  <si>
    <r>
      <t xml:space="preserve">Očekávané čerpání </t>
    </r>
    <r>
      <rPr>
        <sz val="8"/>
        <rFont val="Tahoma"/>
        <family val="2"/>
        <charset val="238"/>
      </rPr>
      <t xml:space="preserve">PROSTŘEDKŮ FONDU 
</t>
    </r>
    <r>
      <rPr>
        <b/>
        <sz val="8"/>
        <rFont val="Tahoma"/>
        <family val="2"/>
        <charset val="238"/>
      </rPr>
      <t>k 31.12.2019</t>
    </r>
  </si>
  <si>
    <t>Celkové výdaje na projekt*</t>
  </si>
  <si>
    <t>*) u projektů Novostavba Moravskoslezské vědecké knihovny a Přístavba Domu umění - Galerie 21. století je uveden pouze podíl kraje</t>
  </si>
  <si>
    <t>Pozn. V tabulce je počítáno pouze s očekávaným stavem prostředků fondu k datu 31. 12. 2019, vč. očekávaného čerpání v roce 2019 ve výši 53.490 tis.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</si>
</sst>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b/>
      <sz val="9"/>
      <color theme="4" tint="-0.249977111117893"/>
      <name val="Tahoma"/>
      <family val="2"/>
      <charset val="238"/>
    </font>
    <font>
      <sz val="9"/>
      <color theme="4" tint="-0.249977111117893"/>
      <name val="Tahoma"/>
      <family val="2"/>
      <charset val="238"/>
    </font>
    <font>
      <sz val="9"/>
      <name val="Tahoma"/>
      <family val="2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sz val="10"/>
      <name val="Arial CE"/>
      <charset val="238"/>
    </font>
    <font>
      <sz val="8"/>
      <color theme="4" tint="-0.249977111117893"/>
      <name val="Tahoma"/>
      <family val="2"/>
      <charset val="238"/>
    </font>
    <font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8" fillId="0" borderId="0"/>
    <xf numFmtId="0" fontId="1" fillId="0" borderId="0"/>
    <xf numFmtId="0" fontId="1" fillId="0" borderId="0"/>
  </cellStyleXfs>
  <cellXfs count="67">
    <xf numFmtId="0" fontId="0" fillId="0" borderId="0" xfId="0"/>
    <xf numFmtId="0" fontId="3" fillId="0" borderId="0" xfId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Fill="1" applyAlignment="1">
      <alignment vertical="center"/>
    </xf>
    <xf numFmtId="3" fontId="7" fillId="0" borderId="11" xfId="1" applyNumberFormat="1" applyFont="1" applyFill="1" applyBorder="1" applyAlignment="1">
      <alignment horizontal="justify" vertical="center" wrapText="1"/>
    </xf>
    <xf numFmtId="0" fontId="4" fillId="0" borderId="0" xfId="1" applyFont="1" applyFill="1" applyAlignment="1">
      <alignment vertical="center"/>
    </xf>
    <xf numFmtId="0" fontId="6" fillId="2" borderId="14" xfId="1" applyFont="1" applyFill="1" applyBorder="1" applyAlignment="1">
      <alignment vertical="center"/>
    </xf>
    <xf numFmtId="3" fontId="7" fillId="0" borderId="15" xfId="1" applyNumberFormat="1" applyFont="1" applyFill="1" applyBorder="1" applyAlignment="1">
      <alignment horizontal="right" vertical="center"/>
    </xf>
    <xf numFmtId="3" fontId="7" fillId="0" borderId="17" xfId="1" applyNumberFormat="1" applyFont="1" applyFill="1" applyBorder="1" applyAlignment="1">
      <alignment horizontal="justify" vertical="center" wrapText="1"/>
    </xf>
    <xf numFmtId="0" fontId="9" fillId="0" borderId="0" xfId="1" applyFont="1" applyFill="1" applyBorder="1" applyAlignment="1">
      <alignment vertical="center"/>
    </xf>
    <xf numFmtId="0" fontId="6" fillId="2" borderId="7" xfId="1" applyFont="1" applyFill="1" applyBorder="1" applyAlignment="1">
      <alignment vertical="center"/>
    </xf>
    <xf numFmtId="3" fontId="7" fillId="0" borderId="24" xfId="2" applyNumberFormat="1" applyFont="1" applyFill="1" applyBorder="1" applyAlignment="1">
      <alignment vertical="center"/>
    </xf>
    <xf numFmtId="4" fontId="6" fillId="0" borderId="25" xfId="3" applyNumberFormat="1" applyFont="1" applyFill="1" applyBorder="1" applyAlignment="1">
      <alignment horizontal="center" vertical="center" wrapText="1"/>
    </xf>
    <xf numFmtId="3" fontId="7" fillId="0" borderId="5" xfId="2" applyNumberFormat="1" applyFont="1" applyFill="1" applyBorder="1" applyAlignment="1">
      <alignment vertical="center"/>
    </xf>
    <xf numFmtId="3" fontId="7" fillId="2" borderId="6" xfId="2" applyNumberFormat="1" applyFont="1" applyFill="1" applyBorder="1" applyAlignment="1">
      <alignment vertical="center"/>
    </xf>
    <xf numFmtId="3" fontId="6" fillId="2" borderId="2" xfId="1" applyNumberFormat="1" applyFont="1" applyFill="1" applyBorder="1" applyAlignment="1">
      <alignment vertical="center"/>
    </xf>
    <xf numFmtId="3" fontId="6" fillId="2" borderId="3" xfId="1" applyNumberFormat="1" applyFont="1" applyFill="1" applyBorder="1" applyAlignment="1">
      <alignment vertical="center"/>
    </xf>
    <xf numFmtId="3" fontId="6" fillId="2" borderId="1" xfId="1" applyNumberFormat="1" applyFont="1" applyFill="1" applyBorder="1" applyAlignment="1">
      <alignment horizontal="center" vertical="center" wrapText="1"/>
    </xf>
    <xf numFmtId="3" fontId="7" fillId="0" borderId="27" xfId="2" applyNumberFormat="1" applyFont="1" applyFill="1" applyBorder="1" applyAlignment="1">
      <alignment vertical="center"/>
    </xf>
    <xf numFmtId="3" fontId="7" fillId="0" borderId="16" xfId="2" applyNumberFormat="1" applyFont="1" applyFill="1" applyBorder="1" applyAlignment="1">
      <alignment vertical="center"/>
    </xf>
    <xf numFmtId="3" fontId="7" fillId="2" borderId="28" xfId="2" applyNumberFormat="1" applyFont="1" applyFill="1" applyBorder="1" applyAlignment="1">
      <alignment vertical="center"/>
    </xf>
    <xf numFmtId="3" fontId="7" fillId="2" borderId="29" xfId="2" applyNumberFormat="1" applyFont="1" applyFill="1" applyBorder="1" applyAlignment="1">
      <alignment vertical="center"/>
    </xf>
    <xf numFmtId="3" fontId="7" fillId="2" borderId="30" xfId="2" applyNumberFormat="1" applyFont="1" applyFill="1" applyBorder="1" applyAlignment="1">
      <alignment vertical="center"/>
    </xf>
    <xf numFmtId="3" fontId="6" fillId="2" borderId="31" xfId="1" applyNumberFormat="1" applyFont="1" applyFill="1" applyBorder="1" applyAlignment="1">
      <alignment vertical="center"/>
    </xf>
    <xf numFmtId="0" fontId="7" fillId="0" borderId="16" xfId="1" applyFont="1" applyFill="1" applyBorder="1" applyAlignment="1">
      <alignment horizontal="left" vertical="center" wrapText="1"/>
    </xf>
    <xf numFmtId="0" fontId="7" fillId="0" borderId="5" xfId="1" applyFont="1" applyFill="1" applyBorder="1" applyAlignment="1">
      <alignment horizontal="left" vertical="center" wrapText="1"/>
    </xf>
    <xf numFmtId="3" fontId="6" fillId="2" borderId="12" xfId="1" applyNumberFormat="1" applyFont="1" applyFill="1" applyBorder="1" applyAlignment="1">
      <alignment vertical="center"/>
    </xf>
    <xf numFmtId="0" fontId="7" fillId="0" borderId="13" xfId="1" applyFont="1" applyFill="1" applyBorder="1" applyAlignment="1">
      <alignment horizontal="left" vertical="center" wrapText="1"/>
    </xf>
    <xf numFmtId="3" fontId="6" fillId="2" borderId="32" xfId="1" applyNumberFormat="1" applyFont="1" applyFill="1" applyBorder="1" applyAlignment="1">
      <alignment vertical="center"/>
    </xf>
    <xf numFmtId="3" fontId="6" fillId="2" borderId="21" xfId="1" applyNumberFormat="1" applyFont="1" applyFill="1" applyBorder="1" applyAlignment="1">
      <alignment vertical="center"/>
    </xf>
    <xf numFmtId="3" fontId="6" fillId="2" borderId="26" xfId="1" applyNumberFormat="1" applyFont="1" applyFill="1" applyBorder="1" applyAlignment="1">
      <alignment vertical="center"/>
    </xf>
    <xf numFmtId="3" fontId="6" fillId="0" borderId="2" xfId="1" applyNumberFormat="1" applyFont="1" applyFill="1" applyBorder="1" applyAlignment="1">
      <alignment vertical="center"/>
    </xf>
    <xf numFmtId="3" fontId="6" fillId="0" borderId="32" xfId="1" applyNumberFormat="1" applyFont="1" applyFill="1" applyBorder="1" applyAlignment="1">
      <alignment vertical="center"/>
    </xf>
    <xf numFmtId="0" fontId="6" fillId="2" borderId="20" xfId="1" applyFont="1" applyFill="1" applyBorder="1" applyAlignment="1">
      <alignment vertical="center"/>
    </xf>
    <xf numFmtId="3" fontId="6" fillId="2" borderId="23" xfId="1" applyNumberFormat="1" applyFont="1" applyFill="1" applyBorder="1" applyAlignment="1">
      <alignment vertical="center"/>
    </xf>
    <xf numFmtId="0" fontId="6" fillId="2" borderId="19" xfId="1" applyFont="1" applyFill="1" applyBorder="1" applyAlignment="1">
      <alignment vertical="center"/>
    </xf>
    <xf numFmtId="0" fontId="6" fillId="0" borderId="19" xfId="1" applyFont="1" applyFill="1" applyBorder="1" applyAlignment="1">
      <alignment horizontal="left" vertical="center" wrapText="1"/>
    </xf>
    <xf numFmtId="0" fontId="10" fillId="0" borderId="20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7" fillId="0" borderId="0" xfId="1" applyFont="1" applyFill="1" applyAlignment="1">
      <alignment vertical="center"/>
    </xf>
    <xf numFmtId="0" fontId="7" fillId="0" borderId="0" xfId="1" applyFont="1" applyAlignment="1">
      <alignment vertical="center"/>
    </xf>
    <xf numFmtId="0" fontId="7" fillId="3" borderId="5" xfId="1" applyFont="1" applyFill="1" applyBorder="1" applyAlignment="1">
      <alignment horizontal="left" vertical="center" wrapText="1"/>
    </xf>
    <xf numFmtId="0" fontId="6" fillId="2" borderId="19" xfId="1" applyFont="1" applyFill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6" xfId="0" applyBorder="1" applyAlignment="1">
      <alignment vertical="center"/>
    </xf>
    <xf numFmtId="1" fontId="6" fillId="2" borderId="19" xfId="1" applyNumberFormat="1" applyFont="1" applyFill="1" applyBorder="1" applyAlignment="1">
      <alignment horizontal="center" vertical="center" wrapText="1"/>
    </xf>
    <xf numFmtId="1" fontId="0" fillId="0" borderId="26" xfId="0" applyNumberFormat="1" applyBorder="1" applyAlignment="1">
      <alignment horizontal="center" vertical="center" wrapText="1"/>
    </xf>
    <xf numFmtId="0" fontId="4" fillId="0" borderId="8" xfId="1" applyFont="1" applyFill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4" fontId="6" fillId="0" borderId="34" xfId="3" applyNumberFormat="1" applyFont="1" applyFill="1" applyBorder="1" applyAlignment="1">
      <alignment horizontal="center" vertical="center" wrapText="1"/>
    </xf>
    <xf numFmtId="4" fontId="6" fillId="0" borderId="35" xfId="3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6" fillId="0" borderId="25" xfId="3" applyNumberFormat="1" applyFont="1" applyFill="1" applyBorder="1" applyAlignment="1">
      <alignment horizontal="center" vertical="center" wrapText="1"/>
    </xf>
    <xf numFmtId="4" fontId="6" fillId="0" borderId="33" xfId="3" applyNumberFormat="1" applyFont="1" applyFill="1" applyBorder="1" applyAlignment="1">
      <alignment horizontal="center" vertical="center" wrapText="1"/>
    </xf>
    <xf numFmtId="0" fontId="6" fillId="0" borderId="19" xfId="1" applyFont="1" applyFill="1" applyBorder="1" applyAlignment="1">
      <alignment horizontal="left" vertical="center" wrapText="1"/>
    </xf>
    <xf numFmtId="0" fontId="6" fillId="0" borderId="18" xfId="1" applyFont="1" applyFill="1" applyBorder="1" applyAlignment="1">
      <alignment horizontal="left" vertical="center" wrapText="1"/>
    </xf>
    <xf numFmtId="0" fontId="0" fillId="0" borderId="2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7" xfId="0" applyBorder="1" applyAlignment="1">
      <alignment vertical="center"/>
    </xf>
    <xf numFmtId="0" fontId="6" fillId="2" borderId="8" xfId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" fontId="6" fillId="0" borderId="9" xfId="3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5">
    <cellStyle name="Normální" xfId="0" builtinId="0"/>
    <cellStyle name="Normální 2" xfId="3"/>
    <cellStyle name="Normální 3" xfId="1"/>
    <cellStyle name="Normální 4" xfId="4"/>
    <cellStyle name="normální_Lis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"/>
  <sheetViews>
    <sheetView topLeftCell="E1" zoomScaleNormal="100" zoomScaleSheetLayoutView="100" workbookViewId="0">
      <selection activeCell="M22" sqref="M22"/>
    </sheetView>
  </sheetViews>
  <sheetFormatPr defaultRowHeight="11.25" x14ac:dyDescent="0.25"/>
  <cols>
    <col min="1" max="1" width="33.42578125" style="3" customWidth="1"/>
    <col min="2" max="3" width="11.5703125" style="3" customWidth="1"/>
    <col min="4" max="13" width="12.7109375" style="3" customWidth="1"/>
    <col min="14" max="14" width="36.5703125" style="3" customWidth="1"/>
    <col min="15" max="16384" width="9.140625" style="3"/>
  </cols>
  <sheetData>
    <row r="1" spans="1:20" ht="52.5" customHeight="1" thickBot="1" x14ac:dyDescent="0.3">
      <c r="A1" s="54" t="s">
        <v>21</v>
      </c>
      <c r="B1" s="54"/>
      <c r="C1" s="54"/>
      <c r="D1" s="54"/>
      <c r="E1" s="55"/>
      <c r="F1" s="55"/>
      <c r="G1" s="55"/>
      <c r="H1" s="55"/>
      <c r="I1" s="55"/>
      <c r="J1" s="55"/>
      <c r="K1" s="55"/>
      <c r="L1" s="55"/>
      <c r="M1" s="55"/>
      <c r="N1" s="55"/>
      <c r="O1" s="2"/>
      <c r="P1" s="2"/>
      <c r="Q1" s="2"/>
      <c r="R1" s="2"/>
      <c r="S1" s="2"/>
      <c r="T1" s="1"/>
    </row>
    <row r="2" spans="1:20" ht="15.75" customHeight="1" thickBot="1" x14ac:dyDescent="0.3">
      <c r="A2" s="63" t="s">
        <v>0</v>
      </c>
      <c r="B2" s="65" t="s">
        <v>12</v>
      </c>
      <c r="C2" s="47">
        <v>2019</v>
      </c>
      <c r="D2" s="48"/>
      <c r="E2" s="47">
        <v>2020</v>
      </c>
      <c r="F2" s="48"/>
      <c r="G2" s="47">
        <v>2021</v>
      </c>
      <c r="H2" s="48"/>
      <c r="I2" s="47">
        <v>2022</v>
      </c>
      <c r="J2" s="48"/>
      <c r="K2" s="47">
        <v>2023</v>
      </c>
      <c r="L2" s="48"/>
      <c r="M2" s="56" t="s">
        <v>15</v>
      </c>
      <c r="N2" s="52" t="s">
        <v>1</v>
      </c>
    </row>
    <row r="3" spans="1:20" ht="67.5" customHeight="1" thickBot="1" x14ac:dyDescent="0.3">
      <c r="A3" s="64"/>
      <c r="B3" s="66"/>
      <c r="C3" s="14" t="s">
        <v>26</v>
      </c>
      <c r="D3" s="19" t="s">
        <v>29</v>
      </c>
      <c r="E3" s="14" t="s">
        <v>13</v>
      </c>
      <c r="F3" s="19" t="s">
        <v>14</v>
      </c>
      <c r="G3" s="14" t="s">
        <v>13</v>
      </c>
      <c r="H3" s="19" t="s">
        <v>14</v>
      </c>
      <c r="I3" s="14" t="s">
        <v>13</v>
      </c>
      <c r="J3" s="19" t="s">
        <v>14</v>
      </c>
      <c r="K3" s="14" t="s">
        <v>13</v>
      </c>
      <c r="L3" s="19" t="s">
        <v>14</v>
      </c>
      <c r="M3" s="57"/>
      <c r="N3" s="53"/>
    </row>
    <row r="4" spans="1:20" s="5" customFormat="1" ht="15.75" thickBot="1" x14ac:dyDescent="0.3">
      <c r="A4" s="44" t="s">
        <v>17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20" s="5" customFormat="1" ht="15.75" thickBot="1" x14ac:dyDescent="0.3">
      <c r="A5" s="58" t="s">
        <v>2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6"/>
    </row>
    <row r="6" spans="1:20" ht="31.5" x14ac:dyDescent="0.25">
      <c r="A6" s="26" t="s">
        <v>3</v>
      </c>
      <c r="B6" s="20">
        <v>400000</v>
      </c>
      <c r="C6" s="21">
        <v>30491</v>
      </c>
      <c r="D6" s="22">
        <v>29506</v>
      </c>
      <c r="E6" s="21">
        <v>20000</v>
      </c>
      <c r="F6" s="22">
        <v>20000</v>
      </c>
      <c r="G6" s="21">
        <v>100000</v>
      </c>
      <c r="H6" s="22">
        <v>100000</v>
      </c>
      <c r="I6" s="21">
        <v>150000</v>
      </c>
      <c r="J6" s="22">
        <v>150000</v>
      </c>
      <c r="K6" s="21">
        <v>98970</v>
      </c>
      <c r="L6" s="22">
        <v>0</v>
      </c>
      <c r="M6" s="24">
        <f>D6+F6+H6+J6+L6</f>
        <v>299506</v>
      </c>
      <c r="N6" s="10" t="s">
        <v>27</v>
      </c>
    </row>
    <row r="7" spans="1:20" s="4" customFormat="1" ht="31.5" x14ac:dyDescent="0.25">
      <c r="A7" s="27" t="s">
        <v>5</v>
      </c>
      <c r="B7" s="13">
        <v>170000</v>
      </c>
      <c r="C7" s="15">
        <v>10400</v>
      </c>
      <c r="D7" s="16">
        <v>10030</v>
      </c>
      <c r="E7" s="15">
        <v>25000</v>
      </c>
      <c r="F7" s="16">
        <v>25000</v>
      </c>
      <c r="G7" s="15">
        <v>17050</v>
      </c>
      <c r="H7" s="16">
        <v>17050</v>
      </c>
      <c r="I7" s="15">
        <v>51100</v>
      </c>
      <c r="J7" s="16">
        <v>51100</v>
      </c>
      <c r="K7" s="15">
        <v>60040</v>
      </c>
      <c r="L7" s="16">
        <v>0</v>
      </c>
      <c r="M7" s="24">
        <f>D7+F7+H7+J7+L7</f>
        <v>103180</v>
      </c>
      <c r="N7" s="6" t="s">
        <v>28</v>
      </c>
    </row>
    <row r="8" spans="1:20" s="5" customFormat="1" ht="12" thickBot="1" x14ac:dyDescent="0.3">
      <c r="A8" s="8" t="s">
        <v>6</v>
      </c>
      <c r="B8" s="12"/>
      <c r="C8" s="17">
        <f>SUM(C6:C7)</f>
        <v>40891</v>
      </c>
      <c r="D8" s="18">
        <f>SUM(D6:D7)</f>
        <v>39536</v>
      </c>
      <c r="E8" s="33">
        <f t="shared" ref="E8:J8" si="0">SUM(E6:E7)</f>
        <v>45000</v>
      </c>
      <c r="F8" s="18">
        <f t="shared" si="0"/>
        <v>45000</v>
      </c>
      <c r="G8" s="33">
        <f t="shared" si="0"/>
        <v>117050</v>
      </c>
      <c r="H8" s="18">
        <f t="shared" si="0"/>
        <v>117050</v>
      </c>
      <c r="I8" s="33">
        <f t="shared" si="0"/>
        <v>201100</v>
      </c>
      <c r="J8" s="18">
        <f t="shared" si="0"/>
        <v>201100</v>
      </c>
      <c r="K8" s="33">
        <f t="shared" ref="K8:L8" si="1">SUM(K6:K7)</f>
        <v>159010</v>
      </c>
      <c r="L8" s="18">
        <f t="shared" si="1"/>
        <v>0</v>
      </c>
      <c r="M8" s="25">
        <f>SUM(M6:M7)</f>
        <v>402686</v>
      </c>
      <c r="N8" s="28"/>
    </row>
    <row r="9" spans="1:20" s="5" customFormat="1" ht="15.75" thickBot="1" x14ac:dyDescent="0.3">
      <c r="A9" s="59" t="s">
        <v>7</v>
      </c>
      <c r="B9" s="60"/>
      <c r="C9" s="60"/>
      <c r="D9" s="60"/>
      <c r="E9" s="60"/>
      <c r="F9" s="60"/>
      <c r="G9" s="60"/>
      <c r="H9" s="60"/>
      <c r="I9" s="60"/>
      <c r="J9" s="60"/>
      <c r="K9" s="61"/>
      <c r="L9" s="61"/>
      <c r="M9" s="61"/>
      <c r="N9" s="62"/>
    </row>
    <row r="10" spans="1:20" s="7" customFormat="1" ht="33.75" customHeight="1" x14ac:dyDescent="0.25">
      <c r="A10" s="29" t="s">
        <v>8</v>
      </c>
      <c r="B10" s="9">
        <v>250000</v>
      </c>
      <c r="C10" s="15">
        <v>12060</v>
      </c>
      <c r="D10" s="16">
        <v>12060</v>
      </c>
      <c r="E10" s="15">
        <v>25000</v>
      </c>
      <c r="F10" s="16">
        <v>25000</v>
      </c>
      <c r="G10" s="15">
        <v>140000</v>
      </c>
      <c r="H10" s="16">
        <v>140000</v>
      </c>
      <c r="I10" s="15">
        <v>72700</v>
      </c>
      <c r="J10" s="16">
        <v>14570</v>
      </c>
      <c r="K10" s="15">
        <v>0</v>
      </c>
      <c r="L10" s="16">
        <v>0</v>
      </c>
      <c r="M10" s="23">
        <f>D10+F10+H10+J10+L10</f>
        <v>191630</v>
      </c>
      <c r="N10" s="6" t="s">
        <v>18</v>
      </c>
    </row>
    <row r="11" spans="1:20" s="5" customFormat="1" ht="12" thickBot="1" x14ac:dyDescent="0.3">
      <c r="A11" s="8" t="s">
        <v>9</v>
      </c>
      <c r="B11" s="12"/>
      <c r="C11" s="17">
        <f t="shared" ref="C11:M11" si="2">SUM(C10)</f>
        <v>12060</v>
      </c>
      <c r="D11" s="17">
        <f t="shared" si="2"/>
        <v>12060</v>
      </c>
      <c r="E11" s="33">
        <f t="shared" si="2"/>
        <v>25000</v>
      </c>
      <c r="F11" s="18">
        <f t="shared" si="2"/>
        <v>25000</v>
      </c>
      <c r="G11" s="33">
        <f t="shared" si="2"/>
        <v>140000</v>
      </c>
      <c r="H11" s="18">
        <f t="shared" si="2"/>
        <v>140000</v>
      </c>
      <c r="I11" s="33">
        <f t="shared" si="2"/>
        <v>72700</v>
      </c>
      <c r="J11" s="18">
        <f t="shared" si="2"/>
        <v>14570</v>
      </c>
      <c r="K11" s="33">
        <f t="shared" ref="K11:L11" si="3">SUM(K10)</f>
        <v>0</v>
      </c>
      <c r="L11" s="18">
        <f t="shared" si="3"/>
        <v>0</v>
      </c>
      <c r="M11" s="25">
        <f t="shared" si="2"/>
        <v>191630</v>
      </c>
      <c r="N11" s="28"/>
    </row>
    <row r="12" spans="1:20" s="41" customFormat="1" ht="12" thickBot="1" x14ac:dyDescent="0.3">
      <c r="A12" s="38" t="s">
        <v>23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40"/>
    </row>
    <row r="13" spans="1:20" s="42" customFormat="1" ht="31.5" x14ac:dyDescent="0.25">
      <c r="A13" s="43" t="s">
        <v>24</v>
      </c>
      <c r="B13" s="13">
        <v>253299</v>
      </c>
      <c r="C13" s="15">
        <v>18136</v>
      </c>
      <c r="D13" s="16">
        <v>0</v>
      </c>
      <c r="E13" s="15">
        <v>120000</v>
      </c>
      <c r="F13" s="16">
        <v>120000</v>
      </c>
      <c r="G13" s="15">
        <v>113102</v>
      </c>
      <c r="H13" s="16">
        <v>113102</v>
      </c>
      <c r="I13" s="15">
        <v>0</v>
      </c>
      <c r="J13" s="16">
        <v>0</v>
      </c>
      <c r="K13" s="15">
        <v>0</v>
      </c>
      <c r="L13" s="16">
        <v>0</v>
      </c>
      <c r="M13" s="23">
        <f>D13+F13+H13+J13+L13</f>
        <v>233102</v>
      </c>
      <c r="N13" s="6" t="s">
        <v>18</v>
      </c>
    </row>
    <row r="14" spans="1:20" s="41" customFormat="1" thickBot="1" x14ac:dyDescent="0.3">
      <c r="A14" s="8" t="s">
        <v>25</v>
      </c>
      <c r="B14" s="12"/>
      <c r="C14" s="17">
        <f>C13</f>
        <v>18136</v>
      </c>
      <c r="D14" s="18">
        <f t="shared" ref="D14:M14" si="4">D13</f>
        <v>0</v>
      </c>
      <c r="E14" s="33">
        <f t="shared" si="4"/>
        <v>120000</v>
      </c>
      <c r="F14" s="18">
        <f t="shared" si="4"/>
        <v>120000</v>
      </c>
      <c r="G14" s="33">
        <f t="shared" si="4"/>
        <v>113102</v>
      </c>
      <c r="H14" s="18">
        <f t="shared" si="4"/>
        <v>113102</v>
      </c>
      <c r="I14" s="33">
        <f t="shared" si="4"/>
        <v>0</v>
      </c>
      <c r="J14" s="18">
        <f t="shared" si="4"/>
        <v>0</v>
      </c>
      <c r="K14" s="33">
        <f t="shared" ref="K14:L14" si="5">K13</f>
        <v>0</v>
      </c>
      <c r="L14" s="18">
        <f t="shared" si="5"/>
        <v>0</v>
      </c>
      <c r="M14" s="25">
        <f t="shared" si="4"/>
        <v>233102</v>
      </c>
      <c r="N14" s="28"/>
    </row>
    <row r="15" spans="1:20" s="7" customFormat="1" ht="9" customHeight="1" thickBot="1" x14ac:dyDescent="0.3">
      <c r="A15" s="49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1"/>
    </row>
    <row r="16" spans="1:20" s="5" customFormat="1" ht="15.75" thickBot="1" x14ac:dyDescent="0.3">
      <c r="A16" s="44" t="s">
        <v>16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6"/>
    </row>
    <row r="17" spans="1:14" s="5" customFormat="1" ht="15" x14ac:dyDescent="0.25">
      <c r="A17" s="59" t="s">
        <v>7</v>
      </c>
      <c r="B17" s="60"/>
      <c r="C17" s="60"/>
      <c r="D17" s="60"/>
      <c r="E17" s="60"/>
      <c r="F17" s="60"/>
      <c r="G17" s="60"/>
      <c r="H17" s="60"/>
      <c r="I17" s="60"/>
      <c r="J17" s="60"/>
      <c r="K17" s="61"/>
      <c r="L17" s="61"/>
      <c r="M17" s="61"/>
      <c r="N17" s="62"/>
    </row>
    <row r="18" spans="1:14" s="7" customFormat="1" ht="24.75" customHeight="1" x14ac:dyDescent="0.25">
      <c r="A18" s="29" t="s">
        <v>11</v>
      </c>
      <c r="B18" s="9">
        <v>210000.08000000002</v>
      </c>
      <c r="C18" s="15">
        <v>3017.86</v>
      </c>
      <c r="D18" s="16">
        <v>1494</v>
      </c>
      <c r="E18" s="15">
        <v>80500</v>
      </c>
      <c r="F18" s="16">
        <v>58750</v>
      </c>
      <c r="G18" s="15">
        <v>80563</v>
      </c>
      <c r="H18" s="16">
        <v>61044</v>
      </c>
      <c r="I18" s="15">
        <v>44417</v>
      </c>
      <c r="J18" s="16">
        <v>0</v>
      </c>
      <c r="K18" s="15">
        <v>0</v>
      </c>
      <c r="L18" s="16">
        <v>0</v>
      </c>
      <c r="M18" s="24">
        <f>D18+F18+H18+J18+L18</f>
        <v>121288</v>
      </c>
      <c r="N18" s="6" t="s">
        <v>19</v>
      </c>
    </row>
    <row r="19" spans="1:14" s="7" customFormat="1" ht="28.5" customHeight="1" x14ac:dyDescent="0.25">
      <c r="A19" s="29" t="s">
        <v>20</v>
      </c>
      <c r="B19" s="9">
        <v>51951</v>
      </c>
      <c r="C19" s="15">
        <v>400</v>
      </c>
      <c r="D19" s="16">
        <v>400</v>
      </c>
      <c r="E19" s="15">
        <v>29150</v>
      </c>
      <c r="F19" s="16">
        <v>26243</v>
      </c>
      <c r="G19" s="15">
        <v>10200</v>
      </c>
      <c r="H19" s="16">
        <v>9080</v>
      </c>
      <c r="I19" s="15">
        <v>11250</v>
      </c>
      <c r="J19" s="16">
        <v>0</v>
      </c>
      <c r="K19" s="15">
        <v>0</v>
      </c>
      <c r="L19" s="16">
        <v>0</v>
      </c>
      <c r="M19" s="24">
        <f>D19+F19+H19+J19+L19</f>
        <v>35723</v>
      </c>
      <c r="N19" s="6" t="s">
        <v>19</v>
      </c>
    </row>
    <row r="20" spans="1:14" s="5" customFormat="1" ht="12" thickBot="1" x14ac:dyDescent="0.3">
      <c r="A20" s="8" t="s">
        <v>9</v>
      </c>
      <c r="B20" s="12"/>
      <c r="C20" s="17">
        <f>SUM(C18:C19)</f>
        <v>3417.86</v>
      </c>
      <c r="D20" s="17">
        <f t="shared" ref="D20:M20" si="6">SUM(D18:D19)</f>
        <v>1894</v>
      </c>
      <c r="E20" s="33">
        <f t="shared" si="6"/>
        <v>109650</v>
      </c>
      <c r="F20" s="18">
        <f t="shared" si="6"/>
        <v>84993</v>
      </c>
      <c r="G20" s="33">
        <f t="shared" si="6"/>
        <v>90763</v>
      </c>
      <c r="H20" s="18">
        <f t="shared" si="6"/>
        <v>70124</v>
      </c>
      <c r="I20" s="33">
        <f t="shared" si="6"/>
        <v>55667</v>
      </c>
      <c r="J20" s="18">
        <f t="shared" si="6"/>
        <v>0</v>
      </c>
      <c r="K20" s="33">
        <f t="shared" ref="K20:L20" si="7">SUM(K18:K19)</f>
        <v>0</v>
      </c>
      <c r="L20" s="18">
        <f t="shared" si="7"/>
        <v>0</v>
      </c>
      <c r="M20" s="25">
        <f t="shared" si="6"/>
        <v>157011</v>
      </c>
      <c r="N20" s="28"/>
    </row>
    <row r="21" spans="1:14" s="7" customFormat="1" ht="9" customHeight="1" thickBot="1" x14ac:dyDescent="0.3">
      <c r="A21" s="49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1"/>
    </row>
    <row r="22" spans="1:14" s="5" customFormat="1" ht="18" customHeight="1" thickBot="1" x14ac:dyDescent="0.3">
      <c r="A22" s="37" t="s">
        <v>10</v>
      </c>
      <c r="B22" s="35"/>
      <c r="C22" s="30">
        <f t="shared" ref="C22:M22" si="8">C8+C11+C20+C14</f>
        <v>74504.86</v>
      </c>
      <c r="D22" s="30">
        <f t="shared" si="8"/>
        <v>53490</v>
      </c>
      <c r="E22" s="34">
        <f t="shared" si="8"/>
        <v>299650</v>
      </c>
      <c r="F22" s="31">
        <f t="shared" si="8"/>
        <v>274993</v>
      </c>
      <c r="G22" s="34">
        <f t="shared" si="8"/>
        <v>460915</v>
      </c>
      <c r="H22" s="31">
        <f t="shared" si="8"/>
        <v>440276</v>
      </c>
      <c r="I22" s="34">
        <f t="shared" si="8"/>
        <v>329467</v>
      </c>
      <c r="J22" s="31">
        <f t="shared" si="8"/>
        <v>215670</v>
      </c>
      <c r="K22" s="34">
        <f t="shared" si="8"/>
        <v>159010</v>
      </c>
      <c r="L22" s="31">
        <f t="shared" si="8"/>
        <v>0</v>
      </c>
      <c r="M22" s="36">
        <f t="shared" si="8"/>
        <v>984429</v>
      </c>
      <c r="N22" s="32"/>
    </row>
    <row r="23" spans="1:14" s="7" customFormat="1" ht="18" customHeight="1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 x14ac:dyDescent="0.25">
      <c r="A24" s="4" t="s">
        <v>22</v>
      </c>
    </row>
  </sheetData>
  <mergeCells count="17">
    <mergeCell ref="A1:N1"/>
    <mergeCell ref="M2:M3"/>
    <mergeCell ref="A5:N5"/>
    <mergeCell ref="A9:N9"/>
    <mergeCell ref="A2:A3"/>
    <mergeCell ref="B2:B3"/>
    <mergeCell ref="C2:D2"/>
    <mergeCell ref="E2:F2"/>
    <mergeCell ref="G2:H2"/>
    <mergeCell ref="I2:J2"/>
    <mergeCell ref="A4:N4"/>
    <mergeCell ref="K2:L2"/>
    <mergeCell ref="A16:N16"/>
    <mergeCell ref="A21:N21"/>
    <mergeCell ref="N2:N3"/>
    <mergeCell ref="A17:N17"/>
    <mergeCell ref="A15:N15"/>
  </mergeCells>
  <printOptions horizontalCentered="1"/>
  <pageMargins left="0.39370078740157483" right="0.39370078740157483" top="0.78740157480314965" bottom="0.39370078740157483" header="0.31496062992125984" footer="0.11811023622047245"/>
  <pageSetup paperSize="9" scale="63" firstPageNumber="8" fitToHeight="0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tabSelected="1" zoomScaleNormal="100" zoomScaleSheetLayoutView="100" workbookViewId="0">
      <selection activeCell="A25" sqref="A25"/>
    </sheetView>
  </sheetViews>
  <sheetFormatPr defaultRowHeight="11.25" x14ac:dyDescent="0.25"/>
  <cols>
    <col min="1" max="1" width="33.42578125" style="3" customWidth="1"/>
    <col min="2" max="2" width="11.5703125" style="3" customWidth="1"/>
    <col min="3" max="11" width="12.7109375" style="3" customWidth="1"/>
    <col min="12" max="12" width="36.5703125" style="3" customWidth="1"/>
    <col min="13" max="16384" width="9.140625" style="3"/>
  </cols>
  <sheetData>
    <row r="1" spans="1:18" ht="52.5" customHeight="1" thickBot="1" x14ac:dyDescent="0.3">
      <c r="A1" s="54" t="s">
        <v>21</v>
      </c>
      <c r="B1" s="54"/>
      <c r="C1" s="55"/>
      <c r="D1" s="55"/>
      <c r="E1" s="55"/>
      <c r="F1" s="55"/>
      <c r="G1" s="55"/>
      <c r="H1" s="55"/>
      <c r="I1" s="55"/>
      <c r="J1" s="55"/>
      <c r="K1" s="55"/>
      <c r="L1" s="55"/>
      <c r="M1" s="2"/>
      <c r="N1" s="2"/>
      <c r="O1" s="2"/>
      <c r="P1" s="2"/>
      <c r="Q1" s="2"/>
      <c r="R1" s="1"/>
    </row>
    <row r="2" spans="1:18" ht="15.75" customHeight="1" thickBot="1" x14ac:dyDescent="0.3">
      <c r="A2" s="63" t="s">
        <v>0</v>
      </c>
      <c r="B2" s="65" t="s">
        <v>30</v>
      </c>
      <c r="C2" s="47">
        <v>2020</v>
      </c>
      <c r="D2" s="48"/>
      <c r="E2" s="47">
        <v>2021</v>
      </c>
      <c r="F2" s="48"/>
      <c r="G2" s="47">
        <v>2022</v>
      </c>
      <c r="H2" s="48"/>
      <c r="I2" s="47">
        <v>2023</v>
      </c>
      <c r="J2" s="48"/>
      <c r="K2" s="56" t="s">
        <v>15</v>
      </c>
      <c r="L2" s="52" t="s">
        <v>1</v>
      </c>
    </row>
    <row r="3" spans="1:18" ht="48.75" customHeight="1" thickBot="1" x14ac:dyDescent="0.3">
      <c r="A3" s="64"/>
      <c r="B3" s="66"/>
      <c r="C3" s="14" t="s">
        <v>13</v>
      </c>
      <c r="D3" s="19" t="s">
        <v>14</v>
      </c>
      <c r="E3" s="14" t="s">
        <v>13</v>
      </c>
      <c r="F3" s="19" t="s">
        <v>14</v>
      </c>
      <c r="G3" s="14" t="s">
        <v>13</v>
      </c>
      <c r="H3" s="19" t="s">
        <v>14</v>
      </c>
      <c r="I3" s="14" t="s">
        <v>13</v>
      </c>
      <c r="J3" s="19" t="s">
        <v>14</v>
      </c>
      <c r="K3" s="57"/>
      <c r="L3" s="53"/>
    </row>
    <row r="4" spans="1:18" s="5" customFormat="1" ht="15.75" thickBot="1" x14ac:dyDescent="0.3">
      <c r="A4" s="44" t="s">
        <v>17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6"/>
    </row>
    <row r="5" spans="1:18" s="5" customFormat="1" ht="15.75" thickBot="1" x14ac:dyDescent="0.3">
      <c r="A5" s="58" t="s">
        <v>2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6"/>
    </row>
    <row r="6" spans="1:18" ht="42" x14ac:dyDescent="0.25">
      <c r="A6" s="26" t="s">
        <v>3</v>
      </c>
      <c r="B6" s="20">
        <v>400000</v>
      </c>
      <c r="C6" s="21">
        <v>20000</v>
      </c>
      <c r="D6" s="22">
        <v>20000</v>
      </c>
      <c r="E6" s="21">
        <v>100000</v>
      </c>
      <c r="F6" s="22">
        <v>100000</v>
      </c>
      <c r="G6" s="21">
        <v>150000</v>
      </c>
      <c r="H6" s="22">
        <v>150000</v>
      </c>
      <c r="I6" s="21">
        <v>98970</v>
      </c>
      <c r="J6" s="22">
        <v>0</v>
      </c>
      <c r="K6" s="24">
        <f>D6+F6+H6+J6</f>
        <v>270000</v>
      </c>
      <c r="L6" s="10" t="s">
        <v>4</v>
      </c>
    </row>
    <row r="7" spans="1:18" s="4" customFormat="1" ht="31.5" x14ac:dyDescent="0.25">
      <c r="A7" s="27" t="s">
        <v>5</v>
      </c>
      <c r="B7" s="13">
        <v>170000</v>
      </c>
      <c r="C7" s="15">
        <v>25000</v>
      </c>
      <c r="D7" s="16">
        <v>25000</v>
      </c>
      <c r="E7" s="15">
        <v>17050</v>
      </c>
      <c r="F7" s="16">
        <v>17050</v>
      </c>
      <c r="G7" s="15">
        <v>51100</v>
      </c>
      <c r="H7" s="16">
        <v>51100</v>
      </c>
      <c r="I7" s="15">
        <v>60040</v>
      </c>
      <c r="J7" s="16">
        <v>0</v>
      </c>
      <c r="K7" s="24">
        <f>D7+F7+H7+J7</f>
        <v>93150</v>
      </c>
      <c r="L7" s="6" t="s">
        <v>28</v>
      </c>
    </row>
    <row r="8" spans="1:18" s="5" customFormat="1" ht="12" thickBot="1" x14ac:dyDescent="0.3">
      <c r="A8" s="8" t="s">
        <v>6</v>
      </c>
      <c r="B8" s="12"/>
      <c r="C8" s="33">
        <f t="shared" ref="C8:J8" si="0">SUM(C6:C7)</f>
        <v>45000</v>
      </c>
      <c r="D8" s="18">
        <f t="shared" si="0"/>
        <v>45000</v>
      </c>
      <c r="E8" s="33">
        <f t="shared" si="0"/>
        <v>117050</v>
      </c>
      <c r="F8" s="18">
        <f t="shared" si="0"/>
        <v>117050</v>
      </c>
      <c r="G8" s="33">
        <f t="shared" si="0"/>
        <v>201100</v>
      </c>
      <c r="H8" s="18">
        <f t="shared" si="0"/>
        <v>201100</v>
      </c>
      <c r="I8" s="33">
        <f t="shared" si="0"/>
        <v>159010</v>
      </c>
      <c r="J8" s="18">
        <f t="shared" si="0"/>
        <v>0</v>
      </c>
      <c r="K8" s="25">
        <f>SUM(K6:K7)</f>
        <v>363150</v>
      </c>
      <c r="L8" s="28"/>
    </row>
    <row r="9" spans="1:18" s="5" customFormat="1" ht="15.75" thickBot="1" x14ac:dyDescent="0.3">
      <c r="A9" s="59" t="s">
        <v>7</v>
      </c>
      <c r="B9" s="60"/>
      <c r="C9" s="60"/>
      <c r="D9" s="60"/>
      <c r="E9" s="60"/>
      <c r="F9" s="60"/>
      <c r="G9" s="60"/>
      <c r="H9" s="60"/>
      <c r="I9" s="61"/>
      <c r="J9" s="61"/>
      <c r="K9" s="61"/>
      <c r="L9" s="62"/>
    </row>
    <row r="10" spans="1:18" s="7" customFormat="1" ht="33.75" customHeight="1" x14ac:dyDescent="0.25">
      <c r="A10" s="29" t="s">
        <v>8</v>
      </c>
      <c r="B10" s="9">
        <v>250000</v>
      </c>
      <c r="C10" s="15">
        <v>25000</v>
      </c>
      <c r="D10" s="16">
        <v>25000</v>
      </c>
      <c r="E10" s="15">
        <v>140000</v>
      </c>
      <c r="F10" s="16">
        <v>140000</v>
      </c>
      <c r="G10" s="15">
        <v>72700</v>
      </c>
      <c r="H10" s="16">
        <v>14570</v>
      </c>
      <c r="I10" s="15">
        <v>0</v>
      </c>
      <c r="J10" s="16">
        <v>0</v>
      </c>
      <c r="K10" s="23">
        <f>D10+F10+H10+J10</f>
        <v>179570</v>
      </c>
      <c r="L10" s="6" t="s">
        <v>18</v>
      </c>
    </row>
    <row r="11" spans="1:18" s="5" customFormat="1" ht="12" thickBot="1" x14ac:dyDescent="0.3">
      <c r="A11" s="8" t="s">
        <v>9</v>
      </c>
      <c r="B11" s="12"/>
      <c r="C11" s="33">
        <f t="shared" ref="C11:K11" si="1">SUM(C10)</f>
        <v>25000</v>
      </c>
      <c r="D11" s="18">
        <f t="shared" si="1"/>
        <v>25000</v>
      </c>
      <c r="E11" s="33">
        <f t="shared" si="1"/>
        <v>140000</v>
      </c>
      <c r="F11" s="18">
        <f t="shared" si="1"/>
        <v>140000</v>
      </c>
      <c r="G11" s="33">
        <f t="shared" si="1"/>
        <v>72700</v>
      </c>
      <c r="H11" s="18">
        <f t="shared" si="1"/>
        <v>14570</v>
      </c>
      <c r="I11" s="33">
        <f t="shared" si="1"/>
        <v>0</v>
      </c>
      <c r="J11" s="18">
        <f t="shared" si="1"/>
        <v>0</v>
      </c>
      <c r="K11" s="25">
        <f t="shared" si="1"/>
        <v>179570</v>
      </c>
      <c r="L11" s="28"/>
    </row>
    <row r="12" spans="1:18" s="41" customFormat="1" ht="12" thickBot="1" x14ac:dyDescent="0.3">
      <c r="A12" s="38" t="s">
        <v>23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40"/>
    </row>
    <row r="13" spans="1:18" s="42" customFormat="1" ht="31.5" x14ac:dyDescent="0.25">
      <c r="A13" s="43" t="s">
        <v>24</v>
      </c>
      <c r="B13" s="13">
        <v>253299</v>
      </c>
      <c r="C13" s="15">
        <v>120000</v>
      </c>
      <c r="D13" s="16">
        <v>120000</v>
      </c>
      <c r="E13" s="15">
        <v>113102</v>
      </c>
      <c r="F13" s="16">
        <v>113102</v>
      </c>
      <c r="G13" s="15">
        <v>0</v>
      </c>
      <c r="H13" s="16">
        <v>0</v>
      </c>
      <c r="I13" s="15">
        <v>0</v>
      </c>
      <c r="J13" s="16">
        <v>0</v>
      </c>
      <c r="K13" s="23">
        <f>D13+F13+H13+J13</f>
        <v>233102</v>
      </c>
      <c r="L13" s="6" t="s">
        <v>18</v>
      </c>
    </row>
    <row r="14" spans="1:18" s="41" customFormat="1" thickBot="1" x14ac:dyDescent="0.3">
      <c r="A14" s="8" t="s">
        <v>25</v>
      </c>
      <c r="B14" s="12"/>
      <c r="C14" s="33">
        <f t="shared" ref="C14:K14" si="2">C13</f>
        <v>120000</v>
      </c>
      <c r="D14" s="18">
        <f t="shared" si="2"/>
        <v>120000</v>
      </c>
      <c r="E14" s="33">
        <f t="shared" si="2"/>
        <v>113102</v>
      </c>
      <c r="F14" s="18">
        <f t="shared" si="2"/>
        <v>113102</v>
      </c>
      <c r="G14" s="33">
        <f t="shared" si="2"/>
        <v>0</v>
      </c>
      <c r="H14" s="18">
        <f t="shared" si="2"/>
        <v>0</v>
      </c>
      <c r="I14" s="33">
        <f t="shared" si="2"/>
        <v>0</v>
      </c>
      <c r="J14" s="18">
        <f t="shared" si="2"/>
        <v>0</v>
      </c>
      <c r="K14" s="25">
        <f t="shared" si="2"/>
        <v>233102</v>
      </c>
      <c r="L14" s="28"/>
    </row>
    <row r="15" spans="1:18" s="7" customFormat="1" ht="9" customHeight="1" thickBot="1" x14ac:dyDescent="0.3">
      <c r="A15" s="49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1"/>
    </row>
    <row r="16" spans="1:18" s="5" customFormat="1" ht="15.75" thickBot="1" x14ac:dyDescent="0.3">
      <c r="A16" s="44" t="s">
        <v>16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6"/>
    </row>
    <row r="17" spans="1:12" s="5" customFormat="1" ht="15" x14ac:dyDescent="0.25">
      <c r="A17" s="59" t="s">
        <v>7</v>
      </c>
      <c r="B17" s="60"/>
      <c r="C17" s="60"/>
      <c r="D17" s="60"/>
      <c r="E17" s="60"/>
      <c r="F17" s="60"/>
      <c r="G17" s="60"/>
      <c r="H17" s="60"/>
      <c r="I17" s="61"/>
      <c r="J17" s="61"/>
      <c r="K17" s="61"/>
      <c r="L17" s="62"/>
    </row>
    <row r="18" spans="1:12" s="7" customFormat="1" ht="24.75" customHeight="1" x14ac:dyDescent="0.25">
      <c r="A18" s="29" t="s">
        <v>11</v>
      </c>
      <c r="B18" s="9">
        <v>210000.08000000002</v>
      </c>
      <c r="C18" s="15">
        <v>80500</v>
      </c>
      <c r="D18" s="16">
        <v>58750</v>
      </c>
      <c r="E18" s="15">
        <v>80563</v>
      </c>
      <c r="F18" s="16">
        <v>61044</v>
      </c>
      <c r="G18" s="15">
        <v>44417</v>
      </c>
      <c r="H18" s="16">
        <v>0</v>
      </c>
      <c r="I18" s="15">
        <v>0</v>
      </c>
      <c r="J18" s="16">
        <v>0</v>
      </c>
      <c r="K18" s="24">
        <f>D18+F18+H18+J18</f>
        <v>119794</v>
      </c>
      <c r="L18" s="6" t="s">
        <v>19</v>
      </c>
    </row>
    <row r="19" spans="1:12" s="7" customFormat="1" ht="28.5" customHeight="1" x14ac:dyDescent="0.25">
      <c r="A19" s="29" t="s">
        <v>20</v>
      </c>
      <c r="B19" s="9">
        <v>51480</v>
      </c>
      <c r="C19" s="15">
        <v>29150</v>
      </c>
      <c r="D19" s="16">
        <v>26243</v>
      </c>
      <c r="E19" s="15">
        <v>10200</v>
      </c>
      <c r="F19" s="16">
        <v>9080</v>
      </c>
      <c r="G19" s="15">
        <v>11250</v>
      </c>
      <c r="H19" s="16">
        <v>0</v>
      </c>
      <c r="I19" s="15">
        <v>0</v>
      </c>
      <c r="J19" s="16">
        <v>0</v>
      </c>
      <c r="K19" s="24">
        <f>D19+F19+H19+J19</f>
        <v>35323</v>
      </c>
      <c r="L19" s="6" t="s">
        <v>19</v>
      </c>
    </row>
    <row r="20" spans="1:12" s="5" customFormat="1" ht="12" thickBot="1" x14ac:dyDescent="0.3">
      <c r="A20" s="8" t="s">
        <v>9</v>
      </c>
      <c r="B20" s="12"/>
      <c r="C20" s="33">
        <f t="shared" ref="C20:K20" si="3">SUM(C18:C19)</f>
        <v>109650</v>
      </c>
      <c r="D20" s="18">
        <f t="shared" si="3"/>
        <v>84993</v>
      </c>
      <c r="E20" s="33">
        <f t="shared" si="3"/>
        <v>90763</v>
      </c>
      <c r="F20" s="18">
        <f t="shared" si="3"/>
        <v>70124</v>
      </c>
      <c r="G20" s="33">
        <f t="shared" si="3"/>
        <v>55667</v>
      </c>
      <c r="H20" s="18">
        <f t="shared" si="3"/>
        <v>0</v>
      </c>
      <c r="I20" s="33">
        <f t="shared" si="3"/>
        <v>0</v>
      </c>
      <c r="J20" s="18">
        <f t="shared" si="3"/>
        <v>0</v>
      </c>
      <c r="K20" s="25">
        <f t="shared" si="3"/>
        <v>155117</v>
      </c>
      <c r="L20" s="28"/>
    </row>
    <row r="21" spans="1:12" s="7" customFormat="1" ht="9" customHeight="1" thickBot="1" x14ac:dyDescent="0.3">
      <c r="A21" s="49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1"/>
    </row>
    <row r="22" spans="1:12" s="5" customFormat="1" ht="18" customHeight="1" thickBot="1" x14ac:dyDescent="0.3">
      <c r="A22" s="37" t="s">
        <v>10</v>
      </c>
      <c r="B22" s="35"/>
      <c r="C22" s="34">
        <f t="shared" ref="C22:K22" si="4">C8+C11+C20+C14</f>
        <v>299650</v>
      </c>
      <c r="D22" s="31">
        <f t="shared" si="4"/>
        <v>274993</v>
      </c>
      <c r="E22" s="34">
        <f t="shared" si="4"/>
        <v>460915</v>
      </c>
      <c r="F22" s="31">
        <f t="shared" si="4"/>
        <v>440276</v>
      </c>
      <c r="G22" s="34">
        <f t="shared" si="4"/>
        <v>329467</v>
      </c>
      <c r="H22" s="31">
        <f t="shared" si="4"/>
        <v>215670</v>
      </c>
      <c r="I22" s="34">
        <f t="shared" si="4"/>
        <v>159010</v>
      </c>
      <c r="J22" s="31">
        <f t="shared" si="4"/>
        <v>0</v>
      </c>
      <c r="K22" s="36">
        <f t="shared" si="4"/>
        <v>930939</v>
      </c>
      <c r="L22" s="32"/>
    </row>
    <row r="23" spans="1:12" s="7" customFormat="1" ht="18" customHeight="1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2" x14ac:dyDescent="0.25">
      <c r="A24" s="4" t="s">
        <v>32</v>
      </c>
    </row>
    <row r="25" spans="1:12" x14ac:dyDescent="0.25">
      <c r="A25" s="4" t="s">
        <v>31</v>
      </c>
    </row>
  </sheetData>
  <mergeCells count="16">
    <mergeCell ref="A21:L21"/>
    <mergeCell ref="A4:L4"/>
    <mergeCell ref="A5:L5"/>
    <mergeCell ref="A9:L9"/>
    <mergeCell ref="A15:L15"/>
    <mergeCell ref="A16:L16"/>
    <mergeCell ref="A17:L17"/>
    <mergeCell ref="A1:L1"/>
    <mergeCell ref="A2:A3"/>
    <mergeCell ref="B2:B3"/>
    <mergeCell ref="C2:D2"/>
    <mergeCell ref="E2:F2"/>
    <mergeCell ref="G2:H2"/>
    <mergeCell ref="I2:J2"/>
    <mergeCell ref="K2:K3"/>
    <mergeCell ref="L2:L3"/>
  </mergeCells>
  <printOptions horizontalCentered="1"/>
  <pageMargins left="0.39370078740157483" right="0.39370078740157483" top="0.78740157480314965" bottom="0.39370078740157483" header="0.31496062992125984" footer="0.11811023622047245"/>
  <pageSetup paperSize="9" scale="71" firstPageNumber="8" fitToHeight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akce finanocvané z FFSP</vt:lpstr>
      <vt:lpstr>akce finanocvané z FSP</vt:lpstr>
      <vt:lpstr>'akce finanocvané z FFSP'!Názvy_tisku</vt:lpstr>
      <vt:lpstr>'akce finanocvané z FSP'!Názvy_tisku</vt:lpstr>
      <vt:lpstr>'akce finanocvané z FFSP'!Oblast_tisku</vt:lpstr>
      <vt:lpstr>'akce finanocvané z FSP'!Oblast_tisku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Neděla Pavel</dc:creator>
  <cp:lastModifiedBy>Neděla Pavel</cp:lastModifiedBy>
  <cp:lastPrinted>2019-11-12T08:49:32Z</cp:lastPrinted>
  <dcterms:created xsi:type="dcterms:W3CDTF">2018-11-06T14:12:55Z</dcterms:created>
  <dcterms:modified xsi:type="dcterms:W3CDTF">2019-11-14T08:25:30Z</dcterms:modified>
</cp:coreProperties>
</file>