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sk_metelka3040\Documents\_N_FINANCE - ROZPOČET\ROZPOČET 2020\11 - Mat. do ZK\2MAT do ZK-prac\"/>
    </mc:Choice>
  </mc:AlternateContent>
  <bookViews>
    <workbookView xWindow="0" yWindow="0" windowWidth="20490" windowHeight="7755" firstSheet="1" activeTab="1"/>
  </bookViews>
  <sheets>
    <sheet name="Účelové převody do uprav. rozp" sheetId="5" state="hidden" r:id="rId1"/>
    <sheet name="1. Akce EU" sheetId="13" r:id="rId2"/>
    <sheet name="2. Akce RMK" sheetId="12" r:id="rId3"/>
    <sheet name="3. Ostatní akce" sheetId="9" r:id="rId4"/>
  </sheets>
  <definedNames>
    <definedName name="_xlnm._FilterDatabase" localSheetId="1" hidden="1">'1. Akce EU'!$A$5:$E$121</definedName>
    <definedName name="_xlnm._FilterDatabase" localSheetId="2" hidden="1">'2. Akce RMK'!$A$4:$E$127</definedName>
    <definedName name="_xlnm._FilterDatabase" localSheetId="3" hidden="1">'3. Ostatní akce'!$A$4:$E$180</definedName>
    <definedName name="_xlnm._FilterDatabase" localSheetId="0" hidden="1">'Účelové převody do uprav. rozp'!$A$67:$K$131</definedName>
    <definedName name="_xlnm.Print_Titles" localSheetId="1">'1. Akce EU'!$5:$5</definedName>
    <definedName name="_xlnm.Print_Titles" localSheetId="2">'2. Akce RMK'!$4:$4</definedName>
    <definedName name="_xlnm.Print_Titles" localSheetId="3">'3. Ostatní akce'!$4:$4</definedName>
    <definedName name="_xlnm.Print_Titles" localSheetId="0">'Účelové převody do uprav. rozp'!$12:$12</definedName>
    <definedName name="_xlnm.Print_Area" localSheetId="1">'1. Akce EU'!$A$1:$E$121</definedName>
    <definedName name="_xlnm.Print_Area" localSheetId="2">'2. Akce RMK'!$A$1:$E$127</definedName>
    <definedName name="_xlnm.Print_Area" localSheetId="3">'3. Ostatní akce'!$A$1:$E$180</definedName>
    <definedName name="_xlnm.Print_Area" localSheetId="0">'Účelové převody do uprav. rozp'!$A$1:$J$241</definedName>
  </definedNames>
  <calcPr calcId="152511"/>
</workbook>
</file>

<file path=xl/calcChain.xml><?xml version="1.0" encoding="utf-8"?>
<calcChain xmlns="http://schemas.openxmlformats.org/spreadsheetml/2006/main">
  <c r="D110" i="13" l="1"/>
  <c r="D159" i="9" l="1"/>
  <c r="D109" i="13" l="1"/>
  <c r="D9" i="13"/>
  <c r="D121" i="13" s="1"/>
  <c r="D119" i="9" l="1"/>
  <c r="D179" i="9" s="1"/>
  <c r="D100" i="12" l="1"/>
  <c r="D10" i="12" l="1"/>
  <c r="D127" i="12" s="1"/>
  <c r="D134" i="12" l="1"/>
  <c r="H237" i="5"/>
  <c r="H131" i="5"/>
  <c r="H62" i="5"/>
  <c r="H9" i="5"/>
  <c r="C8" i="5"/>
  <c r="C7" i="5"/>
  <c r="C6" i="5"/>
</calcChain>
</file>

<file path=xl/comments1.xml><?xml version="1.0" encoding="utf-8"?>
<comments xmlns="http://schemas.openxmlformats.org/spreadsheetml/2006/main">
  <authors>
    <author>valova2304</author>
  </authors>
  <commentList>
    <comment ref="K12" authorId="0" shapeId="0">
      <text>
        <r>
          <rPr>
            <sz val="9"/>
            <color indexed="81"/>
            <rFont val="Tahoma"/>
            <family val="2"/>
            <charset val="238"/>
          </rPr>
          <t>1 - závazek existuje - je např. uzavřená smlouva,  vystavená objednávka, schválena VZ, schválena dotace
2 - závazek ještě neexistuje, předpokládá se do konce roku zazávazkovat</t>
        </r>
      </text>
    </comment>
  </commentList>
</comments>
</file>

<file path=xl/sharedStrings.xml><?xml version="1.0" encoding="utf-8"?>
<sst xmlns="http://schemas.openxmlformats.org/spreadsheetml/2006/main" count="1116" uniqueCount="773">
  <si>
    <t>Název akce</t>
  </si>
  <si>
    <t>Celkový součet</t>
  </si>
  <si>
    <t>ÚZ</t>
  </si>
  <si>
    <r>
      <t xml:space="preserve">1) </t>
    </r>
    <r>
      <rPr>
        <sz val="10"/>
        <rFont val="Tahoma"/>
        <family val="2"/>
        <charset val="238"/>
      </rPr>
      <t>tj. maximální suma, kterou byste v tuto chvíli na danou akci převáděli</t>
    </r>
  </si>
  <si>
    <t>Číslo akce</t>
  </si>
  <si>
    <t>§</t>
  </si>
  <si>
    <t>Pol.</t>
  </si>
  <si>
    <r>
      <t xml:space="preserve">Maximální částka </t>
    </r>
    <r>
      <rPr>
        <b/>
        <vertAlign val="superscript"/>
        <sz val="10"/>
        <rFont val="Tahoma"/>
        <family val="2"/>
        <charset val="238"/>
      </rPr>
      <t>1)</t>
    </r>
    <r>
      <rPr>
        <b/>
        <sz val="10"/>
        <rFont val="Tahoma"/>
        <family val="2"/>
        <charset val="238"/>
      </rPr>
      <t xml:space="preserve">            (v tis. Kč) </t>
    </r>
  </si>
  <si>
    <r>
      <t xml:space="preserve">Zdůvodnění </t>
    </r>
    <r>
      <rPr>
        <b/>
        <vertAlign val="superscript"/>
        <sz val="10"/>
        <rFont val="Tahoma"/>
        <family val="2"/>
        <charset val="238"/>
      </rPr>
      <t>2)</t>
    </r>
  </si>
  <si>
    <t>Termín čerpání          v roce 2018 (měsíc)</t>
  </si>
  <si>
    <r>
      <t xml:space="preserve">2) </t>
    </r>
    <r>
      <rPr>
        <sz val="10"/>
        <rFont val="Tahoma"/>
        <family val="2"/>
        <charset val="238"/>
      </rPr>
      <t>ve zdůvodnění uveďte na prvním místě usnesení, na základě kterého byla daná akce zařazena do rozpočtu MSK; dále popište důvod nedočerpání prostředků v roce 2017, např. zpoždění procesem realizace veřejné zakázky, posunutí termínů realizace apod.</t>
    </r>
  </si>
  <si>
    <t>Odvětví</t>
  </si>
  <si>
    <t>ORJ</t>
  </si>
  <si>
    <t>1. Akce spolufinancované z evropských finančních zdrojů</t>
  </si>
  <si>
    <t>3. Ostatní akce</t>
  </si>
  <si>
    <t>2. Akce reprodukce majetku kraje</t>
  </si>
  <si>
    <t>Kód</t>
  </si>
  <si>
    <t>CELKEM</t>
  </si>
  <si>
    <t>zálohové projekty</t>
  </si>
  <si>
    <t xml:space="preserve">ÚČELOVÉ PŘEVODY </t>
  </si>
  <si>
    <r>
      <t xml:space="preserve">Max.částka </t>
    </r>
    <r>
      <rPr>
        <b/>
        <sz val="10"/>
        <rFont val="Tahoma"/>
        <family val="2"/>
        <charset val="238"/>
      </rPr>
      <t xml:space="preserve">        (v tis. Kč) </t>
    </r>
  </si>
  <si>
    <t>REKAPITULACE - oblast</t>
  </si>
  <si>
    <t>2. Akce reprodukce majetku kraje vyjma akcí spolufinancovaných z evropských finančních zdrojů</t>
  </si>
  <si>
    <t xml:space="preserve">finančních prostředků z rozpočtu 2018 do upraveného rozpočtu 2019 </t>
  </si>
  <si>
    <t>Finance a správa majetku</t>
  </si>
  <si>
    <t>Sociální věci</t>
  </si>
  <si>
    <t>Krajský úřad</t>
  </si>
  <si>
    <t>Ostatní běžné výdaje - činnost krajského úřadu</t>
  </si>
  <si>
    <t>Kapitálové výdaje - ICT - činnost krajského úřadu</t>
  </si>
  <si>
    <t>Výdaje související se sdílenými službami - neinvestiční</t>
  </si>
  <si>
    <t>ORJ 11 podklad</t>
  </si>
  <si>
    <t xml:space="preserve"> - kotlíky</t>
  </si>
  <si>
    <t xml:space="preserve"> - technická pomoc a reg.stálá konference</t>
  </si>
  <si>
    <t>Nákup řadového domu v Hlučíně</t>
  </si>
  <si>
    <t>Školství</t>
  </si>
  <si>
    <t>Podpora individuálních akcí na obnovu kulturních památek a památek místního významu</t>
  </si>
  <si>
    <t>Program obnovy památek nadregionálního významu v Moravskoslezském kraji v letech 2019 až 2020</t>
  </si>
  <si>
    <t>Zastupitelstvo kraje usnesením č. 11/1214 ze dne 13.3.2019 rozhodlo poskytnout dotaci subjektu Římskokatolická farnost Fulnek na realizaci projektu "Obnova exteriéru, odvodnění kostela Nanebevzetí Panny Marie ve Fulneku-Jerlochovicích" ve výši 3.000 tis. Kč v letech 2019 až 2020. Finanční prostředky budou čerpány  dle smlouvy postupně při dokládání průběžného vyúčtování ve splátkách vždy do 30 kalendářních dnů ode dne doručení kompletní písemné výzvy a od provedení kontrolní prohlídky zrealizovaných prací a po závěrečném vyúčtování v letech 2019 a 2020. Jedná se o 2letý dotační program. V návaznosti na výše uvedené je navrhováno převést nevyčerpané finanční prostředky do rozpočtu roku 2020.</t>
  </si>
  <si>
    <t>Zastupitelstvo kraje usnesením č. 11/1214 ze dne 13.3.2019 rozhodlo poskytnout dotaci fyzické osobě (Reinhold Teodor ) na realizaci projektu "Zámek Fulnek - rekonstrukce budovy Dolního zámku - 1. etapa" ve výši 803,5 tis. Kč v letech 2019 až 2020. Finanční prostředky budou čerpány  dle smlouvy postupně při dokládání průběžného vyúčtování ve splátkách vždy do 30 kalendářních dnů ode dne doručení kompletní písemné výzvy a od provedení kontrolní prohlídky zrealizovaných prací a po závěrečném vyúčtování v letech 2019 a 2020. Jedná se o 2letý dotační program. V návaznosti na výše uvedené je navrhováno převést nevyčerpané finanční prostředky do rozpočtu roku 2020.</t>
  </si>
  <si>
    <t>Kultura</t>
  </si>
  <si>
    <t>Podpora rozvoje muzejnictví v Moravskoslezském kraji - příspěvkové organizace MSK</t>
  </si>
  <si>
    <t>Zámek Nová Horka – restaurování a obnova (Muzeum Novojičínska, příspěvková organizace)</t>
  </si>
  <si>
    <t>Návratná finanční výpomoc příspěvkovým organizacím v odvětví kultury</t>
  </si>
  <si>
    <t>Toulky údolím Olše (Muzeum Těšínska, příspěvková organizace)</t>
  </si>
  <si>
    <t>Muzeum Šipka – expozice archeologie a geologie Štramberku</t>
  </si>
  <si>
    <t>Realizace koncepce ochrany obyvatel kraje - příprava na mimořádné situace</t>
  </si>
  <si>
    <t>Krizové řízení</t>
  </si>
  <si>
    <t>Pořízení techniky pro Hasičský záchranný sbor Moravskoslezského kraje</t>
  </si>
  <si>
    <t>Integrované výjezdové centrum Jablunkov</t>
  </si>
  <si>
    <t>Propagace kraje a prezentační předměty</t>
  </si>
  <si>
    <t>Realizace komunikační strategie</t>
  </si>
  <si>
    <t>Rada kraje usnesením č. 55/4876 z 29.1.2019 rozhodlo uzavřít smlouvu č. 00381/2019/KH se společností POLAR televize Ostrava s.r.o. na výrobu pořadů Eko magazín, Magazín 112, Chytrý region, Léta běží a Dopravní revue, smlouvu č. 00361/2019/KH s MEDIA BOHEMIA a.s. na výrobu pořadu Moravskoslezský magazín, smlouvu č. 00339/2019/KH s Rádiem Čas s.r.o. na výrobu pořadů Okénko Moravskoslezského kraje, Bezva tipy z Moravskoslezského kraje, Aktuálně z Moravskoslezského kraje, smlouvu č. 00338/2019/KH s Pohoda Media Services s.r.o. na výrobu pořadu Aktuálně z Moravskoslezského kraje, smlouvu č. 00363/2019/KH s FABEX MEDIA s.r.o. na výrobu pořadů Magazín Moravskoslezského kraje, Osobnosti Moravskoslezského kraje a Proměny Moravskoslezského kraje - investiční akce. Splatnost faktur je stanovena na 30 kalendářních dnů od data doručení faktury, proto budou faktury s termínem plnění v prosinci 2019 uhrazeny v lednu 2020. S ohledem na uvedené je navrhováno přesunout nevyčerpané finanční prostředky ve výši 1.000 tis. Kč do rozpočtu roku 2020.</t>
  </si>
  <si>
    <t>Rada kraje usnesením č. 22/1940 z 10.10.2017 rozhodla uzavřít smlouvu č. 05565/2017/KH k zajištění komerční prezentace v sobotním neplaceném vydání Deníku Extra a jeho regionálních mutacích a na webových stránkách www.denik.cz. Splatnost faktur je stanovena na 30 kalendářních dnů od data doručení faktury, tzn., že faktura za plnění v prosinci 2019 bude uhrazena v lednu 2020. Proto je navrhováno přesunout nevyčerpané finanční prostředky ve výši 125 tis. Kč do rozpočtu roku 2020.</t>
  </si>
  <si>
    <t>Rada kraje usnesením č. 23/1997 z 24.10.2017 rozhodla uzavřít smlouvu č. 06885/2017/KH s dodavatelem MAFRA, a.s. na  zajištění informování o pravidelném dění v Moravskoslezském kraji formou komerčních sdělení. Splatnost faktur je stanovena na 30 kalendářních dnů od data doručení faktury, proto faktura doručena za plnění v prosinci 2019 bude uhrazena v lednu 2020. Navrhujeme proto přesunout nevyčerpané finanční prostředky ve výši 125 tis. Kč do rozpočtu roku 2020.</t>
  </si>
  <si>
    <t>Prezentace kraje a ediční plán</t>
  </si>
  <si>
    <t>Ostatní kapitálové výdaje - činnost krajského úřadu</t>
  </si>
  <si>
    <t>Vybavení oborových center - dřevoobráběcí CNC stroje</t>
  </si>
  <si>
    <t>Vybudování pavilonu interních oborů v Opavě</t>
  </si>
  <si>
    <t>Vybudování komunikační platformy krizového řízení</t>
  </si>
  <si>
    <t>Rozvoj ICT a služeb v prostředí IZS</t>
  </si>
  <si>
    <t>Efektivní naplňování střednědobého plánu v podmínkách MSK</t>
  </si>
  <si>
    <t>Modernizace výuky přírodovědných předmětů I</t>
  </si>
  <si>
    <t>Krajský akční plán rozvoje vzdělávání Moravskoslezského kraje</t>
  </si>
  <si>
    <t>Revitalizace přírodní památky Stará řeka</t>
  </si>
  <si>
    <t>Komplexní lokální výstražný a varovný systém před přívalovými povodněmi v Moravskoslezském kraji</t>
  </si>
  <si>
    <t>Podpora rozvoje rodičovských kompetencí</t>
  </si>
  <si>
    <t>Jednotný personální a mzdový systém pro Moravskoslezský kraj</t>
  </si>
  <si>
    <t>Regionální poradenské centrum SK-CZ</t>
  </si>
  <si>
    <t>Podpora služeb sociální prevence 2</t>
  </si>
  <si>
    <t>Podpora inkluze v Moravskoslezském kraji</t>
  </si>
  <si>
    <t>Podpora technických a řemeslných oborů v MSK</t>
  </si>
  <si>
    <t>EVL Paskov, tvorba biotopu páchníka hnědého</t>
  </si>
  <si>
    <t>i-AIR REGION</t>
  </si>
  <si>
    <t>Zvyšování akceschopnosti vyhledávacích a záchranných modulů USAR a WASAR</t>
  </si>
  <si>
    <t>Revitalizace EVL Děhylovský potok - Štěpán</t>
  </si>
  <si>
    <t>Nákup bytů pro chráněné bydlení</t>
  </si>
  <si>
    <t>Interdisciplinární spolupráce v soudním regionu Nový Jičín</t>
  </si>
  <si>
    <t>Optimalizace odborného sociálního poradenství a poskytování dluhového poradenství v Moravskoslezském kraji</t>
  </si>
  <si>
    <t>EVL Šilheřovice, tvorba biotopu páchníka hnědého</t>
  </si>
  <si>
    <t>EVL Hukvaldy, tvorba biotopu páchníka hnědého</t>
  </si>
  <si>
    <t>Jednotný ekonomický informační systém Moravskoslezského kraje</t>
  </si>
  <si>
    <t>Odborné, kariérové a polytechnické vzdělávání v MSK</t>
  </si>
  <si>
    <t>Geoportál MSK - část dopravní infrastruktura - založení digitální technické mapy MSK</t>
  </si>
  <si>
    <t>Kvalita a odborné vzdělávání zaměstnanců KÚ MSK</t>
  </si>
  <si>
    <t>Podpora služeb sociální prevence 4</t>
  </si>
  <si>
    <t>Podporujeme hrdinství, které není vidět II</t>
  </si>
  <si>
    <t>Poskytování bezplatné stravy dětem ohroženým chudobou ve školách z prostředků OP PMP v Moravskoslezském kraji II</t>
  </si>
  <si>
    <t>Iniciativa na podporu zaměstnanosti mládeže v MSK</t>
  </si>
  <si>
    <t>Climate adaptation and clean air in Ostrava</t>
  </si>
  <si>
    <t>Přírodní vědy v technických oborech</t>
  </si>
  <si>
    <t>Specializované laboratoře na SPŠ chemické akademika Heyrovského v Ostravě</t>
  </si>
  <si>
    <t>Chráněné bydlení organizace Sagapo II.</t>
  </si>
  <si>
    <t>Zvyšování efektivity a podpora využívání nástrojů systému péče o ohrožené děti v Moravskoslezském kraji</t>
  </si>
  <si>
    <t>Podpora komunitní práce na území MSK II</t>
  </si>
  <si>
    <t>Podpora duše II</t>
  </si>
  <si>
    <t>Moderní metody pěstování rostlin</t>
  </si>
  <si>
    <t>Modernizace škol a školských poradenských zařízení v rámci výzvy č. 86</t>
  </si>
  <si>
    <t>Poskytování bezplatné stravy dětem ohroženým chudobou ve školách z prostředků OP PMP v Moravskoslezském kraji III</t>
  </si>
  <si>
    <t>ODRA, Kulturní a přírodní stopy na řece Odře</t>
  </si>
  <si>
    <t>IP LIFE pro adaptaci pohornické krajiny</t>
  </si>
  <si>
    <t>Multidisciplinární spolupráce v Moravskoslezském kraji</t>
  </si>
  <si>
    <t>Moravskoslezský kraj obdržel od Úřadu regionální rady výzvu na vrácení části proplacené dotace v rámci projektu, a to na základě zjištění následné kontroly ze strany PAS. Vzhledem k tomu, že Moravskoslezský kraj s výsledky auditu nesouhlasí, požádal o prodloužení lhůty pro vrácení části dotace  a zároveň podal návrh na sporné řízení z veřejnoprávní smlouvy podle § 141 Správního řádu. Po ukončení sporného řízení kraj obdržel rozhodnutí o porušení rozpočtové kázně. Rada kraje rozhodla usnesením č. 4/262 ze dne 22.12.2016 o podání odvolání proti rozhodnutí o porušení rozpočtové kázně. Splatnost odvodu začíná běžet od právní moci uvedeného rozhodnutí. Záležitost se s velkou pravděpodobností prodlouží do roku 2020, proto je navrhováno převést nevyčerpané prostředky na vratku dotace.</t>
  </si>
  <si>
    <t>Zastupitelstvo kraje rozhodlo o profinancování a kofinancování projektu dne 19.9.2013 usnesením 6/453. Realizace projektu byla ukončena. V listopadu 2016 byl doručen kontrolní protokol auditu MF, kde byla vyměřena 5% korekce veřejné zakázky na stavební práce. Kraj obdržel rozhodnutí o porušení rozpočtové kázně,  proti kterému bylo podáno odvolání. Je pravděpodobné, že se celý proces prodlouží do roku 2020, proto je navrhováno prostředky rozpočtované na vratku dotace převést do rozpočtu roku 2020.</t>
  </si>
  <si>
    <t xml:space="preserve">Zastupitelstvo kraje rozhodlo o profinancování a kofinancování projektu dne 22.9.2016 usnesením č. 21/2247. Vzhledem k větší časové náročnosti přípravy projektu je navrhováno  nevyčerpané prostředky ve výši 664 tis. Kč převést do rozpočtu roku 2020. </t>
  </si>
  <si>
    <t>Zastupitelstvo kraje rozhodlo o profinancování a kofinancování projektu dne 16.3.2017 usnesením č. 3/156. V projektu došlo k přesunutí některých aktivit z roku 2019 do roku následujícího. Z tohoto důvodu je nutné nevyčerpané finanční prostředky převést do rozpočtu na rok 2020.</t>
  </si>
  <si>
    <t xml:space="preserve">Zastupitelstvo kraje rozhodlo o profinancování a kofinancování projektu dne 13.9.2018 usnesením č. 9/1004. Vzhledem k větší časové náročnosti přípravy projektu je navrhováno nevyčerpané prostředky ve výši 615,3 tis. Kč  převést do rozpočtu roku 2020. </t>
  </si>
  <si>
    <t>Nemocnice s poliklinikou v Novém Jičíně - reinvestiční část nájemného a opravy</t>
  </si>
  <si>
    <t>Zdravotnictví</t>
  </si>
  <si>
    <t>Životní prostředí</t>
  </si>
  <si>
    <t>Doprava a chytrý region</t>
  </si>
  <si>
    <t>Cestovní ruch</t>
  </si>
  <si>
    <t>Regionální rozvoj</t>
  </si>
  <si>
    <t>Plán rozvoje vodovodů a kanalizací</t>
  </si>
  <si>
    <t>Zpracování posudků EIA</t>
  </si>
  <si>
    <t>Situační zpráva o kvalitě ovzduší</t>
  </si>
  <si>
    <t>Prevence závažných havárií</t>
  </si>
  <si>
    <t>Podpora činností v oblasti ochrany životního prostředí</t>
  </si>
  <si>
    <t>Odstraňování následků havárií dle zákona o vodách</t>
  </si>
  <si>
    <t>Ekomagazín</t>
  </si>
  <si>
    <t>Expertní studie a průzkumy</t>
  </si>
  <si>
    <t>Osvětová činnost</t>
  </si>
  <si>
    <t>DP - Drobné vodohospodářské akce</t>
  </si>
  <si>
    <t>DP - Podpora návrhu řešení nakládání s vodami na území, příp. části území, obce</t>
  </si>
  <si>
    <t>DP - Příspěvky na ozdravné pobyty</t>
  </si>
  <si>
    <t>Ostatní individuální dotace v odvětví sociálních věcí</t>
  </si>
  <si>
    <t>Rekonstrukce ubytovací části a přístavba budovy D (Nový domov, příspěvková organizace, Karviná)</t>
  </si>
  <si>
    <t>Realizace energetických úspor metodou EPC ve vybraných objektech Moravskoslezského kraje</t>
  </si>
  <si>
    <t>Na základě usnesení zastupitelstva kraje č. 23/1964 ze dne 29.2.2012 uzavřel Moravskoslezský kraj smlouvu o poskytování energetických služeb se zaručeným výsledkem. Dle smlouvy bude v případě dosažení úspory nad garantovanou hodnotu dělena finanční nad úspora mezi kraj a společnost následovně: u zateplených objektů v poměru 70:30, u nezateplených objektů 50:50. Společnosti EVČ s.r.o. bude tato částka vyplacena a následně ze strany společnosti zpětně reinvestována do majetku kraje formou dalších úsporných opatření, která budou krajem schválena. Za účelem vypořádání roku 2019 je navrhováno převést nevyčerpané finanční prostředky do rozpočtu roku 2020.</t>
  </si>
  <si>
    <t>Aktivity zajišťované MSID na základě rámcové smlouvy</t>
  </si>
  <si>
    <t>Podpora turistických areálů spadajících pod Dolní oblast Vítkovice</t>
  </si>
  <si>
    <t>Rozvojové aktivity v cestovním ruchu</t>
  </si>
  <si>
    <t xml:space="preserve">Dotační program Kotlíkové dotace v Moravskoslezském kraji - 2. výzva byl schválen usnesení rady kraje č. 16/1383 ze dne 27.6.2017. Jedná se o víceletý dotační program. Realizace dílčích projektů včetně předložení vyúčtování kotlíkové dotace je nastavena do 13.12.2019. V roce 2017 jsme od MŽP obdrželi zálohovou platbu. Vyúčtování jsou předkládána a proplácena průběžně. Kontrola těchto předložených vyúčtování a proplácení dotací bude probíhat v roce 2019 i 2020. Proto je třeba převést nevyčerpané finanční prostředky z roku 2019 do roku 2020. </t>
  </si>
  <si>
    <t xml:space="preserve">Dotační program Kotlíkové dotace v Moravskoslezském kraji - 3. výzva byl schválen usnesení rady kraje č. 60/5388 ze dne 9.4.2019. Jedná se o víceletý dotační program. Realizace dílčích projektů včetně předložení vyúčtování kotlíkové dotace je nastavena do 30.9.2023. V roce 2019 jsme od MŽP obdrželi zálohovou platbu. Vyúčtování jsou předkládána a proplácena průběžně. Kontrola těchto předložených vyúčtování a proplácení dotací bude probíhat v roce 2019 až 2024. Proto je třeba převést nevyčerpané finanční prostředky z roku 2019 do roku 2020. </t>
  </si>
  <si>
    <t>Dotační program – Program na podporu přípravy projektové dokumentace</t>
  </si>
  <si>
    <t>Podpora rozvojových aktivit v oblasti regionálního rozvoje</t>
  </si>
  <si>
    <t>Dotační program – Podpora cykloturistiky v Moravskoslezském kraji</t>
  </si>
  <si>
    <t>Ostatní individuální dotace v odvětví kultury</t>
  </si>
  <si>
    <t xml:space="preserve">Činnosti společnosti Moravian Silesian Tourism, s.r.o.                                         </t>
  </si>
  <si>
    <t>Kotlíkové dotace v Moravskoslezském kraji - 2. grantové schéma</t>
  </si>
  <si>
    <t>Kotlíkové dotace v Moravskoslezském kraji – 3. grantové schéma</t>
  </si>
  <si>
    <t>Stavební úpravy prostor VŠB pro technické lyceum</t>
  </si>
  <si>
    <t>Rekonstrukce budovy krajského úřadu</t>
  </si>
  <si>
    <t>Rekonstrukce výtahů (Nemocnice s poliklinikou Karviná-Ráj, příspěvková organizace)</t>
  </si>
  <si>
    <t>Přístavba a nástavba rehabilitace (Nemocnice Třinec, příspěvková organizace)</t>
  </si>
  <si>
    <t>Těšínské divadlo - Malá scéna (Těšínské divadlo Český Těšín, příspěvková organizace)</t>
  </si>
  <si>
    <t>Integrované bezpečnostní centrum Moravskoslezského kraje - dovybavení</t>
  </si>
  <si>
    <t>Vybudování čističky odpadních vod (Zámek Dolní Životice, příspěvková organizace)</t>
  </si>
  <si>
    <t>Revitalizace budovy Domova Příbor (Domov Příbor, příspěvková organizace)</t>
  </si>
  <si>
    <t>Sanace svahu (Dětský domov a Školní jídelna, Nový Jičín, Revoluční 56, příspěvková organizace)</t>
  </si>
  <si>
    <t>Rekonstrukce vestibulu (Nemocnice s poliklinikou Havířov, příspěvková organizace)</t>
  </si>
  <si>
    <t>Integrované výjezdové centrum Ostrava – Jih - dovybavení</t>
  </si>
  <si>
    <t>Využití objektu v Bílé (Vzdělávací a sportovní centrum Bílá, příspěvková organizace)</t>
  </si>
  <si>
    <t>Pavilon L – stavební úpravy (Slezská nemocnice v Opavě, příspěvková organizace)</t>
  </si>
  <si>
    <t>Novostavba tělocvičny (Gymnázium Josefa Božka, Český Těšín, příspěvková organizace)</t>
  </si>
  <si>
    <t>Výstavba domova pro seniory a domova se zvláštním režimem Kopřivnice</t>
  </si>
  <si>
    <t>Modernizace školního statku v Opavě - bourací práce, vybudování inženýrských sítí a revitalizace skleníkového areálu (Školní statek, Opava, příspěvková organizace)</t>
  </si>
  <si>
    <t>Rekonstrukce budovy a spojovací chodby Máchova (Domov Duha, příspěvková organizace, Nový Jičín)</t>
  </si>
  <si>
    <t>Nemocnice Havířov - ČOV (Nemocnice s poliklinikou Havířov, příspěvková organizace)</t>
  </si>
  <si>
    <t>Multimodální cargo Mošnov – technická a dopravní infrastruktura</t>
  </si>
  <si>
    <t>Trafostanice IVC Český Těšín</t>
  </si>
  <si>
    <t>Stavební úpravy suterénu (Pedagogicko-psychologická poradna, Frýdek-Místek, příspěvková organizace)</t>
  </si>
  <si>
    <t>Výstavba oplocení v areálu nemocnice v Novém Jičíně (Nemocnice Nový Jičín a.s.)</t>
  </si>
  <si>
    <t>Přístavba tělocvičny - projektová příprava (Gymnázium, Třinec, příspěvková organizace, Třinec)</t>
  </si>
  <si>
    <t>Sportovní komplex Volgogradská - projektová příprava (Sportovní gymnázium Dany a Emila Zátopkových, Ostrava, příspěvková organizace)</t>
  </si>
  <si>
    <t>Rekonstrukce střechy Domu umění (Galerie výtvarného umění v Ostravě, příspěvková organizace)</t>
  </si>
  <si>
    <t>Hrad Sovinec - dobudování infrastruktury (Muzeum v Bruntále, příspěvková organizace)</t>
  </si>
  <si>
    <t>Hrad Hukvaldy - dobudování infrastruktury (Muzeum Beskyd Frýdek-Místek, příspěvková organizace)</t>
  </si>
  <si>
    <t>Novostavba objektu depozitáře (Muzeum v Bruntále, příspěvková organizace)</t>
  </si>
  <si>
    <t>Stavební úpravy budovy na ul. Rybářská 27 (Domov Bílá Opava, příspěvková organizace)</t>
  </si>
  <si>
    <t>Úprava parku a parkoviště (Domov Na zámku, příspěvková organizace, Kyjovice)</t>
  </si>
  <si>
    <t>Rekonstrukce elektroinstalace hlavní budovy školy (Slezské gymnázium, Opava, příspěvková organizace)</t>
  </si>
  <si>
    <t>Rekonstrukce objektu SŠ a domova mládeže (Střední škola společného stravování, Ostrava-Hrabůvka, příspěvková organizace)</t>
  </si>
  <si>
    <t>Sportovní areál na ul. Komenského, Opava (Mendelovo gymnázium, Opava, příspěvková organizace)</t>
  </si>
  <si>
    <t>Integrované výjezdové centrum v Českém Těšíně – dovybavení provozu</t>
  </si>
  <si>
    <t>Rekonstrukce prostor dílen (Střední průmyslová škola, Ostrava-Vítkovice, příspěvková organizace)</t>
  </si>
  <si>
    <t>Rekonstrukce výtahů Orlová  (Nemocnice s poliklinikou Karviná-Ráj, příspěvková organizace)</t>
  </si>
  <si>
    <t>Rekonstrukce střechy (Nemocnice ve Frýdku-Místku, příspěvková organizace)</t>
  </si>
  <si>
    <t>Rekonstrukce domova mládeže (Střední odborné učiliště stavební, Opava, příspěvková organizace)</t>
  </si>
  <si>
    <t>Dopravní obslužnost - linková doprava</t>
  </si>
  <si>
    <t>Moravskoslezský kraj uzavřel smlouvy o poskytování veřejných služeb v přepravě cestujících veřejnou linkovou osobní dopravou k zajištění dopravní obslužnosti Moravskoslezského kraje s příslušnými dopravci pro jednotlivé oblasti. Objem závazku je stanoven vysoutěženou cenou (tzn. objem prokazatelné ztráty), která je snížena o dopravcem vybrané jízdné. S ohledem na uzavřené smluvní vztahy stanovují platební podmínky postupnou úhradu dle poskytnutých služeb, přičemž za služby poskytnuté v měsíci prosinec bude úhrada provedena počátkem následujícího roku. V návaznosti na výše uvedené je navrhováno převést nevyčerpané finanční prostředky do rozpočtu roku 2020.</t>
  </si>
  <si>
    <t>Zajištění hasičské záchranné služby, bezpečnosti a ostrahy letiště</t>
  </si>
  <si>
    <t>Podpora aktivit obcí</t>
  </si>
  <si>
    <t>Studie na podporu dopravní infrastruktury</t>
  </si>
  <si>
    <t>Tato akce rozpočtu je součástí schváleného rozpočtu kraje na rok 2019 dle usnesení zastupitelstva kraje č. 10/1083 ze dne 13.12.2018. Finanční prostředky jsou vázány ve smlouvě (č. 03863/2018/KŘ) na zpracování aktualizace akčních plánů snižování hluku na území Moravskoslezského kraje. Dle smluvních podmínek dojde k jednorázovému plnění po předání díla. Termín zhotovení díla je stanoven obecně s ohledem na zákonem stanovené lhůty v rámci připomínkového řízení. Z daného důvodu je navrhováno převést nevyčerpané finanční prostředky do rozpočtu roku 2020.</t>
  </si>
  <si>
    <t>Kraj do konce roku 2019 plánuje vyhlášení veřejné zakázky na koncepci dopravní infrastruktury. Z daného důvodu je navrhováno převést nevyčerpané finanční prostředky do rozpočtu roku 2020.</t>
  </si>
  <si>
    <t>Ostatní výdaje v odvětví dopravy a chytrého regionu</t>
  </si>
  <si>
    <t>Proces na zajištění dopravní obslužnosti není v současné době ukončen. Administraci veřejných zakázek na zajištění dopravní obslužnosti komplexně zajišťuje dle Rámcové smlouvy (č. 03711/2017/KŘ) společnost MT Legal  s.r.o. Finanční prostředky jsou smluvně vázány v rámci dílčích objednávek ve výši 155,5 tis. Kč a do konce roku 2019 se předpokládá uzavření objednávek ve výši 400 tis. Kč. Z daného důvodu je navrhováno převést nevyčerpané finanční prostředky do rozpočtu roku 2020.</t>
  </si>
  <si>
    <t>Finanční prostředky jsou vázány v objednávce (č. 0737/2019/DSH/O) na realizaci činností souvisejících s koncepcí železniční infrastruktury v Moravskoslezském kraji. Objednávku realizuje dle Rámcové smlouvy (č. 02179/2015/RRC) společnost Moravskoslezské Investice a Development. Předmětná objednávka má termín částečného plnění v březnu 2020. Z daného důvodu je navrhováno převést nevyčerpané finanční prostředky do rozpočtu roku 2020.</t>
  </si>
  <si>
    <t>Smart region</t>
  </si>
  <si>
    <t>Tato akce rozpočtu je součástí schváleného rozpočtu kraje na rok 2019 dle usnesení zastupitelstva kraje č. 10/1083 ze dne 13.12.2018. Finanční prostředky jsou vázány ve smlouvě (č. 08468/2018/DSH) na realizaci projektu Zaměstnanecká mobilita a v objednávce (č. 0199/2019/DSH/O) na propagaci tohoto projektu. Smlouvu včetně objednávky realizuje dle Rámcové smlouvy (č. 02179/2015/RRC) společnost Moravskoslezské Investice a Development. Dle smluvních podmínek dochází k průběžnému plnění na základě předložených faktur. Termín je realizován do vyčerpání 209 ks odisek, nejdéle však do konce roku 2021. Z daného důvodu je navrhováno převést nevyčerpané finanční prostředky do rozpočtu roku 2020.</t>
  </si>
  <si>
    <t>Rozvoj Letiště Leoše Janáčka Ostrava</t>
  </si>
  <si>
    <t>Tato akce rozpočtu je součástí schváleného rozpočtu kraje na rok 2019 dle usnesení zastupitelstva kraje č. 10/1083 ze dne 13.12.2018. Finanční prostředky jsou vázány ve smlouvě (č. 00609/2019/DSH) na poskytování právních služeb v letecké dopravě. Dle smluvních podmínek dochází k průběžnému plnění na základě předložených faktur. Z daného důvodu je navrhováno převést nevyčerpané finanční prostředky do rozpočtu roku 2020.</t>
  </si>
  <si>
    <t>Ostatní individuální dotace v odvětví dopravy a chytrého regionu</t>
  </si>
  <si>
    <t>Návratná finanční výpomoc příspěvkovým organizacím v odvětví zdravotnictví</t>
  </si>
  <si>
    <t>Optimalizace a řízení zdravotnických zařízení</t>
  </si>
  <si>
    <t>Vzduchotechnika, klimatizace a ventilace
(Nemocnice ve Frýdku-Místku, příspěvková organizace)</t>
  </si>
  <si>
    <t>Specializovaný výcvik jednotek hasičů pro zdolávání mimořádných událostí v silničních a železničních tunelech</t>
  </si>
  <si>
    <t>Zastřešení spojovacího krčku (Nemocnice s poliklinikou Havířov, příspěvková organizace)</t>
  </si>
  <si>
    <t>Zámek Nová Horka - úprava areálových zpevněných ploch a zámecký parter (Muzeum Novojičínska, příspěvková organizace)</t>
  </si>
  <si>
    <t>Zámek Nová Horka - nová příjezdová komunikace, zámecký park a ohradní zeď (Muzeum Novojičínska, příspěvková organizace)</t>
  </si>
  <si>
    <t>Přístavba Domu umění – Galerie 21. století (Galerie výtvarného umění v Ostravě, příspěvková organizace)</t>
  </si>
  <si>
    <t>Novostavba Moravskoslezské vědecké knihovny (Moravskoslezská vědecká knihovna v Ostravě, příspěvková organizace)</t>
  </si>
  <si>
    <t>Rekonstrukce podkroví (Odborný léčebný ústav Metylovice – Moravskoslezské sanatorium, příspěvková organizace)</t>
  </si>
  <si>
    <t>Rekonstrukce objektu na ul. B. Němcové, Opava (Střední odborné učiliště stavební, Opava, příspěvková organizace)</t>
  </si>
  <si>
    <t>Oprava střechy a fasády, zateplení podstřeší (Všeobecné sportovní gymnázium, Bruntál, příspěvková organizace)</t>
  </si>
  <si>
    <t>Rekonstrukce silnice II/477 Frýdek - Místek - Lískovec</t>
  </si>
  <si>
    <t>Rekonstrukce a modernizace silnice II/479 Ostrava, ul. Opavská</t>
  </si>
  <si>
    <t xml:space="preserve">Nové vedení trasy silnice III/4848, ul. Palkovická, Frýdek - Místek </t>
  </si>
  <si>
    <t>3405</t>
  </si>
  <si>
    <t xml:space="preserve">Rekonstrukce silnice III/47811, II/478 Ostrava, ulice Mitrovická </t>
  </si>
  <si>
    <t>Rekonstrukce výstavní budovy a nová expozice Muzea Těšínska</t>
  </si>
  <si>
    <t>3304</t>
  </si>
  <si>
    <t>Domov pro osoby se zdravotním postižením organizace Sagapo v Bruntále</t>
  </si>
  <si>
    <t>Chráněné bydlení organizace Sagapo v Bruntále</t>
  </si>
  <si>
    <t>Sociálně terapeutické dílny a zázemí pro vedení organizace Sagapo v Bruntále</t>
  </si>
  <si>
    <t>Sociální služby pro osoby s duševním onemocněním v Suchdolu nad Odrou</t>
  </si>
  <si>
    <t>3371</t>
  </si>
  <si>
    <t>Domov pro osoby se zdravotním postižením Harmonie, p. o.</t>
  </si>
  <si>
    <t>3372</t>
  </si>
  <si>
    <t>Chráněné bydlení Fontána</t>
  </si>
  <si>
    <t>3383</t>
  </si>
  <si>
    <t>Rekonstrukce a výstavba Domova Březiny</t>
  </si>
  <si>
    <t>3402</t>
  </si>
  <si>
    <t>Zateplení a stavební úpravy správní budovy, pavilonu E a F Domova Březiny</t>
  </si>
  <si>
    <t>3425</t>
  </si>
  <si>
    <t>Dílny pro Střední školu stavební a dřevozpracující, Ostrava, příspěvková organizace</t>
  </si>
  <si>
    <t>Rozšíření a modernizace prostor Základní školy a Mateřské školy Motýlek, Kopřivnice, Smetanova 1122, příspěvkové organizace</t>
  </si>
  <si>
    <t>3433</t>
  </si>
  <si>
    <t>Rozšíření a modernizace prostor Základní školy a Mateřské školy, Ostrava-Poruba, Ukrajinská 19, příspěvkové organizace</t>
  </si>
  <si>
    <t>3434</t>
  </si>
  <si>
    <t>Rozšíření a modernizace prostor speciálně pedagogického centra při Střední škole, Základní škole a Mateřské škole, Karviná, příspěvkové organizaci</t>
  </si>
  <si>
    <t>3435</t>
  </si>
  <si>
    <t>Rozšíření a modernizace prostor Základní školy a Praktické školy, Opava, Slezského odboje 5, příspěvkové organizace</t>
  </si>
  <si>
    <t>3436</t>
  </si>
  <si>
    <t>Podpora služeb sociální prevence 3</t>
  </si>
  <si>
    <t>Akce byla schválena usnesením zastupitelstva kraje č. 10/1083 ze dne 13.12.2018.  Finanční prostředky jsou určeny k financování dohod o pracovní činnosti a dohod o provedení práce s odborníky na zajištění činností týkajících se optimalizace provozu informačních technologií, poradenství v oblasti vykazování zdravotní péče, zdravotnické přístrojové techniky a ostatního zdravotnického vybavení, rozvoje eHeatlh, ekonomiky a účetnictví ve zdravotnických zařízení. V roce 2020 bude hrazeno plnění z uzavřených dohod za měsíc prosinec 2019. Z tohoto důvodu je navrhováno převést nevyčerpané finanční prostředky ve výši 1.767,6 tis. Kč do rozpočtu roku 2020.</t>
  </si>
  <si>
    <t>Oddělení veřejných zakázek krajského úřadu byl předložen požadavek na nákup 3 kusů podvozků chemických automobilů pro Hasičský záchranný sbor Moravskoslezského kraje. Požadavek byl zaevidován pod VZ 080/2019, termín pro podání nabídek byl stanoven na říjen 2019; do dvou měsíců by měl proběhnout výběr dodavatele, předpoklad podepsání smlouvy je v prosinci 2019. Zboží by mělo být dodáno do 10 týdnů od nabytí účinnosti smlouvy, tj. nejpozději do března 2020. S ohledem na výše uvedené skutečnosti je navrhováno převést nevyčerpané prostředky ve výši 8.035,9 tis. Kč do rozpočtu roku 2020.</t>
  </si>
  <si>
    <t>Oddělení veřejných zakázek krajského úřadu byl předložen požadavek na nákup 4 kusů podvozků spojovacích a protiplynových automobilů pro Hasičský záchranný sbor Moravskoslezského kraje. Požadavek byl zaevidován pod VZ 080/2019, termín pro podání nabídek byl stanoven na říjen 2019; do dvou měsíců by měl proběhnout výběr dodavatele, předpoklad podepsání smlouvy je v prosinci 2019. Termín dodání zboží je předpokládán v prvním čtvrtletí 2020. S ohledem na výše uvedené skutečnosti je navrhováno převést nevyčerpané prostředky ve výši 10.827,1 tis. Kč do rozpočtu roku 2020.</t>
  </si>
  <si>
    <t xml:space="preserve">Rada kraje usnesením č. 69/6300 ze dne 10.9.2019 rozhodla zahájit zadávací řízení k veřejné zakázce (VZ č. 102/2019) na Nákup přenosných měřících zařízení hořlavých plynů a par. Jedná se o dodání 44 kusů detektorů pro měření koncentrací hořlavých plynů a par, termín pro podání nabídek byl stanoven na říjen 2019, uzavření smlouvy se předpokládá v prosinci 2019. Termín dodání je stanoven do 70 dnů od uzavření smlouvy, tzn., že zboží bude dodáno nejpozději do konce března 2020. Na základě uvedené skutečnosti je navrhováno převést nevyčerpané prostředky ve výši 2.533,7 tis. Kč do rozpočtu roku 2020. </t>
  </si>
  <si>
    <t>Zastupitelstvo kraje usnesením č. 8/812 ze dne 14.6.2018 rozhodlo poskytnout investiční dotaci ve výši 2.250 tis. Kč a uzavřít smlouvu s městem Jablunkov na rekonstrukci požární zbrojnice pro jednotky požární ochrany sborů dobrovolných hasičů města Jablunkov s termínem realizace do 31.12.2019, zastupitelstvo kraje usnesením č. 13/1526 ze dne 12.9.2019 rozhodlo prodloužit časovou použitelnost dotace do 30.6.2020. Vzhledem k nastaveným podmínkám poskytnutí dotací je navrhováno převést nevyčerpané finanční prostředky ve výši 2.250 tis. Kč do rozpočtu roku 2020.</t>
  </si>
  <si>
    <t>Oddělení veřejných zakázek krajského úřadu byl předložen požadavek na nákup 1 ks nového osobního automobilu s pohonem 4x4. Požadavek byl zaevidován pod VZ 133/2019, termín pro podání nabídek byl stanoven říjen 2019. S ohledem na navrhované dodací a platební podmínky proběhne úhrada na počátku roku 2020. Z tohoto důvodu je navrhováno převést nevyčerpané prostředky ve výši 750 tis. Kč do rozpočtu roku 2020.</t>
  </si>
  <si>
    <t>Rada kraje usnesením č. 68/6130 ze dne 27.8.2019 rozhodla uzavřít smlouvu č. 05096/2019/KŘ k VZ č. 106/2019 na zajištění procesů elektronických výběrových řízení a souvisejících činností v rámci systému sdružených nákupů. Vzhledem k předpokládaným termínům realizace jednotlivých elektronických výběrových řízení je navrhováno nevyčerpané prostředky ve výši 1.800 tis. Kč převést do rozpočtu roku 2020.</t>
  </si>
  <si>
    <t>Rada kraje usnesením č. 55/4863 ze dne 29.1.2019 rozhodla o uzavření smlouvy č. 00416/2019/POR na „Výkon funkce pověřence pro ochranu osobních údajů pro vybrané příspěvkové organizace v roce 2019“  s F.S.C. BEZPEČNOSTNÍ PORADENSTVÍ, a.s. S ohledem na platební podmínky uzavřené smlouvy  bude poslední úhrada provedena v průběhu ledna 2020. Z tohoto důvodu je navrhováno prostředky ve výši 95,1 tis. Kč převést do rozpočtu roku 2020.</t>
  </si>
  <si>
    <t>Pavilon H - stavební úpravy a přístavba (Slezská nemocnice v Opavě, příspěvková organizace)</t>
  </si>
  <si>
    <t xml:space="preserve">Zastupitelstvo kraje usnesením č. 12/1416 ze dne 13.6.2019 rozhodlo o koupi pozemků včetně rozestavěné budovy v Opavě za kupní cenu 4.000 tis. Kč pro potřeby organizace Fontána, příspěvková organizace. V uzavřené kupní smlouvě č. 03315/2019/IM se prodávající zavázal dokončit rozestavěnou budovu do 31.1.2020. Část kupní ceny ve výši 3.000 tis. Kč byla uhrazena po nabytí účinnosti smlouvy. Vzhledem k tomu, že zbývající část kupní ceny ve výši 1.000 tis. Kč bude uhrazena do 30 dnů od předání dokončené budovy, je navrhováno zapojit nevyčerpané finanční prostředky do rozpočtu roku 2020. </t>
  </si>
  <si>
    <t>Zastupitelstvo kraje usnesením č. 6/600 ze dne 14.12.2017 rozhodlo profinancovat a kofinancovat projekt. Prostředky ve výši 100 tis. Kč budou úhradou mezd za 12. měsíc roku 2019, které budou vyplaceny v lednu roku 2019.</t>
  </si>
  <si>
    <t>Technická pomoc - Podpora aktivit v rámci Programu Interreg V-A ČR-PR II</t>
  </si>
  <si>
    <t>Reprodukce majetku kraje v odvětví cestovního ruchu</t>
  </si>
  <si>
    <t>Zastupitelstvo kraje usnesením č.  8/880 ze dne 14.6.2018 rozhodlo poskytnout dotace z rozpočtu kraje na rok 2018 v rámci dotačního programu „Program na podporu přípravy projektové dokumentace 2018“. První splátky dotací byly vyplaceny v roce 2018. Druhé splátky dotací budou vyplaceny v souladu s uzavřenými smlouvami v roce 2020. V návaznosti na výše uvedené je navrhováno převést finanční prostředky ve výši 2.633,8 tis. Kč do rozpočtu kraje na rok 2020.</t>
  </si>
  <si>
    <t>Dotační program – Podpora podnikání v Moravskoslezském kraji</t>
  </si>
  <si>
    <t>Zastupitelstvo kraje usnesením č. 9/1008 ze dne 13.9.2018 rozhodlo poskytnout dotace z rozpočtu kraje na rok 2018 v rámci dotačního programu "Podpora podnikání v Moravskoslezském kraji 2018". Druhé splátky dotací budou vyplaceny až po předložení závěrečných vyúčtování koncem roku 2019, případně počátkem roku 2020. V návaznosti na výše uvedené je navrhováno převést finanční prostředky ve výši 1.713,3 tis. Kč do rozpočtu kraje na rok 2020.</t>
  </si>
  <si>
    <t>Zastupitelstvo kraje usnesením č. 11/1330 ze dne 13.3.2019 rozhodlo poskytnout investiční dotaci subjektu Dolní oblast VÍTKOVICE, z.s., na realizaci projektu „Nový rezervační a odbavovací systém pro spravované regionální atraktivity, národní kulturní památky, kulturní památky a science centra pro veřejnost a školy“ ve výši 1.500 tis. Kč. V souladu s uzavřenou smlouvu č. 1030/2019/RRC byly v roce 2019 vyplaceny finanční prostředky ve výši 1.200 tis. Kč. Zbývající prostředky ve výši 300 tis. Kč budou vyplaceny dle podmínek smlouvy po předložení závěrečného vyúčtování v roce 2020. V návaznosti na výše uvedené je navrhováno převést finanční prostředky ve výši 300 tis. Kč do rozpočtu kraje na rok 2020.</t>
  </si>
  <si>
    <t>Zastupitelstvo kraje usnesením č. 12/1458 ze dne 13.6.2019 rozhodlo poskytnout neinvestiční dotaci spolku Wallachia z.s. na realizaci projektu  „Největší dar (pohádka)“ ve výši 400 tis. Kč. V roce 219 byla vyplacena první splátka dotace. Druhá splátka dotace ve výši 200 tis. Kč bude vyplacena v souladu s  uzavřenou smlouvou č. 02374/2019/RRC po předložení závěrečného vyúčtování v roce 2020. V návaznosti na výše uvedené je navrhováno převést finanční prostředky ve výši 200 tis. Kč do rozpočtu kraje na rok 2020.</t>
  </si>
  <si>
    <t>Dotační program – Program  na podporu financování akcí s podporou EU</t>
  </si>
  <si>
    <t>Rada kraje rozhodla usnesením č. 30/2613 ze dne 23.1.2018 o vyhlášení dotačního programu "Program na podporu financování akcí s podporou EU". Usneseními zastupitelstva kraje č. 8/875 ze dne 14.6.2018, č. 9/1001 ze dne 13.9.2018, č. 10/1125 ze dne 13.12.2018, č. 12/1443 ze dne 13.6.2019 a č. 13/1579 ze dne 12.9.2019 bylo rozhodnuto o příjemcích dotací včetně náhradních žadatelů. Výplata finančních prostředků probíhá postupně po doložení podepsaných smluv a předložených závěrečných vyúčtování. Vzhledem k tomu, že čerpání prostředků je možné až do roku 2021 a nelze přesně předpokládat předložení závěrečných vyúčtování, je navrhováno převést nevyčerpané finanční prostředky z roku 2019 do rozpočtu kraje na rok 2020.</t>
  </si>
  <si>
    <t>Zastupitelstvo kraje usnesením č. 21/2236 ze dne 22.9.2016 rozhodlo poskytnout investiční dotaci obci Hrčava na realizaci projektu „Zlepšení dopravní dostupnosti v oblasti přírodních a kulturních aktivit Trojmezí – 2. etapa“ ve výši 5 mil. Kč. První splátka dotace byla vyplacena v roce 2016. Usnesením zastupitelstva kraje č. 5/475 ze dne 14.9.2017 byl uzavřen dodatek k uzavřené smlouvě č. 06188/2016/RRC, kterým mj. došlo k prodloužení doby použitelnosti finančních prostředků až do roku 2020. V návaznosti na výše uvedené je navrhováno převést finanční prostředky ve výši 2.624 tis. Kč do rozpočtu kraje na rok 2020.</t>
  </si>
  <si>
    <t>Zastupitelstvo kraje usnesením č. 8/886 ze dne 14.6.2018 rozhodlo poskytnout neinvestiční dotaci subjektu Vysoká škola báňská - Technická univerzita Ostrava na spolufinancování nákladů spojených s realizací projektu "Podpora aktivní přípravy mezinárodních projektů v oblasti výzkumu a vývoje" ve výši 2.500 tis. Kč. První splátka dotace byla v souladu s uzavřenou smlouvou č. 06592/2018/RRC vyplacena v roce 2018. Druhá splátka dotace bude vyplacena po předložení závěrečného vyúčtování, a to nejpozději v únoru 2020. V návaznosti na výše uvedené je navrhováno převést finanční prostředky ve výši 625 tis. Kč do rozpočtu kraje na rok 2020.</t>
  </si>
  <si>
    <t>Zastupitelstvo kraje usnesením č. 8/886 ze dne 14.6.2018 rozhodlo poskytnout neinvestiční dotaci subjektu Ostravská univerzita na spolufinancování nákladů spojených s realizací projektu "Podpora aktivní přípravy mezinárodních projektů v oblasti výzkumu a vývoje" ve výši 1.500 tis. Kč. První splátka dotace byla v souladu s uzavřenou smlouvou č. 06894/2018/RRC vyplacena v roce 2018. Druhá splátka dotace bude vyplacena po předložení závěrečného vyúčtování, a to nejpozději v únoru 2020. V návaznosti na výše uvedené je navrhováno převést finanční prostředky ve výši 375 tis. Kč do rozpočtu kraje na rok 2020.</t>
  </si>
  <si>
    <t>Zastupitelstvo kraje usnesením č. 8/886 ze dne 14.6.2018 rozhodlo poskytnout neinvestiční dotaci subjektu Slezská univerzita v Opavě na spolufinancování nákladů spojených s realizací projektu "Podpora aktivní přípravy mezinárodních projektů v oblasti výzkumu a vývoje" ve výši 750 tis. Kč. První splátka dotace byla v souladu s uzavřenou smlouvou č. 06696/2018/RRC vyplacena v roce 2018. Druhá splátka dotace bude vyplacena po předložení závěrečného vyúčtování, a to nejpozději v únoru 2020. V návaznosti na výše uvedené je navrhováno převést finanční prostředky ve výši 187,5 tis. Kč do rozpočtu kraje na rok 2020.</t>
  </si>
  <si>
    <t>Usnesením rady kraje č. 66/5982 ze dne 16.7.2019 bylo rozhodnuto o účasti kraje na mezinárodním veletrhu nemovitostí a investičních příležitostí MIPIM 2020 v Cannes a uzavřít smlouvu o společné expozici a prezentaci na veletrhu se statutárním městem Ostrava. Dle uzavřené smlouvy č. 04067/2019/RRC byla v roce 2019 uhrazena zálohová faktura ve výši 2.000 tis. Kč. Zbylé finanční prostředky budou uhrazeny až po skončení veletrhu, tj. nejpozději v květnu 2020. V návaznosti na výše uvedené je navrhováno převést finanční prostředky ve výši 1.000 tis. Kč do rozpočtu kraje na rok 2020.</t>
  </si>
  <si>
    <t>Rada kraje rozhodla usnesením č. 44/3803 ze dne 7.8.2019 o výběru dodavatele a uzavření smlouvy se subjektem BeePartner a.s. ve výši 2.528,9 tis. Kč v zadávacím řízení k veřejné zakázce s názvem "Zpracování Strategie rozvoje Moravskoslezského kraje 2019-2027". v roce 2019 byly uhrazeny dle podmínek smlouvy finanční prostředky ve výši  2.149,6 tis. Kč. Zbylé finanční prostředky budou uhrazeny nejpozději v únoru 2020. V návaznosti na výše uvedené je navrhováno převést finanční prostředky ve výši 379,4 tis. Kč do rozpočtu kraje na rok 2020.</t>
  </si>
  <si>
    <t>Pohornická krajina</t>
  </si>
  <si>
    <t xml:space="preserve">Zastupitelstvo kraje rozhodlo o profinancování a kofinancování projektu dne 14.6.2018 usnesením č. 8/839 a o změně výše profinancování a kofinancování rozhodlo zastupitelstvo kraje usnesením č. 10/1127 z 13.12.2018. Vzhledem k větší časové náročnosti přípravy a realizace projektu je navrhováno nevyčerpané prostředky ve výši 1.651,7 tis. Kč převést do rozpočtu roku 2020. </t>
  </si>
  <si>
    <t xml:space="preserve">Zastupitelstvo kraje rozhodlo o profinancování a kofinancování projektu dne 13.12.2018 usnesením č. 10/1109. Vzhledem k větší časové náročnosti přípravy projektu je navrhováno nevyčerpané prostředky ve výši 672,2 tis. Kč  převést do rozpočtu roku 2020. </t>
  </si>
  <si>
    <t>Zastupitelstvo kraje rozhodlo o profinancování a kofinancování projektu dne 14.9.2017 usnesením č. 5/455. Vzhledem k větší časové náročnosti přípravy projektu došlo k posunu harmonogramu projektu a nevyčerpané prostředky ve výši 500,9 tis. Kč je navrhováno převést do rozpočtu roku 2020.</t>
  </si>
  <si>
    <t xml:space="preserve">Zahájení přípravy projektu bylo schváleno zastupitelstvem kraje 14.3.2018 usnesením č. 7/752. Vzhledem k větší časové náročnosti přípravy projektu je navrhováno nevyčerpané prostředky ve výši 200 tis. Kč převést do rozpočtu roku 2020. </t>
  </si>
  <si>
    <t>Zastupitelstvo kraje rozhodlo o profinancování a kofinancování projektu dne 15.6.2017 usnesením č. 4/317. Vzhledem k větší časové náročnosti přípravy projektu je navrhováno nevyčerpané finanční prostředky ve výši 40,8 tis. Kč převést do rozpočtu rok 2020.</t>
  </si>
  <si>
    <t>Zastupitelstvo kraje rozhodlo o profinancování a kofinancování projektu dne 15.6.2017 usnesením č. 4/315. Nevyčerpané finanční prostředky  jsou určeny k financování aktivit projektu i v roce 2020, proto je nutné tyto prostředky ve výši 1.729,8 tis. Kč převést do rozpočtu roku 2020.</t>
  </si>
  <si>
    <t xml:space="preserve">Zastupitelstvo kraje rozhodlo o profinancování a kofinancování projektu dne 15.6.2017 usnesením č. 4/309. Vzhledem k větší časové náročnosti přípravy projektu je navrhováno nevyčerpané prostředky ve výši 18,2 tis. Kč převést do rozpočtu roku 2020. </t>
  </si>
  <si>
    <t xml:space="preserve">Zastupitelstvo kraje rozhodlo o profinancování a kofinancování projektu dne 22.12.2016 usnesením č. 2/68. Nevyčerpané finanční prostředky  jsou určeny k financování aktivit projektu i v roce 2020, proto je nutné tyto prostředky ve výši 10.345,6 tis. Kč převést do rozpočtu roku 2020. </t>
  </si>
  <si>
    <t xml:space="preserve">Zastupitelstvo kraje rozhodlo o profinancování a kofinancování projektu dne 22.9.2016 usnesením č. 21/2237. V 07/2019 byla vyhlášena VZ na dodávku zbytku nábytku nedodaného nasmlouvaným dodavatelem a následně v 09/2019 uzavřena smlouva s novým dodavatelem. Plnění smlouvy bude realizováno až v závěru roku 2019. Z uvedeného důvodu navrhujeme převést nevyčerpané prostředky ve výši 1.037,4 tis. Kč do rozpočtu roku 2020. </t>
  </si>
  <si>
    <t xml:space="preserve">Zastupitelstvo kraje rozhodlo o profinancování a kofinancování projektu dne 13.9.2018 usnesením č. 9/1004. Vzhledem k větší časové náročnosti přípravy projektu je navrhováno nevyčerpané prostředky ve výši 140,8 tis. Kč  převést do rozpočtu roku 2020. </t>
  </si>
  <si>
    <t>Zastupitelstvo kraje rozhodlo o profinancování a kofinancování projektu dne 13.6.2019 usnesením č. 12/1431. Vzhledem k větší časové náročnosti přípravy a realizace projektu je navrhováno nevyčerpané prostředky ve výši 470,4 tis. Kč převést do rozpočtu roku 2020.</t>
  </si>
  <si>
    <t xml:space="preserve">Zastupitelstvo kraje rozhodlo o profinancování a kofinancování projektu dne 14.6.2018 usnesením č. 8/894. Vzhledem k větší časové náročnosti přípravy projektu je navrhováno nevyčerpané prostředky ve výši 85,7 tis. Kč převést do rozpočtu roku 2020. </t>
  </si>
  <si>
    <t xml:space="preserve">Zastupitelstvo kraje rozhodlo o profinancování a kofinancování projektu dne 13.9.2018 usnesením č. 9/991. Vzhledem k větší časové náročnosti přípravy projektu je navrhováno  nevyčerpané prostředky ve výši 451,9 tis. Kč převést do rozpočtu roku 2020. </t>
  </si>
  <si>
    <t xml:space="preserve">Zastupitelstvo kraje rozhodlo o profinancování a kofinancování projektu dne 22.9.2016 usnesením č. 21/2247. Vzhledem k větší časové náročnosti přípravy projektu je navrhováno  nevyčerpané prostředky ve výši 367,7 tis. Kč převést do rozpočtu roku 2020. </t>
  </si>
  <si>
    <t>Zastupitelstvo kraje rozhodlo o profinancování a kofinancování projektu dne 22.9.2016 usnesením č. 21/2247. V návaznosti na průběh realizace projektu je navrhováno převést nevyčerpané finanční prostředky ve výši 0,3 tis. Kč do rozpočtu roku 2020.</t>
  </si>
  <si>
    <t xml:space="preserve">Zastupitelstvo kraje rozhodlo o profinancování a kofinancování projektu dne 14.3.2018 usnesením č. 7/753. Vzhledem k větší časové náročnosti přípravy projektu je navrhováno nevyčerpané prostředky ve výši 344,5 tis. Kč  převést do rozpočtu roku 2020. </t>
  </si>
  <si>
    <t>Zastupitelstvo kraje usnesením č. 12/1392 ze dne 13.6.2019 schválilo společnosti KODIS účelově určenou dotaci (02172/2019/DSH) na realizaci projektu Integrovaná doprava III. Vzhledem k tomu, že část finančních prostředků se dle smluvního ujednání poskytuje až na základě předložení skutečně vynaložených nákladů, nebude v roce 2019 vyčerpaná plná výše finančních prostředků. Předmětná dotace má stanovený termín předložení závěrečného vyúčtování v listopadu 2020. V návaznosti na výše uvedené je navrhováno převést nevyčerpané finanční prostředky do rozpočtu roku 2020.</t>
  </si>
  <si>
    <t>Zastupitelstvo kraje usnesením č. 9/965 ze dne 13.9.2018 a usnesením č. 12/1404 ze dne 13.6.2019 schválilo účelovou dotaci na opravu komunikace a přilehlých chodníků, ul. Chářovské v Krnově. Dle smluvního ujednání budou příjemci dotace poskytnuty finanční prostředky teprve po předložení faktur za provedené práce. Předmětná dotace má stanovený termín předložení závěrečného vyúčtování v červenci 2021. V návaznosti na výše uvedené je navrhováno převést nevyčerpané finanční prostředky do rozpočtu roku 2020.</t>
  </si>
  <si>
    <t>Zastupitelstvo kraje usnesením č. 13/1551 ze dne 12.9.2019 schválilo  účelovou dotaci obci Karlova Studánka na úpravu autobusového terminálu Hvězda II. Dle smluvního ujednání budou příjemci dotace poskytnuty finanční prostředky teprve po předložení faktur za provedené práce. Předmětná dotace má stanovený termín předložení závěrečného vyúčtování v červenci 2020. V návaznosti na výše uvedené je navrhováno převést nevyčerpané finanční prostředky do rozpočtu roku 2020.</t>
  </si>
  <si>
    <t>Zastupitelstvo kraje usnesením č. 7/686 ze dne 14.3.2018 schválilo účelovou dotaci městu Bílovec (05084/2018/DSH) na rekonstrukci povrchu části komunikace na ul. Čs. armády v Bílovci, jejíž časová použitelnost byla usnesením zastupitelstva kraje č. 10/1071 ze dne 13.12.2018 prodloužena do 31.12.2019. Dle smluvního ujednání budou příjemci dotace poskytnuty finanční prostředky teprve po předložení faktur za provedené práce. Předmětná dotace má stanovený termín předložení závěrečného vyúčtování v lednu 2020. V návaznosti na výše uvedené je navrhováno převést nevyčerpané finanční prostředky do rozpočtu roku 2020.</t>
  </si>
  <si>
    <t xml:space="preserve">Zastupitelstvo kraje usnesením č. 11/1229 ze dne 13. 3. 2019 schválilo spolku Hub for Change účelovou dotaci (01105/2019/DSH) na realizaci projektu Chytrá myšlenka Moravskoslezského kraje. Dle smluvního ujednání bude příjemci dotace poskytnuta část finančních prostředků teprve na základě předloženého závěrečného vyúčtování s termínem v lednu 2020. Z daného důvodu je navrhováno převést nevyčerpané finanční prostředky do rozpočtu roku 2020. </t>
  </si>
  <si>
    <t>Zastupitelstvo kraje usnesením č. 12/1407 ze dne 13.6.2019 schválilo Vysoké škole báňské - Technické univerzitě Ostrava účelovou dotaci (02680/2019/DSH) na realizaci projektu Studie proveditelnosti Centra energetických a environmentálních technologií.  Dle smluvního ujednání budou příjemci dotace poskytnuty finanční prostředky teprve na základě skutečně vynaložených nákladů na základě předloženého závěrečného vyúčtování s termínem v lednu 2020. Z daného důvodu je navrhováno převést nevyčerpané finanční prostředky do rozpočtu roku 2020.</t>
  </si>
  <si>
    <t>Usnesením rady kraje č. 52/4708 ze dne 11.12.2018 byly Muzeu Novojičínska, příspěvkové organizaci schváleny finanční prostředky ve výš 2.600 tis. Kč na realizaci projektu „Zámek Nová Horka – restaurování a obnova“ s časovou použitelností do 31.12.2019. Tyto finanční prostředky byly usnesením rady kraje č. 55/4902 ze dne 29.1.2019 účelově převedeny do rozpočtu roku 2019.  Následně usnesením zastupitelstva kraje č. 10/1083 ze dne 13.12.2018 byly navýšeny finanční prostředky na realizaci daného projektu o částku 1.600 tis. Kč. S ohledem na postup prací na daném projektu lze předpokládat, že v roce 2019 nebudou finanční prostředky zcela vyčerpány a z toho důvodu je navrhováno převést nevyčerpané finanční prostředky do rozpočtu roku 2020.</t>
  </si>
  <si>
    <t>Zastupitelstvo kraje usnesením č. 8/819 ze 14.6.2018 rozhodlo poskytnout dotaci městu Nový Jičín na realizaci projektu "Revitalizace vily Augusta Hückela v Novém Jičíně" ve výši 4.000 tis. Kč s časovou použitelnosti do 31.12.2019. Ke dni 12.9.2019 bylo čerpáno 240 tis. Kč. Zastupitelstvo kraje usnesením č. 12/1387 ze dne 13.6.2019 rozhodlo uzavřít dodatek č. 1 ke smlouvě o prodloužení použitelnosti dotace do 31.12.2020. Dotace bude poskytována ve splátkách vždy do 30 kalendářních dnů ode dne doručení kompletní písemné výzvy a od provedení kontrolní prohlídky zrealizovaných prací. V návaznosti na výše uvedené je navrhováno převést nevyčerpané finanční prostředky do rozpočtu roku 2020.</t>
  </si>
  <si>
    <t xml:space="preserve">Zastupitelstvo kraje usnesením č. 8/819 ze dne 14.6.2018 rozhodlo poskytnout dotaci obci Morávka na realizaci projektu „Okolí NKP Noční přechoď a revitalizace veřejného prostranství Moravka - Lipové" ve výši 690 tis. Kč. Časová použitelnost této dotace je stanovena do 31.12.2018. Vzhledem k velké vytíženosti stavebních firem a nemožností v současné době vysoutěžit zakázku za obvyklou cenu obec zažádala o posunutí termínu realizace projektu, a to do 31.12.2019.  Zastupitelstvo kraje usnesením č. 9/958 ze dne 13.9.2018 rozhodlo o prodloužení termínu realizace projektu, a to do 31.12.2019. Dodatkem č. 1 ke Smlouvě o poskytnutí dotace z rozpočtu Moravskoslezského kraje evidenční číslo 07219/2018/KPP ze dne 20.8.2018 byl termín období realizace projektu změněn na období od 1.1.2018 do 31.12.2019. V případě předložení závěrečného vyúčtování v prosinci 2019 by došlo k čerpání finančních prostředků v lednu 2020. V návaznosti na výše uvedené je navrhováno převést nevyčerpané finanční prostředky do rozpočtu roku 2020. </t>
  </si>
  <si>
    <t>Zastupitelstvo kraje usnesením č. 11/1214 ze dne 13.3.2019 rozhodlo poskytnout dotaci subjektu Římskokatolická farnost Ruda u Rýmařova na realizaci projektu "Celková obnova poutního kostela Panny Marie Sněžné v Rudě u Rýmařova" ve výši 5.907 tis. Kč v letech 2019 až 2020. Finanční prostředky budou čerpány  dle smlouvy postupně při dokládání průběžného vyúčtování ve splátkách vždy do 30 kalendářních dnů ode dne doručení kompletní písemné výzvy a od provedení kontrolní prohlídky zrealizovaných prací a po závěrečném vyúčtování v letech 2019 a 2020. Jedná se o 2letý dotační program. V návaznosti na výše uvedené je navrhováno převést nevyčerpané finanční prostředky do rozpočtu roku 2020.</t>
  </si>
  <si>
    <t>Jedná se o prostředky určené na zpracování Bezpečnostní politiky pro korporaci v souvislosti s užíváním informačních technologií. Metodika bude určená pro příspěvkové organizace Moravskoslezského kraje. V současnosti probíhá příprava veřejné zakázky, realizace zpracování bezpečnostní politiky je leden 2020. Z tohoto důvodu je navrhováno převést nevyčerpané prostředky ve výši 700 tis. Kč do rozpočtu roku 2020.</t>
  </si>
  <si>
    <t>Financování akce "Průmyslová zóna Nad Barborou" bylo schváleno usnesením zastupitelstva kraje č. 9/727 ze dne 24.4.2014. Dále jsou uzavřené smlouvy na realizaci tohoto projektu. Jedná se o úhradu nákladů za rezervovaný el. příkon (03248/2014/RRC), právní služby (01059/2016/RRC/O). S ohledem na dosavadní vývoj průmyslové zóny je navrhováno tyto prostředky ve výši 54 tis. Kč  převést do rozpočtu roku 2020.</t>
  </si>
  <si>
    <t>Podpora aktivit k rozvoji vzdělanosti</t>
  </si>
  <si>
    <t>Podpora sportu a pohybových aktivit občanů Moravskoslezského kraje</t>
  </si>
  <si>
    <t>Hry "Olympiády dětí a mládeže"</t>
  </si>
  <si>
    <t>Technická údržba, podpora a služby k software v odvětví školství</t>
  </si>
  <si>
    <t>Zastupitelstvo kraje usnesením č. 8/819 ze dne 14.6.2018 rozhodlo poskytnout dotaci městu Krnov na realizaci projektu „Karnola – udržitelná revitalizace a zatraktivnění národní kulturní památky" ve výši 10.000 tis. Kč s časovou použitelnosti do 31.12.2021. Dle smlouvy bude dotace vyplacena průběžně ve splátkách vždy do 30 kalendářních dnů ode dne doručení kompletní písemné výzvy a od provedení kontrolní prohlídky zrealizovaných prací. V návaznosti na výše uvedené je navrhováno převést nevyčerpané finanční prostředky do rozpočtu roku 2020.</t>
  </si>
  <si>
    <t>Přehled nedočerpaných výdajů u akcí zařazených v rozpočtu na rok 2019, které budou zapojeny do upraveného rozpočtu
 na rok 2020</t>
  </si>
  <si>
    <t>Zastupitelstvo kraje rozhodlo profinancovat a kofinancovat projekt  usnesením č. 8/852 ze dne 14.6.2018. V současné době je uzavřena smlouva na zpracování studie proveditelnosti. V závislosti na termínu předání zpracované studie a v souladu s lhůtou splatnosti faktur dojde k úhradě těchto výdajů nebo jejich části na počátku roku 2020, a proto je nutno finanční prostředky ve výši 190,8 tis. Kč převést do roku 2020.</t>
  </si>
  <si>
    <t>Zastupitelstvo kraje rozhodlo o profinancování a kofinancování projektu dne 22.9.2016 usnesením č. 21/2254. ZK rozhodlo o navýšení profinancování a kofinancování dne 14.6.2018 usnesením č. 8/852. V současné době probíhá veřejná zakázka na zhotovitele stavby. Výdaje za organizaci VZ budou hrazeny v roce 2020. Proto je nutné zajistit převod finančních prostředků ve výši 15,4 tis. Kč do roku 2020.</t>
  </si>
  <si>
    <t>Zastupitelstvo kraje rozhodlo o profinancování a kofinancování projektu dne 22.9.2016 usnesením č. 21/2254. ZK rozhodlo o navýšení profinancování a kofinancování dne 14.6.2018 usnesením č. 8/852. V současné době probíhá veřejná zakázka na zhotovitele stavby. Výdaje za organizaci VZ budou hrazeny v roce 2020.  Dále je uzavřena smlouva na zhotovení projektové dokumentace, výkon inženýrské činnosti a výkon funkce koordinátora bezpečnosti a ochrany zdraví při práci na staveništi po dobu přípravy projektu. Dle lhůty splatnosti faktur sjednané v rámci uzavřené smlouvy a v závislosti na termínech předání dílčích částí projektové dokumentace dojde k úhradě části závazků vyplývajících ze smlouvy na počátku roku 2020. Proto je nutné zajistit převod finančních prostředků ve výši 310,2 tis. Kč do roku 2020.</t>
  </si>
  <si>
    <t>Zastupitelstvo kraje rozhodlo profinancovat a kofinancovat projekt  usnesením č. 21/2254 ze dne 22.9.2016. Usnesením č. 8/852 ze dne 14.6.2018 rozhodlo zastupitelstvo kraje o zvýšení profinancování a kofinancování. V současné době je uzavřena smlouva na zhotovení projektové dokumentace, výkon inženýrské činnosti a výkon funkce koordinátora bezpečnosti a ochrany zdraví při práci na staveništi po dobu přípravy projektu. Dále je uzavřena smlouva na zpracování studie proveditelnosti a na posouzení reálných odbytových cen.  Dle lhůty splatnosti faktur sjednaných v rámci uzavřených smluv a v závislosti na termínech předání dílčích částí projektové dokumentace dojde k úhradě části závazků vyplývajících ze smluv na počátku roku 2020. Z tohoto důvodu je nutno finanční prostředky ve výši 1.080,8 tis. Kč převést do roku 2020.</t>
  </si>
  <si>
    <t>Zastupitelstvo kraje rozhodlo profinancovat a kofinancovat projekt  usnesením č. 21/2254 ze dne 22.9.2016. Usnesením č. 8/852 ze dne 14.6.2018 rozhodlo zastupitelstvo kraje o zvýšení profinancování a kofinancování. V současné době je uzavřena smlouva na zhotovení projektové dokumentace, výkon inženýrské činnosti a výkon funkce koordinátora bezpečnosti a ochrany zdraví při práci na staveništi po dobu přípravy projektu. Dále je uzavřena smlouva na zpracování studie proveditelnosti a na posouzení reálných odbytových cen.  Dle lhůty splatnosti faktur sjednaných v rámci uzavřených smluv a v závislosti na termínech předání dílčích částí projektové dokumentace dojde k úhradě části závazků vyplývajících ze smluv na počátku roku 2020. Z tohoto důvodu je nutno finanční prostředky ve výši 496,7 tis. Kč převést do roku 2020.</t>
  </si>
  <si>
    <t xml:space="preserve">U subjektu Asociace rodičů a přátel zdravotně postižených dětí v ČR, z. s. Klub Stonožka Ostrava, bylo povoleno splátkování odvodu za porušení rozpočtové kázně. Splácené finanční prostředky jsou dle čl. 3, odst. 1, písm. d) Statutu Fondu sociálních služeb příjmem tohoto fondu. V případě finančních prostředků uhrazených v závěru roku je za účelem jejich přidělení do Fondu sociálních služeb na lednovém zasedání rady kraje navrhováno finanční prostředky ve výši 40 tis. Kč převést do upraveného rozpočtu roku 2020. </t>
  </si>
  <si>
    <t>Akce byla schválena usnesením rady kraje č. 61/5465 dne 30.4.2019. Nemocnice Třinec je ve fázi přípravy zadávací dokumentace pro výběr zhotovitele projektové dokumentace. Probíhá upřesnění koncepčních věcí a přípravné dokumentace s jednotlivými primariáty dotčených oddělení a probíhá výběr administrátora veřejné zakázky. Z tohoto důvodu je navrhováno převést finanční prostředky ve výši 4.000 tis. Kč do rozpočtu roku 2020.</t>
  </si>
  <si>
    <t>Finanční prostředky převáděné v rámci této akce do roku 2020 jsou určeny na úhradu závazků vyplývajících z vyhlášených veřejných zakázek, uzavřených smluv a objednávek, a to zejména na inzerci, tisky publikací, brožur a průvodců, na zhotovení propagačních předmětů, účasti kraje na veletrzích. V návaznosti na výše uvedené je navrhováno převést finanční prostředky ve výši 3 mil. Kč do rozpočtu kraje na rok 2020.</t>
  </si>
  <si>
    <t>Rada kraje rozhodla usnesením č. 70/6412 ze dne 24.9.2019 na základě Rámcové smlouvy o spolupráci při realizaci některých činností cestovního ruchu Moravskoslezského kraje č. 07300/2017/RRC, uzavřené mezi Moravskoslezským krajem a Moravian-Silesian Tourism, s.r.o., o vystavení objednávky na realizaci aktivit ve výši 2.000 tis. Kč. V roce 2019 byla vyplacena 60% záloha. Zbylé finanční prostředky budou vyplaceny v roce 2020 po realizaci aktivit. V návaznosti na výše uvedené je navrhováno převést finanční prostředky ve výši 800 tis. Kč do rozpočtu kraje na rok 2020.</t>
  </si>
  <si>
    <t>Průmyslová zóna Nad Barborou</t>
  </si>
  <si>
    <t>Usnesením rady kraje č. 59/5265 ze dne 26.3.2019 byly schváleny finanční prostředky na realizaci akce "Obnova expozice v zámku v Bruntále, Kosárna v Karlovicích".  S ohledem na to, že bude nutno zajistit komplexní zajištění realizace zadávacího řízení a dále plnění autorského dozoru, které vyplývá z uzavřené smlouvy o dílo (01133/2019/KPP) po celou dobu realizace expozice je radě kraje navrhováno převést nevyčerpané finanční prostředky do rozpočtu roku 2020.</t>
  </si>
  <si>
    <t>Rada kraje usnesením č. 52/4696 ze dne 11.12.2018 rozhodla uzavřít smlouvu č. 08481/2018/KŘ se společností BORGIS, a.s. na zveřejňování inzerce formou balíčku inzertní projekt - S Právo, a to v sobotním deníku Právo v počtu 25x a na Novinkach.cz v počtu 25x. V souladu s uzavřenou smlouvou do konce roku 2020 budou faktury hrazeny průběžně v roce 2020. V návaznosti na výše uvedené je navrhováno zapojit nevyčerpané finanční prostředky ve výši 1.691,6 tis. Kč do rozpočtu roku 2020.</t>
  </si>
  <si>
    <t>Pojištění majetku a odpovědnosti kraje</t>
  </si>
  <si>
    <t xml:space="preserve">Akce byla schválena usnesením zastupitelstva kraje č. 10/1083 ze dne 13.12.2018. Moravskoslezský kraj uzavřel rámcovou pojistnou smlouvu č. 02696/2016/IM ze dne 21.6.2016 na pojištění souboru vozidel krajského úřadu a příspěvkových organizací kraje na období od 1.7.2016 do 30.6.2021. V pojistné smlouvě je sjednáno automatické připojištění a odpojištění vozidel s tím, že po skončení ročního pojistného období dojde k vyúčtování pojistného (doplatek nebo přeplatek) za toto pojistné období a ke stanovení nové výše pojistného dle aktuálního stavu vozidel k počátku dalšího pojistného období.  Nedojde-li do konce letošního roku z důvodu časově náročného procesu k vyúčtování pojistného za období od 1.7.2018 do 30.6.2019, je navrhováno převést nevyčerpané finanční prostředky ve výši 1.725 tis. Kč do rozpočtu roku 2020. </t>
  </si>
  <si>
    <t xml:space="preserve">Chráněné části přírody </t>
  </si>
  <si>
    <t>Pojistné plnění v odvětví zdravotnictví</t>
  </si>
  <si>
    <t>Finanční prostředky jsou vázány ve smlouvě č. 06734/2019/SOC na realizaci projektu „Pořízení nového vysokozdvižného vozíku“ pro Charitu Opava s časovou použitelností od 1.1.2019 do 31.3.2020.  Dle smluvních podmínek dojde k vyplacení dotace až na základě předložení faktury. Z tohoto důvodu je navrhováno převést finanční prostředky ve výši 750 tis. Kč do rozpočtu roku 2020.</t>
  </si>
  <si>
    <t>Zastupitelstvo kraje usnesením č. 10/1083 ze dne 13.12.2018 schválilo finanční prostředky ve výši 2.000 tis. Kč na realizaci plánu rozvoje vodovodů a kanalizací. V současné době jsou připravovány podklady pro vyhlášení veřejné zakázky, uzavření smlouvy se předpokládá na přelomu roku 2019 a 2020, z tohoto důvodu je navrhováno převést nevyčerpané finanční prostředky v plné výši 2.000 tis. Kč do rozpočtu roku 2020.</t>
  </si>
  <si>
    <t xml:space="preserve">Akce rozpočtu "Odstraňování následků havárií dle zákona o vodách" byla zařazena do rozpočtu kraje na rok 2019 usnesením rady kraje č. 55/4902 ze dne 29.1.2019. Jedná se o účelové finanční prostředky určené k úhradě nákladů spojených s odstraněním následků závadného stavu podle § 42 odst. 4 (havárie) a odst. 5 (ekologické újmy) zákona č. 254/2001 Sb., o vodách, které jsou uvolňovány z havarijního účtu (účet je ročně doplňovaný do výše 10.000 tis. Kč na úhradu nutných nákladů vzniklých s odstraněním nákladů nedovoleného vypouštění odpadních vod, nakládání se závadnými látkami nebo havárií, kde vodoprávním úřadem nelze uložit opatření k nápravě a hrozí-li závažné ohrožení nebo znečištění povrchových nebo podzemních vod) v souladu se Zásadami pro poskytování finančních prostředků z rozpočtu MSK k odstranění následků závadného stavu podle § 42 odst. 4 a 5 vodního zákona a na základě rozhodnutí zastupitelstva kraje. Z tohoto důvodu je navrhováno převést finanční prostředky ve výši 10.000 tis. Kč do rozpočtu roku 2020. </t>
  </si>
  <si>
    <t xml:space="preserve">Do konce roku 2019 bude vyhlášena  veřejná zakázka na pořízení automobilu na plug-in hybridní pohon organizací Moravskoslezské energetické centrum, příspěvková organizace. Vozidlo bude používáno k zajištění pracovních cest ředitele organizace a k propagaci čisté mobility na území celého Moravskoslezského kraje. Typ vozidla je zvolen s ohledem na přínos v oblasti ekologie a předpokládanou úsporu provozních nákladů. Z tohoto důvodu je navrhováno převést částku ve výši 900 tis. Kč do rozpočtu roku 2020. </t>
  </si>
  <si>
    <t>Propagace Moravskoslezského kraje na Letišti Leoše Janáčka Ostrava</t>
  </si>
  <si>
    <t>Finanční prostředky jsou vázány ve smlouvě (č. 05045/2019/DSH) na pronájem ploch, které jsou využívány k reklamním účelům. Předmětná smlouva má termín částečného plnění v lednu 2020. Z daného důvodu je navrhováno převést nevyčerpané finanční prostředky do rozpočtu roku 2020.</t>
  </si>
  <si>
    <t>Kraj do konce roku 2019 plánuje aktivity, které jsou již ve fázi příprav a projednávání s termínem zasmluvnění v roce 2019 a plněním v roce 2020. Jedná se konkrétně o vyhlášení veřejné zakázky na  zpracování zadávací dokumentace pro "Dynamický dopravní systém". Dále se připravuje realizace pilotního projektu ve spolupráci se Zdravotním ústavem, který spočívá v úpravě povrchů nanotechnologickým nástřikem u vybraných přepravců v rámci dopravní obslužnosti.</t>
  </si>
  <si>
    <t>Zastupitelstvo kraje rozhodlo o profinancování a kofinancování projektu dne 25.9.2015 usnesením č. 16/1633. Dotační prostředky ze zálohové platby jsou určeny k financování projektu i v roce 2020.  Do konce roku 2019 očekáváme přijetí další části zálohy ve výši 815,1 tis. Kč. Na základě výše uvedeného je navrhováno převést nevyčerpané finanční prostředky ve výši 3.385,2 tis. Kč do rozpočtu roku 2020.</t>
  </si>
  <si>
    <t xml:space="preserve">Zastupitelstvo kraje rozhodlo o profinancování a kofinancování projektu dne 14.12.2017 usnesením č. 6/579. Vzhledem k větší časové náročnosti přípravy a realizace projektu je navrhováno nevyčerpané prostředky ve výši 1.906,8 tis. Kč převést do rozpočtu roku 2020. </t>
  </si>
  <si>
    <t>Zastupitelstvo kraje rozhodlo o profinancování a kofinancování projektu dne 22.9.2016 usnesením č. 21/2245. Nevyčerpané finanční prostředky ze zálohové platby jsou určeny k financování i v roce 2020, proto je nutné tyto prostředky ve výši 1.959 tis. Kč převést do rozpočtu roku 2020.</t>
  </si>
  <si>
    <t>Zastupitelstvo kraje rozhodlo o profinancování a kofinancování projektu dne 15.6.2017 usnesením č. 4/305. Nevyčerpané prostředky ze zálohové platby jsou určeny k financování projektu i v roce 2020, proto je nutné je převést do rozpočtu následujícího roku. Na základě výše uvedeného je navrhováno převést nevyčerpané finanční prostředky ve výši 12.292,2 tis. Kč do rozpočtu roku 2020.</t>
  </si>
  <si>
    <t>Zastupitelstvo kraje rozhodlo o profinancování a kofinancování projektu dne 14.3.2018 usnesením č. 7/737. Nevyčerpané finanční prostředky budou pravděpodobně vráceny v následujícím roce, proto je nutné je ve výši 15.761,6 tis. Kč převést do rozpočtu roku 2020.</t>
  </si>
  <si>
    <t>Zastupitelstvo kraje rozhodlo o profinancování a kofinancování projektu dne 13. 9. 2018 usnesením č. 9/989. Nevyčerpané prostředky ze zálohové platby jsou určeny k financování projektu i v roce 2020, proto je nutné je převést do rozpočtu následujícího roku. Na základě výše uvedeného je navrhováno převést nevyčerpané finanční prostředky ve výši 9.888,2 tis. Kč do rozpočtu roku 2020.</t>
  </si>
  <si>
    <t>Podporujeme hrdinství, které není vidět III</t>
  </si>
  <si>
    <t>Zastupitelstvo kraje usnesením č. 20/2050 ze dne 23.6.2016 rozhodlo o kofinancování projektu (10% podíl žadatele) a o prodloužení termínu realizace rozhodlo zastupitelstvo kraje usnesením č. 13/1566 z 12.9.2019. 90 % způsobilých výdajů projektu bude spolufinancováno z Integrovaného regionálního operačního programu. Z důvodu prodloužení doby realizace projektu je navrhováno převést nevyčerpané finanční prostředky v celkové výši 814,3 tis. Kč do rozpočtu roku 2020.</t>
  </si>
  <si>
    <t>Modernizace vybavení pro obory návazné péče - 2. část (Nemocnice Třinec, příspěvková organizace)</t>
  </si>
  <si>
    <t>Reprodukce majetku kraje v odvětví zdravotnictví (Zdravotnická záchranná služba Moravskoslezského kraje, příspěvková organizace)</t>
  </si>
  <si>
    <t>Pořízení zdravotnických přístrojů  (Nemocnice ve Frýdku-Místku, příspěvková organizace)</t>
  </si>
  <si>
    <t>Zajištění lékařské pohotovostní služby</t>
  </si>
  <si>
    <t>V roce 2019 byla vyhlášena veřejná zakázka č. 147/2019 na Interaktivní výstavu historických motocyklů Grand Prix, která bude umístěna v Dolní oblasti Vítkovice. Do konce roku 2019 se předpokládá vyhlášení veřejné zakázky na nákup elektronabíjecích stanic v oblasti Jeseníků. V návaznosti na výše uvedené je navrhováno převést finanční prostředky ve výši 3.801 tis. Kč do rozpočtu kraje na rok 2020.</t>
  </si>
  <si>
    <t>Činnosti zajišťované obchodní společností Koordinátor ODIS, s.r.o.</t>
  </si>
  <si>
    <t>Příspěvek obcím na financování potřeb jednotek sborů dobrovolných hasičů obcí</t>
  </si>
  <si>
    <t>DP - Příspěvky na ozdravné pobyty pro žáky 1. stupně základních škol</t>
  </si>
  <si>
    <t>Zastupitelstvo kraje usnesením č.  20/2098 ze dne 23.6.2016 rozhodlo poskytnout dotace z rozpočtu kraje na rok 2016 v rámci dotačního programu  „Program na podporu přípravy projektové dokumentace 2016“. V roce 2016 byly vyplaceny první splátky dotací. V roce 2017, 2018 a 2019 byly postupně vyplaceny druhé splátky dotací. V tomto období došlo také k uzavření dodatků ke smlouvám s příjemci a byly tak prodlouženy termíny realizace některých projektů. V návaznosti na výše uvedené je navrhováno převést finanční prostředky ve výši 318,6 tis. Kč do rozpočtu kraje na rok 2020.</t>
  </si>
  <si>
    <t>Zastupitelstvo kraje usnesením č. 3/177 ze dne 16.3.2017 rozhodlo poskytnout dotace z rozpočtu kraje na rok 2017 v rámci dotačního programu „Program na podporu přípravy projektové dokumentace 2017“. První splátky dotací byly vyplaceny v roce 2017. Druhé splátky dotací byly vyplaceny v roce 2018 a 2019. S některými příjemci byly uzavřeny dodatky ke smlouvám a byly prodlouženy termíny realizace projektů. V návaznosti na tuto skutečnost je navrhováno převést finanční prostředky ve výši 597,5 tis. Kč do rozpočtu kraje na rok 2020.</t>
  </si>
  <si>
    <t>Silnice II/445 hranice Olomouckého kraje - Stránské</t>
  </si>
  <si>
    <t>Oddělením veřejných zakázek krajského úřadu bude do konce roku 2019 vyhlášena veřejná zakázka na zpracování nové informační koncepce a enterprise architektury Moravskoslezského kraje. S ohledem na předpokládaný termín uzavření smlouvy s dodavatelem informační koncepce se předpokládá úhrada v roce 2020. Z tohoto důvodu je navrhováno převést nevyčerpané prostředky ve výši 2.222 tis. Kč do rozpočtu roku 2020.</t>
  </si>
  <si>
    <t>Oddělením veřejných zakázek krajského úřadu bude do konce roku 2019 vyhlášena veřejná zakázka na nákup monitorů, a to v souvislosti s elektronizací procesů v oblasti financování včetně řídící kontroly (elektronická finanční kontrola). S ohledem na termín uzavření smlouvy na dodávku monitorů se předpokládá úhrada v roce 2020. Z tohoto důvodu je navrhováno převést nevyčerpané prostředky ve výši 360 tis. Kč do rozpočtu roku 2020.</t>
  </si>
  <si>
    <t>Zastupitelstvo kraje usnesením č. 8/812 ze dne 14.6.2018 a č. 11/1196 ze dne 13.3.2019 rozhodlo poskytnout investiční dotace na pořízení dopravních automobilů pro jednotky požární ochrany Sborů dobrovolných hasičů vybraných obcí Moravskoslezského kraje. Dotace budou poskytnuty na základě předložených písemných výzev. Vzhledem k nastaveným podmínkám poskytnutí dotací je navrhováno převést nevyčerpané finanční prostředky ve výši 8.743 tis. Kč do rozpočtu roku 2020.</t>
  </si>
  <si>
    <t>Ostatní výdaje v odvětví krizového řízení</t>
  </si>
  <si>
    <t>Dne 22.10.2019 byla uzavřena objednávka č. 1321/2019/KH/O s dodavatelem ALPINE PRO, a.s. na dodání propagačních předmětů s logem Moravskoslezského kraje, zabalených do vánočních tubusů s termínem dodání do 15.12.2019. S ohledem na termín dodání je pravděpodobné, že úhrada faktury proběhne v lednu 2020. Proto je navrhováno přesunout nevyčerpané prostředky ve výši 60,2 tis. Kč do rozpočtu roku 2020.</t>
  </si>
  <si>
    <t>Dne 22.10.2019 byla uzavřena objednávka č. 1325/2019/KH/O s dodavatelem Grafa Publishing, a.s. na zajištění vydání inzerce v publikaci Moravské a slezské závody a okruhy od autora Jiřího Wohlmutha s termínem realizace do konce ledna 2020. Na základě uvedeného je navrhováno přesunout nevyčerpané prostředky ve výši 24,2 tis. Kč do rozpočtu roku 2020.</t>
  </si>
  <si>
    <t>Dne 5.8.2019 byla uzavřena objednávka č. 0981/2019/KH/O s dodavatelem MediaRey, SE na zajištění mediálního prostoru v magazínu FORBES do konce roku 2020. Faktury budou zasílány průběžně měsíčně po uskutečněném plnění a splatnost je stanovena na 14tý kalendářní den od data doručení faktury. S ohledem na plnění v prosinci 2019 až prosinci 2020 je navrhováno přesunout nevyčerpané prostředky ve výši 1.556 tis. Kč do rozpočtu roku 2020.</t>
  </si>
  <si>
    <t>Dne 5.8.2019 byla uzavřena objednávka č. 0983/2019/KH/O s dodavatelem Jaroslav Baďura na zajištění mediálního prostoru v magazínu PATRIOT v rubrice Proměny kraje na www.patriotmagazin.cz do konce roku 2020. Faktury budou vystavovány průběžně měsíčně po skončení plnění a splatnost je stanovena na 14tý kalendářní den od data doručení faktury. S ohledem na plnění v prosinci 2019 až prosinci 2020 je navrhováno přesunout nevyčerpané prostředky ve výši 1.713,4 tis. Kč do rozpočtu roku 2020.</t>
  </si>
  <si>
    <t>Rada kraje usnesením č. 72/6509 z 21.10.2019 rozhodla uzavřít smlouvu č. 07502/2019/KH s dodavatelem RADIOHOUSE s.r.o. na nákup vysílacího času, dodání programů a poskytnutí licence na výrobu Dopravního magazínu Moravskoslezského kraje v Hitrádiu Orion a rádiu Helax na období do 31.10.2020. Splatnost faktur je stanovena na 30 kalendářních dnů od data doručení faktury. S ohledem na uvedené je navrhováno přesunout nevyčerpané prostředky ve výši 482 tis. Kč do rozpočtu roku 2020.</t>
  </si>
  <si>
    <t>Dne 13.8.2019 byla uzavřena objednávka č. 1038/2019/KH/O s dodavatelem BeePartner a.s. na organizační zajištění a komunikaci v plánovaném rozsahu 390 hodin s termínem dodání průběžně do konce roku 2019. Protože v tuto chvíli nelze vyčíslit počet hodin, které budou dodavateli uhrazeny za práce v letošním roce, je navrhováno nevyčerpanou částku ve výši 159,8 tis. Kč přesunout do rozpočtu roku 2020.</t>
  </si>
  <si>
    <t>Dne 20.8.2019 byla uzavřena objednávka č. 1057/2019/KH/O s dodavatelem Mgr. Alena Sroková na zajištění grafických prací v rámci realizace komunikační strategie a to na základě reálně vykázaných hodin, stanovených na 390 hodin s termínem realizace do 31.12.2019. S ohledem na uvedené nelze v současné chvíli vyčíslit počet odpracovaných hodin do konce roku, proto je navrhováno nevyčerpanou částku ve výši 147,5 tis. Kč přesunout do rozpočtu roku 2020.</t>
  </si>
  <si>
    <t>Výdaje související se sdílenými službami - investiční</t>
  </si>
  <si>
    <t>Rekonstrukce střech tělocvičny (Střední škola stavební a dřevozpracující, Ostrava, příspěvková organizace)</t>
  </si>
  <si>
    <t>Rekonstrukce střechy tělocvičny (Dětský domov a Školní jídelna, Ostrava-Slezská Ostrava, Na Vizině 28, příspěvková organizace)</t>
  </si>
  <si>
    <t>Oprava izolačních vrstev střešního pláště (Střední škola prof. Zdeňka Matějčka, Ostrava-Poruba, příspěvková organizace)</t>
  </si>
  <si>
    <t>Rekonstrukce vnitřních prostor školy (Základní škola, Ostrava-Poruba, Čkalovova 942, příspěvková organizace)</t>
  </si>
  <si>
    <t>Přístavba skladu jeviště (Janáčkova konzervatoř v Ostravě, příspěvková organizace)</t>
  </si>
  <si>
    <t>Rekonstrukce oplocení a zpevněných ploch (Mateřská škola Paraplíčko, Havířov, příspěvková organizace )</t>
  </si>
  <si>
    <t>Oplocení dílen (Střední odborné učiliště stavební, Opava, příspěvková organizace)</t>
  </si>
  <si>
    <t>Rekonstrukce výtahu (Obchodní akademie a Vyšší odborná škola sociální, Ostrava - Mariánské Hory, příspěvková organizace)</t>
  </si>
  <si>
    <t>Zateplení objektu Turistické základny Řeka (Krajské středisko volného času JUVENTUS, Karviná, příspěvková organizace)</t>
  </si>
  <si>
    <t>Letiště Leoše Janáčka Ostrava, rekonstrukce severní stojánky</t>
  </si>
  <si>
    <t>Odstranění havárie kanalizace (Střední škola, Základní škola a Mateřská škola, Karviná, příspěvková organizace)</t>
  </si>
  <si>
    <t>Úprava prostor školy (Střední průmyslová škola, Ostrava-Vítkovice, příspěvková organizace)</t>
  </si>
  <si>
    <t>Zajištění objektové bezpečnosti škol a školských zařízení (Mateřská škola Klíček, Karviná-Hranice, Einsteinova 2849, příspěvková organizace)</t>
  </si>
  <si>
    <t>Odstranění havárie ležaté kanalizace (Dětský domov a Školní jídelna, Havířov-Podlesí, Čelakovského 1, příspěvková organizace)</t>
  </si>
  <si>
    <t>Středisko hasičské a záchranné služby Město Albrechtice - dovybavení (klimatizace)</t>
  </si>
  <si>
    <t>Obnova vozového parku
(Zdravotnická záchranná služba Moravskoslezského kraje, příspěvková organizace, Ostrava)</t>
  </si>
  <si>
    <t>Zastupitelstvo kraje rozhodlo profinancovat a kofinancovat projekt  usnesením č. 9/974 ze dne 13.9.2018. V současné době je uzavřena smlouva na zhotovení projektové dokumentace, výkon inženýrské činnosti a výkon funkce koordinátora bezpečnosti a ochrany zdraví při práci na staveništi po dobu přípravy projektu. Dále je uzavřena smlouva na posouzení reálných odbytových cen.  Dle lhůty splatnosti faktur sjednaných v rámci uzavřených smluv a v závislosti na termínech předání dílčích částí projektové dokumentace a následné uvolnění pozastávek dojde k úhradě části závazků vyplývajících ze smluv na počátku roku 2020. Z tohoto důvodu je nutno finanční prostředky ve výši 2.185,4 tis. Kč převést do roku 2020.</t>
  </si>
  <si>
    <t>Zateplení vybraných objektů Slezské nemocnice v Opavě - II etapa, památkové objekty</t>
  </si>
  <si>
    <t xml:space="preserve">Akce byla schválena usnesením zastupitelstva kraje 17/1686 dne 17.12.2015. Z důvodu časové náročnosti administrace veřejné zakázky byly stavební práce zahájeny až v srpnu 2019 oproti původně očekávanému termínu zahájení v červnu 2019, čímž došlo k prodlení ve fakturaci. Z uvedeného důvodu je navrhováno převést finanční prostředky ve výši 31.975,2 tis. Kč do rozpočtu roku 2020. </t>
  </si>
  <si>
    <t>Výměna střešních oken na budovách A - E (Nemocnice ve Frýdku-Místku, příspěvková organizace)</t>
  </si>
  <si>
    <t>Odvětrání chodeb oddělení následné péče (Nemocnice ve Frýdku-Místku, příspěvková organizace)</t>
  </si>
  <si>
    <t>Stavební úpravy na oddělení RDG (Nemocnice Třinec, příspěvková organizace)</t>
  </si>
  <si>
    <t>Rekonstrukce střechy nad šatnou (Nemocnice s poliklinikou Havířov, příspěvková organizace)</t>
  </si>
  <si>
    <t>Rozvody a odpady na dialyzačním oddělení (Nemocnice s poliklinikou Havířov, příspěvková organizace)</t>
  </si>
  <si>
    <t>Chráněné bydlení Hynaisova (Fontána, příspěvková organizace)</t>
  </si>
  <si>
    <t>XXXX</t>
  </si>
  <si>
    <t>Předmětem prací je dohled nad odstraňováním reklamovaných vad díla na objektu Domova Bílá Opava, příspěvková organizace na ulici Rooseveltova 878/3 Opava. Tyto vady k dnešnímu dni ještě nejsou zcela odstraněny a je proto navrhováno převést část finančních prostředků ve výši 56,8 tis. Kč do rozpočtu roku 2020.</t>
  </si>
  <si>
    <t>Podpora činností a celokrajských aktivit v rámci prorodinné politiky</t>
  </si>
  <si>
    <t>Nákup automobilů pro příspěvkové organizace v odvětví sociálních věcí</t>
  </si>
  <si>
    <t>Na základě usnesení rady kraje č. 73/6639 ze dne 4.11.2019 byl organizaci Benjamín, příspěvková organizace schválen závazný ukazatel účelový investiční příspěvek z rozpočtu kraje do fondu investic na oplocení areálu DOZP Karviná s časovou použitelností do 30.9.2020. V roce 2019 byl  vybrán zhotovitel stavby, ale z důvodu realizace stavebních prací na sousedních pozemcích (v rámci kterých jsou dotčeny i pozemky organizace Benjamín) bude možné zahájit stavbu oplocení až roce 2020, proto je navrhováno převést nevyčerpané finanční prostředky do rozpočtu roku 2020.</t>
  </si>
  <si>
    <t>Oplocení areálu DOZP Karviná (Benjamín, příspěvková organizace, Petřvald)</t>
  </si>
  <si>
    <t>Pořizování movitého majetku - příspěvkové organizace v odvětví sociálních věcí</t>
  </si>
  <si>
    <t>Na základě usnesení rady kraje č. 73/6639 ze dne 4.11.2019 byl organizaci Domov Odry, příspěvková organizace schválen závazný ukazatel účelový investiční příspěvek z rozpočtu kraje do fondu investic na výměnu prádelenské techniky - pořízení 3 praček a 2 sušiček s časovou použitelností do 30.9.2020. Realizace akce na výměnu prádelenské techniky je součástí realizace rekontrukce prádelny orgnizace, v rámci které probíhá příprava podkladů pro stavební povolení, z toho důvodu je navrhováno převést nevyčerpané finanční prostředky do rozpočtu roku 2020.</t>
  </si>
  <si>
    <t>Na základě usnesení rady kraje č. 73/6639 ze dne 4.11.2019 byl organizaci Nový domov, příspěvková organizace schválen závazný ukazatel účelový investiční příspěvek z rozpočtu kraje do fondu investic na pořízení vícemístného vozidla s nájezdovou pološinou s časovou použitelností do 31.3.2020. Příspěvková organizace vybrala dodavatele vozidla, termín dodání vozidla včetně montáže nájezdové plošiny se předpokládá nejpozději v 1. kvartálu 2020, z tohoto důvodu je navrhováno převést nevyčerpané finanční prostředky do rozpočtu roku 2020.</t>
  </si>
  <si>
    <t xml:space="preserve">Akce byla schválena usnesením zastupitelstva kraje č. 17/1686 dne 17.12.2015. S ohledem na předpokládaný termín dokončení stavebních prací v roce 2020 je navrhováno převést finanční prostředky vyčleněné na dodavatelské zajištění vyhlášení veřejné zakázky na vybavení domova do upraveného rozpočtu na rok 2020. Vyhlášení veřejné zakázky na vybavení domova je plánováno na 1. kvartál 2020. </t>
  </si>
  <si>
    <t>Silnice III/4787 Ostrava ul. Výškovická – rekonstrukce mostů ev. č. 4787-3.3 a 4787-4.3</t>
  </si>
  <si>
    <t>Silnice II/442 Staré Heřminovy – Horní Benešov, včetně OZ</t>
  </si>
  <si>
    <t>Rekonstrukce silnice II/462 Jelenice – Lesní Albrechtice</t>
  </si>
  <si>
    <t>Rekonstrukce a modernizace sil. II/479 ul. Těšínská II. etapa</t>
  </si>
  <si>
    <t>Energetické úspory ve SŠ průmyslové a umělecké v Opavě</t>
  </si>
  <si>
    <t>Zastupitelstvo kraje rozhodlo profinancovat a kofinancovat projekt usnesením č. 4/266 ze dne 15.6.2017. V současné době je uzavřena smlouva na výkon autorského dozoru, závazky vyplývající z této smlouvy budou hrazeny na počátku roku 2020. Na základě výše uvedeného je navrhováno převést nevyčerpané finanční prostředky ve výši 11,8 tis. Kč do rozpočtu roku 2020.</t>
  </si>
  <si>
    <t>Energetické úspory ve SŠ technické v Opavě</t>
  </si>
  <si>
    <t>Energetické úspory v  Dětském domově v Lichnově</t>
  </si>
  <si>
    <t>Energetické úspory ve Střední pedagogické škole a Střední zdravotnické škole v Krnově</t>
  </si>
  <si>
    <t xml:space="preserve">Energetické úspory v areálu  Dětského domova SRDCE a SŠ, ZŠ A MŠ v Karviné </t>
  </si>
  <si>
    <t>Energetické úspory ve Střední škole v Bohumíně</t>
  </si>
  <si>
    <t>Energetické úspory historické budovy SŠ průmyslové a umělecké v Opavě</t>
  </si>
  <si>
    <t>Zastupitelstvo kraje rozhodlo profinancovat a kofinancovat projekt usnesením č. 5/438 ze dne 14.9.2017. V současné době probíhají stavební práce, dokončené dílo bude předáno v prosinci 2019.  Dále jsou uzavřeny smlouvy na výkon inženýrské činnosti a na výkon autorského dozoru. Dle lhůty splatnosti faktur sjednaných v rámci uzavřených smluv a v závislosti na předání dokončené stavby, dojde k úhradě části závazků vyplývajících ze smluv na počátku roku 2020. Na základě výše uvedeného je navrhováno převést nevyčerpané finanční prostředky ve výši 5.997,3 tis. Kč do rozpočtu roku 2020.</t>
  </si>
  <si>
    <t>Energetické úspory ve SŠ služeb a podnikání Ostrava-Poruba (tělocvična)</t>
  </si>
  <si>
    <t>Energetické úspory v MSŠZe a VOŠ Opava - tělocvična</t>
  </si>
  <si>
    <t>Energetické úspory v SOŠ dopravy a cestovního ruchu Krnov</t>
  </si>
  <si>
    <t>Energetické úspory v ZŠ speciální Slezská Ostrava</t>
  </si>
  <si>
    <t>Energetické úspory v ZŠ Čkalovova</t>
  </si>
  <si>
    <t>Energetické úspory v Dětském domově Úsměv</t>
  </si>
  <si>
    <t>Energetické úspory v Dětském domově Na Vizině</t>
  </si>
  <si>
    <t>Energetické úspory v ZUŠ L. Janáčka Havířov</t>
  </si>
  <si>
    <t>Energetické úspory ve VOŠ zdravotnické Ostrava</t>
  </si>
  <si>
    <t>Energetické úspory v ZUŠ Klimkovice</t>
  </si>
  <si>
    <t>Energetické úspory Mendelova gymnázia v Opavě</t>
  </si>
  <si>
    <t>Silnice II/478 prodloužená Mostní I. etapa</t>
  </si>
  <si>
    <t>Zastupitelstvo kraje rozhodlo o profinancování a kofinancování projektu dne 23.6.2016 usnesením č. 20/2083. Fyzická realizace projektu byla ukončena, zůstávají však nevyúčtována věcná břemena související s realizovanou přeložkou distribučního zařízení elektrické energie na ulici Paskovská v Ostravě. Na základě výše uvedeného je navrhováno převést nevyčerpané finanční prostředky ve výši 773,3 tis. Kč do rozpočtu roku 2020.</t>
  </si>
  <si>
    <t>Zastupitelstvo kraje rozhodlo o profinancování a kofinancování projektu dne 21.4.2016 usnesením č. 19/1989.  Nevyčerpané prostředky ze zálohové platby a jsou určeny k financování projektu i v roce 2020, proto je nutné je převést do rozpočtu následujícího roku. Na základě výše uvedeného je navrhováno převést nevyčerpané finanční prostředky ve výši 2.327 tis. Kč do rozpočtu roku 2020.</t>
  </si>
  <si>
    <t xml:space="preserve">Zastupitelstvo kraje rozhodlo o profinancování a kofinancování projektu dne 21.4.2016 usnesením č. 19/1989.  Nevyčerpané prostředky ze zálohové platby jsou určeny k financování projektu i v roce 2020, proto je nutné je převést nevyčerpané finanční prostředky ve výši 3.440,2 tis. Kč do rozpočtu roku 2020.  </t>
  </si>
  <si>
    <t>Zastupitelstvo kraje rozhodlo o profinancování a kofinancování projektu dne 25.9.2015 usnesením č. 16/1634. Nevyčerpané finanční prostředky ze zálohových plateb jsou určeny k financování i v roce 2020, proto je nutné tyto prostředky ve výši 2.836,6 tis. Kč převést do rozpočtu roku 2020</t>
  </si>
  <si>
    <t>Zastupitelstvo kraje rozhodlo o profinancování a kofinancování projektu dne 17.12.2015 usnesením č. 17/1747.  Nevyčerpané prostředky ze zálohové platby jsou určeny k financování projektu i v roce 2020, proto je nutné tyto prostředky ve výši 1.752,2 tis. Kč převést do rozpočtu roku 2020.</t>
  </si>
  <si>
    <t xml:space="preserve">Zastupitelstvo kraje rozhodlo o profinancování a kofinancování projektu dne 13.9.2018 usnesením č. 9/1004. Vzhledem k větší časové náročnosti přípravy projektu je navrhováno nevyčerpané prostředky ve výši 515,3 tis. Kč převést do rozpočtu roku 2020. </t>
  </si>
  <si>
    <t>Zastupitelstvo kraje rozhodlo o profinancování a kofinancování projektu dne 14.9.2017 usnesením č. 5/450.  Nevyčerpané finanční prostředky ze zálohových plateb jsou určeny k financování aktivit projektu i v roce 2020. Do konce roku 2019 očekáváme přijetí další části zálohy ve výši 26.511,1 tis. Kč. Tyto prostředky ve výši 45.691,2 tis. Kč je nutné převést do rozpočtu roku 2020.</t>
  </si>
  <si>
    <t>Zastupitelstvo kraje rozhodlo o profinancování a kofinancování projektu dne 14.3.2018 usnesením č. 7/724. Nevyčerpané finanční prostředky budou pravděpodobně vráceny poskytovateli dotace až v následujícím roce, proto je nutné je ve výši 13.238,5 tis. Kč převést do rozpočtu roku 2020.</t>
  </si>
  <si>
    <t xml:space="preserve">Zastupitelstvo kraje rozhodlo o profinancování a kofinancování projektu dne 13.6.2019 usnesením č. 12/1435. Vzhledem k větší časové náročnosti přípravy projektu je navrhováno nevyčerpané prostředky ve výši 242,2 tis. Kč  převést do rozpočtu roku 2020. </t>
  </si>
  <si>
    <t>Na základě usnesení rady kraje č. 73/6639 ze dne 4.11.2019 byl organizaci Domov Bílá Opava, příspěvková organizace schválen závazný ukazatel účelový investiční příspěvek z rozpočtu kraje do fondu investic na kogenerační jednotku s akumulací s časovou použitelností do 30.9.2020. V současnosti probíhá příprava podkladů pro stavební povolení investiční akce, proto je navrhováno převést finanční prostředky ve výši 3.000 tis. Kč do rozpočtu roku 2020.</t>
  </si>
  <si>
    <t>Schválení akce je předloženo na schůzi rady kraje dne 25.11.2019 s časovou použitelností do 31.12.2020. Z tohoto důvodu je navrhováno převést finanční prostředky ve výši 16.000 tis. Kč do rozpočtu roku 2020.</t>
  </si>
  <si>
    <t>Zastupitelstvo kraje rozhodlo o profinancování a kofinancování projektu dne 14.6.2018 usnesením č. 8/865 o změně výše profinancování a kofinancování rozhodlo zastupitelstvo kraje usnesením č. 10/1121 z 13.12.2018. Dotační prostředky ze zálohové platby  jsou určeny k financování projektu i v roce 2020. Nevyčerpané prostředky výši 4.505,1 Kč navrhujeme převést do rozpočtu roku 2020.</t>
  </si>
  <si>
    <t>Zastupitelstvo kraje rozhodlo o profinancování a kofinancování projektu dne 13.9.2018 usnesením č. 9/989. Nevyčerpané prostředky ze zálohové platby jsou určeny k financování projektu i v roce 2020, proto je nutné je převést do rozpočtu následujícího roku. Na základě výše uvedeného je navrhováno převést nevyčerpané finanční prostředky ve výši 6.322,9 tis. Kč do rozpočtu roku 2020.</t>
  </si>
  <si>
    <t>Akce byla schválena usnesením zastupitelstva kraje č. 10/1083 dne 13.12.2018. V letošním roce se zpracovává projektová dokumentace, která však nebyla předána v řádném termínu a přes veškeré urgence a sankce ještě není kompletně dokončena. Protože nebylo možné realizovat zadávací řízení na výběr zhotovitele, je navrhováno převést finanční prostředky ve výši 4.500 tis. Kč do rozpočtu roku 2020.</t>
  </si>
  <si>
    <t>Akce byla schválena usnesením zastupitelstva kraje č. 6/520 dne 14.12.2017. Z důvodu nutnosti vypracování aktualizace studie, která je podkladem pro další stupně projektové dokumentace došlo ke zpoždění projektové přípravy, a tedy i ke zpoždění samotného zahájení realizace stavby. S ohledem na termíny plnění a navazující platby vyplývající z ustanovení uzavřené smlouvy je navrhováno převést část finančních prostředků ve výši 47,5 tis. Kč do rozpočtu roku 2020.</t>
  </si>
  <si>
    <t xml:space="preserve">Akce byla schválena usnesením rady kraje č. 65/5884 dne 25.6.2019. Smlouva na projektovou dokumentaci byla podepsána v srpnu 2019. S ohledem na délku územního a stavebního řízení je navrhováno převést finanční prostředky ve výši 1.200 tis. Kč do rozpočtu roku 2020.  </t>
  </si>
  <si>
    <t>Akce byla schválena usnesením zastupitelstva kraje č. 12/996 dne 11.12.2014. V současné době probíhá realizace, která bude dle smlouvy o dílo ukončena a zkolaudována v měsíci lednu 2020. S ohledem na lhůty splatnosti faktur je navrhováno převést finanční prostředky ve výši 16.000 tis. Kč do rozpočtu roku 2020.</t>
  </si>
  <si>
    <t>Akce byla schválena usnesením rady kraje č. 61/5465 dne 30.4.2019.  V letošním roce se zpracovává projektová dokumentace. V současné době se čeká na kladná vyjádření od dotčených orgánů (Hasičský záchranný sbor). Z tohoto důvodu je navrhováno převést finanční prostředky ve výši 2.000 tis. Kč do rozpočtu roku 2020.</t>
  </si>
  <si>
    <t>Akce byla schválena usnesením rady kraje č. 101/7775 dne 24.5.2016. V současné době se zpracovává projektová dokumentace stavby. Předpoklad zahájení realizace stavby je v roce 2020. Z tohoto důvodu je navrhováno převést částku ve výši 4.035 tis. Kč do rozpočtu roku 2020.</t>
  </si>
  <si>
    <t xml:space="preserve">Akce byla schválena usnesením zastupitelstva kraje č. 2/28 dne 22.12.2016. Akce je již v realizaci. S ohledem na splatnost faktur je navrhováno převést částku ve výši 4.477,1 tis. Kč do roku 2020. </t>
  </si>
  <si>
    <t>Akce byla schválena usnesením zatupitelstva kraje č. 2/28 dne 22.12.2016. V současné době je dokončena projektová dokumentace. Akce navazuje na již realizovanou akci v gesci Slezské nemocnice Opava (Pavilon H - stavební úpravy a přístavba). Akci je možné zahájit až po dokončení výše uvedené stavby. Předpoklad zahájení pavilonu L je v prosinci 2020. S ohledem na tuto skutečnost je navrhováno převést finanční prostředky ve výši 1.073 tis. Kč do rozpočtu roku 2020.</t>
  </si>
  <si>
    <t>Akce byla schválena usnesením rady č. 20/1814 dne 12.9.2017.  Při zpracování projektové dokumentace vznikly problémy a muselo se zadávací řízení opakovat. V současné době byla realizace akce zahájena, ale s ohledem na provoz organizace a topnou sezónu se nestihne dokončit. Proto je navrhováno převést finanční prostředky ve výši 3.000 tis. Kč do rozpočtu roku 2020.</t>
  </si>
  <si>
    <t>Akce byla schválena usnesením rady kraje č. 38/3307 dne 15.5.2018. V současné době je vydáno uzemní rozhodnutí a zaktualizována projektová dokumentace. V roce 2020 je plánováno výběrové řízení na zhotovitele stavby a samotná realizace. V roce 2019 proběhne pouze úhrada za projektovou dokumentaci. Z tohoto důvodu je navrhováno převést finanční prostředky ve výši 3.830 tis. Kč do rozpočtu roku 2020.</t>
  </si>
  <si>
    <t>Akce byla schválena usnesením rady kraje č. 68/6200 dne 27.8.2019.  Akce byla schválena s časovou použitelností do 30.6.2020. Z tohoto důvodu je navrhováno převést finanční prostředky ve výši 2.693 tis. Kč do roku 2020.</t>
  </si>
  <si>
    <t xml:space="preserve">Akce byla schválena usnesení rady kraje č. 61/5465 dne 30.4.2019. V současné době probíhá zadávací řízení na výběr projektanta. Do konce roku se předpokládá zhotovení projektové dokumentace a zahájení realizace stavby bude až v roce 2020. Z tohoto důvodu se navrhuje převést finanční prostředky ve výši 1.200 tis. Kč do rozpočtu roku 2020. </t>
  </si>
  <si>
    <t>Akce byla schválena usnesením rady kraje č. 61/5465 dne 30.4.2019. V letošním roce byla zpracována projektová dokumentace a v současné době se vyhlásí zadávací řízení na zhotovitele. Vzhledem k možnosti nepříznivých klimatických podmínek na konci roku je navrhováno převést finanční prostředky ve výši 500 tis. Kč do rozpočtu roku 2020.</t>
  </si>
  <si>
    <t>Akce byla schválena usnesením rady kraje č. 61/5465 dne 30.4.2019.  V letošním roce se zpracovává projektová dokumentace. V současné době se čeká na kladná vyjádření od dotčených orgánů (Hasičský záchranný sbor). Z tohoto důvodu je navrhováno převést finanční prostředky ve výši 6.000 tis. Kč do rozpočtu roku 2020.</t>
  </si>
  <si>
    <t>Akce byla schválena radou kraje č. 70/6403 dne 24.9.2019. V současné době probíhá realizace, která bude dle smlouvy o dílo ukončena v prosinci 2019. S ohledem na lhůty splatnosti faktur je navrhováno převést finanční prostředky ve výši 5.271 tis. Kč do rozpočtu roku 2020.</t>
  </si>
  <si>
    <t>Akce byla schválena usnesením rady kraje č. 71/6459 ze dne 7.10.2019 s časovou použitelností do 30.6.2020. Z tohoto důvodu je navrhováno převést finanční prostředky ve výši 300 tis. Kč do rozpočtu roku 2020.</t>
  </si>
  <si>
    <t>Akce byla schválena usnesením rady kraje č. 71/6459 ze dne 7.10.2019 s časovou použitelností do 30.6.2020. Z tohoto důvodu je navrhováno převést finanční prostředky ve výši 800 tis. Kč do rozpočtu roku 2020.</t>
  </si>
  <si>
    <t>Akce byla schválena usnesením rady kraje č. 61/5465 dne 30.4.2019. V současné době probíhá realizace stavby s předpokládaným dokončením v prosinci 2019. S ohledem na lhůty splatnosti faktur je navrhováno převést finanční prostředky ve výši 1.800 tis. Kč do rozpočtu roku 2020.</t>
  </si>
  <si>
    <t>Akce byla schválena usnesením rady kraje č. 68/6200 dne 27.8.2019. V současné době probíhá realizace stavby jejiž součástí je výroba speciálních panelů, které budou nainstalovány až v prosinci 2019. S ohledem na tyto skutečnosti a následně na termíny fakturace je navrhováno převést finanční prostředky ve výši 2.000 tis. Kč do rozpočtu roku 2020.</t>
  </si>
  <si>
    <t>Zastupitelstvo kraje rozhodlo o profinancování a kofinancování projektu dne 14.12.2017 usnesením č. 6/572 ve výši 125.000 tis. Kč. V rámci projektu probíhají stavební práce. Dokončení stavby je plánováno v prosinci 2019, vzhledem k nastaveným platebním podmínkám vyjde splatnost posledních dvou faktur na leden roku 2020. Na základě výše uvedeného je navrhováno převést nevyčerpané finanční prostředky ve výši 28.271 tis. Kč do rozpočtu roku 2020.</t>
  </si>
  <si>
    <t>Zastupitelstvo kraje rozhodlo o profinancování a kofinancování projektu dne 14.3.2018 usnesením č. 7/710. V rámci projektu bylo vydáno rozhodnutí o poskytnutí dotace. Realizace projektu musí být koordinována s realizací stavby obchvatu Frýdku-Místku, na základě výstupů z jednání se zhotovitelem obchvatu bude vyhlášena veřejná zakázka na výběr zhotovitele počátkem roku 2020. Výdaj za zajištění zadávacího řízení a posouzení reálné nabídkové ceny budou hrazeny během roku 2020. Na základě výše uvedeného je navrhováno převést nevyčerpané finanční prostředky ve výši 244,6 tis. Kč do rozpočtu roku 2020.</t>
  </si>
  <si>
    <t>Zastupitelstvo kraje rozhodlo o profinancování a kofinancování projektu dne 13.12.2018 usnesením č. 10/1093. K navýšení částky profinancování a kofinancování na 123.000 tis. Kč došlo 13.6.2019 usnesením ZK č. 12/1422. Připravuje se žádost o dotaci k předložení do výzvy vyhlašované koncem listopadu. Po přijetí projektu k financování proběhne úhrada výdajů za 2. část studie proveditelnosti. Na základě výše uvedeného je navrhováno převést nevyčerpané finanční prostředky ve výši 20 tis. Kč do rozpočtu roku 2020.</t>
  </si>
  <si>
    <t>Zastupitelstvo kraje rozhodlo o profinancování a kofinancování projektu dne 13.12.2018 usnesením č. 10/1093. Žádost o poskytnutí dotace bude předložena po zkoordinování akce rekonstrukce silnice se souvisejícím projektem rekonstrukcí kanalizace (akce SMO), který bude realizován městem Ostrava. Vzhledem k průtahům, které v této situaci nastaly, je navrhováno převést nevyčerpané finanční prostředky určené na studii proveditelnosti a zadávací řízení ve výši 200 tis. Kč do rozpočtu roku 2020.</t>
  </si>
  <si>
    <t>Zastupitelstvo kraje dne 13.12.2018 rozhodlo o zahájení přípravy projektu usnesením č. 10/1094.  Rada kraje dne 9.4.2019 rozhodla usnesením č. 60/5362 o poskytnutí účelové investiční dotace na úhradu projektové dokumentace. V současné době probíhá zpracování projektové dokumentace. Z tohoto důvodu je nutné převést nevyčerpané prostředky  ve výši 416,7 tis. Kč do rozpočtu roku 2020.</t>
  </si>
  <si>
    <t>Zastupitelstvo kraje dne 13.12.2018 rozhodlo o zahájení přípravy projektu usnesením č. 10/1094.  Rada kraje dne 9.4.2019 rozhodla usnesením č. 60/5362 o poskytnutí účelové investiční dotace na úhradu projektové dokumentace. V současné době probíhá zpracování projektové dokumentace. Z tohoto důvodu je nutné převést nevyčerpané prostředky  ve výši 409,3 tis. Kč do rozpočtu roku 2020.</t>
  </si>
  <si>
    <t>Zastupitelstvo kraje dne 13.12.2018 rozhodlo o zahájení přípravy projektu usnesením č. 10/1094.  Rada kraje dne 9.4.2019 rozhodla usnesením č. 60/5362 o poskytnutí účelové investiční dotace na úhradu projektové dokumentace. V současné době probíhá zpracování projektové dokumentace. Z tohoto důvodu je nutné převést nevyčerpané prostředky  ve výši 388,2 tis. Kč do rozpočtu roku 2020.</t>
  </si>
  <si>
    <t>Zastupitelstvo kraje dne 13.12.2018 rozhodlo o zahájení přípravy projektu usnesením č. 10/1094.  Rada kraje dne 9.4.2019 rozhodla usnesením č. 60/5362 o poskytnutí účelové investiční dotace na úhradu projektové dokumentace. V současné době probíhá zpracování projektové dokumentace. Z tohoto důvodu je nutné převést nevyčerpané prostředky  ve výši 603,8 tis. Kč do rozpočtu roku 2020.</t>
  </si>
  <si>
    <t>Zastupitelstvo kraje dne 13.12.2018 rozhodlo o zahájení přípravy projektu usnesením č. 10/1094.  Rada kraje dne 9.4.2019 rozhodla usnesením č. 60/5362 o poskytnutí účelové investiční dotace na úhradu projektové dokumentace. V současné době probíhá zpracování projektové dokumentace. Z tohoto důvodu je nutné převést nevyčerpané prostředky  ve výši 875,6 tis. Kč do rozpočtu roku 2020.</t>
  </si>
  <si>
    <t>Zastupitelstvo kraje rozhodlo o zahájení přípravy projektu  dne 12.9.2019 usnesením č. 13/1593.  Vzhledem k větší časové náročnosti přípravy projektu a přípravy veřejné zakázky došlo k posunu harmonogramu projektu a nevyčerpané prostředky ve výši 200 tis. Kč je navrhováno převést do rozpočtu roku 2020.</t>
  </si>
  <si>
    <t>Akce byla přeschválena usnesením zastupitelstva kraje č. 6/520 dne 14.12.2017. Vzhledem k situaci na trhu zhotovitelé na poptávky nereagují. Opakováním výběrových řízení došlo k časové prodlevě vůči původnímu harmonogramu prací. V rámci výdajů, které jsou součástí rozpočtu roku 2019, jsou mimo jiné i výdaje ke krytí závazků vyplývajících z uzavřených smluv na realizaci vzduchotechniky. Práce realizované v prosinci 2019 budou dle smluvních vztahů hrazeny v roce 2020. V návaznosti na výše uvedené je navrhováno převést zbývající finanční prostředky ve výši 1.989,9 tis. Kč do rozpočtu kraje na rok 2020.</t>
  </si>
  <si>
    <t>Akce byla schválena usnesením rady kraje č. 51/4544 dne 27.11.2018. V současné době probíhá zhotovení projektové dokumentace pro územní řízení. Vzhledem ke zdlouhavým lhůtám vydávaní příslušných rozhodnutí (územní rozhodnutí a následně stavební povolení) nebude celá projektová dokumentace dokončena v letošním roce. Platba za dílčí plnění proběhne až v roce 2020. Z tohoto důvodu je navrhováno převést finanční prostředky ve výši 1.160,3 tis. Kč do rozpočtu roku 2020.</t>
  </si>
  <si>
    <t>Akce byla schválena usnesením rady kraje č. 101/7775 dne 24.5.2016. Předmětem akce je kompletní oprava střechy a fasády gymnázia. V první polovině roku 2019 probíhala veřejná zakázka na výběr zhotovitele stavby. Realizace stavby započala v srpnu 2019 s předpokládaným dokončením v srpnu 2020. Na základě této skutečnosti je navrhováno převést částku ve výši 24.500 tis. Kč do rozpočtu roku 2020.</t>
  </si>
  <si>
    <t>Akce byla schválena usnesením rady kraje č. 38/3307 dne 15.5.2018. V současné době probíhá realizace, která bude dle smlouvy o dílo ukončena v prosinci 2019. S ohledem na termín splatnosti faktur je navrhováno převést nevyčerpané finanční prostředky ve výši 4.100 tis. Kč do rozpočtu roku 2020.</t>
  </si>
  <si>
    <t>Akce byla schválena usnesením zastupitelstva kraje č. 6/520 dne 14.12.2017. Předpokládaný termín dokončení a kolaudace stavby je v prosinci 2019, proto doplatek faktur, uvolnění pozastávek a  úhrada za autorský dozor proběhne v roce 2020. Z tohoto důvodu je navrhováno převést částku ve výši 14.000 tis. Kč do rozpočtu roku 2020.</t>
  </si>
  <si>
    <t>Akce byla schválena usnesením rady kraje č. 16/1352 dne 27.6.2017. Smlouva na projektovou dokumentaci byla uzavřena v dubnu 2018, v současnosti probíhá projekční příprava akce, která bude podle uzavřené smlouvy pokračovat až do konce roku 2019. Platební podmínky jsou závislé na vydání pravomocného stavebního povolení, které se očekává koncem roku 2019. S ohledem na tuto skutečnost je navrhováno převést nevyčerpané finanční prostředky ve výši 5.406,5 tis. Kč do rozpočtu roku 2020. Po úhradě faktur za projektovou dokumentaci se zbývající prostředky použijí pro zahájení realizace stavby, které se plánuje na druhou polovinu roku 2020.</t>
  </si>
  <si>
    <t>Akce byla schválena usnesením zastupitelstva kraje č. 6/520 dne 14.12.2017. Z důvodu řešení autorských práv původního zpracovatele projektové dokumentace stavby byla smlouva na zhotovení projektové dokumentace podepsána až v červenci 2018. Vzhledem k řešení přípravy stavby, která bude probíhat za provozu školního vyučování a s ohledem probíhající stavební řízení se zahájení realizace stavby předpokládá v závěru roku 2019. Z tohoto důvodu je navrhováno převést částku ve výši 21.379,7 tis. Kč do rozpočtu roku 2020.</t>
  </si>
  <si>
    <t xml:space="preserve">Akce byla schválena usnesením zastupitelstva kraje č. 6/520 dne 14.12.2017. V současné době probíhá realizace stavební části akce, jejíž ukončení je plánováno v roce 2020. Z tohoto důvodu je navrhováno převést finanční prostředky ve výši 10.000 tis. Kč do rozpočtu roku 2020. </t>
  </si>
  <si>
    <t>Akce byla schválena usnesením rady kraje č. 36/3121 dne 10.4.2018.  V současné době probíhá realizace, která bude dle smlouvy o dílo ukončena v měsíci březnu 2020. Z výše uvedeného důvodu budou faktury za prosinec až březen proplaceny až v roce 2020, proto je potřeba finanční prostředky ve výši 8.000 tis. Kč převést do rozpočtu roku 2020.</t>
  </si>
  <si>
    <t>Akce byla schválena usnesením rady kraje č. 36/3121 dne 10.4.2018. V roce 2018 bylo dvakrát vyhlášeno zadávací řízení na zhotovitele stavby a koncem roku byla zahájena realizace stavby. V jejim průběhu došlo ke komplikacím. Musel být proveden statický posudek a následně vyvstala potřeba dalších finančních prostředků na injektáž a zpevnění zdiva v suterénu, které však původní zhotovitel neprovádí, a to ani subdodavatelsky. Injektáž bude provádět odborná firma, následně budou naneseny sanační omítky. Vzhledem k tomu, že práce budou prováděny až do konce roku, je navrhováno převést finanční prostředky ve výši 421,4 tis. Kč do rozpočtu roku 2020.</t>
  </si>
  <si>
    <t>Akce byla schválena usnesením rady kraje č. 36/3121 dne 10.4.2018. V roce 2018 byla zpracována projektová dokumentace. V roce 2019 proběhlo zadávací řízení v rámci podlimitní veřejné zakázky na zhotovitele stavby s tím, že realizace proběhne ve dvou etapách. V roce 2019 o letních prázdninách byla realizována první etapa zahrnující kompletní rekonstrukci jednoho objektu školy. V roce 2020 o letních prázdninách bude akce dokončena. Z tohoto důvodu je navrhováno převést finanční prostředky ve výši 8.000 tis. Kč do rozpočtu roku 2020.</t>
  </si>
  <si>
    <t>Akce byla schválena usnesením rady kraje č. 39/3436 dne 29.5.2018. Zhotovitel na realizaci je již vybrán. V současné době probíhá odvolávací lhůta v rámci podlimitní veřejné zakázky na zhotovitele. Smlouva o dílo bude podepsána na začátku listopadu 2019 a bude předáno staveniště. První fakturace se předpokládá nejdříve v prosinci 2019. S ohledem na splatnosti faktur je navrhováno převést částku ve výši 17.838,4 tis. Kč do rozpočtu roku 2020.</t>
  </si>
  <si>
    <t>Akce byla schválena usnesením rady kraje č. 47/4168 dne 25.9.2018. V letošním roce byla zpracována a projednána variantní studie. Proběhlo zadávací řízení na výběr projektanta a v současné době se zpracovává projektová dokumentace. S ohledem na termíny plnění a navazující platby vyplývající z ustanovení uzavřené smlouvy je navrhováno převést finanční prostředky ve výši 2.205,6 tis. Kč do rozpočtu roku 2020.</t>
  </si>
  <si>
    <t>Akce byla schválena usnesením zastupitelstva kraje č. 10/1083 dne 13.12.2018. V průběhu realizace díla vznikly problémy na straně zhotovitele stavby, který nebyl schopný akci dokončit ve stanoveném termínu. Práce není možné realizovat v průběhu školního roku, proto se musí zbývající část díla dokončit v příštím roce o prázdninách. Z tohoto důvodu je navrhováno převést finanční prostředky ve výši 874,1 tis. Kč do rozpočtu roku 2020.</t>
  </si>
  <si>
    <t>Akce byla schválena usnesením zastupitelstva kraje č. 10/1083 dne 13.12.2018. Akce navazuje na projekt řešící celkové energetické úspory areálu Dětského domova SRDCE a SŠ, ZŠ a MŠ v Karviné. V současné době se čeká na vydání stavebního povolení, ihned poté se zahájí realizace akce. S ohledem na termín dokončení akce v zimních měsících, možnost nepříznivých klimatických podmínek a následnou fakturaci je navrhováno převést finanční prostředky ve výši 7.400 tis. Kč do rozpočtu roku 2020.</t>
  </si>
  <si>
    <t>Akce byla schválena usnesením zastupitelstva kraje č. 10/1083 dne 13.12.2018. V roce 2019 bude dokončena projektová dokumentace. Na této akci vznikne úspora ve výši 78,2 tis. Kč, avšak uspořené finanční prostředky jsou potřebné pro další použití v následující fázi na samotnou realizaci stavby. S ohledem na tuto skutečnost je navrhováno převést finanční prostředky ve výši 78,2 tis. Kč do rozpočtu roku 2020.</t>
  </si>
  <si>
    <t xml:space="preserve">Akce byla schválena usnesením zastupitelstva kraje č. 10/1083 dne 13.12.2018. V současné době probíhá zpracování projektové dokumentace, jehož dokončení je navázáno na průběhy správních řízení, jejichž délku nelze přesně odhadovat, proto se jeví jako spíše pravděpodobná úhrada dalších stupňů projektové dokumentace v roce 2020.  Z tohoto důvodu je navrhováno převést finanční prostředky ve výši 2.500 tis. Kč do rozpočtu roku 2020. </t>
  </si>
  <si>
    <t>Akce byla schválena usnesením zastupitelstva kraje č. 10/1083 dne 13.12.2018. V současné době je uzavřena smlouva na zpracování projektové dokumentace, a to za nabídkovou cenu 1.846,5 tis. Kč včetně DPH. První část díla bude dle této smlouvy předána v lednu 2020 a v návaznosti na to budou také probíhat úhrady faktur. Smluvní částka nezahrnuje správní poplatky za vydání územního rozhodnutí a stavebního povolení, tyto budou na základě skutečně vynaložených nákladů průběžně hrazeny navíc oproti sjednané ceně díla. Případné zbývající prostředky budou v roce 2020 použity na úhradu veřejné zakázky na zhotovení stavby a na vlastní stavební práce spolu s prostředky, navrženými do rozpočtu kraje na rok 2020. Na základě této skutečnosti je navrhováno převést částku ve výši 2.200 tis. Kč do rozpočtu kraje roku 2020.</t>
  </si>
  <si>
    <t>Akce byla schválena usnesením rady kraje č. 51/4544 dne 27.11.2018.  V současné době probíhá zhotovení projektové dokumentace pro územní řízení. Vzhledem ke zdlouhavým lhůtám vydávaní příslušných rozhodnutí (územní rozhodnutí a následně stavební povolení) nebude celá projektová dokumentace dokončena v letošním roce. Platba za dílčí plnění proběhne až v roce 2020. Proto je potřeba finanční prostředky ve výši 492,5 tis. Kč převést do rozpočtu roku 2020.</t>
  </si>
  <si>
    <t>Akce byla schválena usnesením zastupitelstva kraje č. 11/1233 dne 13.3.2019.  V současné době probíhá veřejná zakázka na zhotovitele stavby a rovněž na výkon technického dozoru a koordinátora bezpečnosti, přičemž se předpokládá, že by k uzavření smlouvy o dílo, a tím také k zahájení stavby, mohlo dojít ještě v letošním roce. Úhrady by tak byly zahájeny na přelomu roku 2019/2020 a plynule by pokračovaly až do roku 2021, kdy má být stavba dokončena. Na základě této skutečnosti je navrhováno převést částku ve výši 15.024,7 tis. Kč do rozpočtu kraje roku 2020.</t>
  </si>
  <si>
    <t>Akce byla schválena usnesením rady kraje č. 58/5216 ze dne 11.3.2019. S ohledem na provoz školy je tato akce etapizována na 2 roky. První etapa je již vyfakturována a ukončena. V roce 2020 proběhne realizace 2. etapy. Z tohoto důvodu je navrhováno převést částku ve výši 3.916,4 tis. Kč do rozpočtu roku 2020.</t>
  </si>
  <si>
    <t>Akce byla schválena usnesením rady kraje č. 58/5216 dne 11.3.2019. V letošním roce byla zpracována projektová dokumentace a v současné době probíhá zadávací řízení na výběr zhotovitele v rámci podlimitní veřejné zakázky. Vzhledem ke lhůtám veřejné soutěže a době nutné k výrobě oken je navrhováno převést finanční prostředky ve výši 13.200 tis. Kč do rozpočtu roku 2020.</t>
  </si>
  <si>
    <t>Akce byla schválena usnesením rady kraje č. 58/5216 dne 11.3.2019. Projektová dokumentace byla zpracována v srpnu 2019 a stavba zhotoviteli předána v říjnu 2019. Samotná realizace stavby bude trvat čtyři měsíce. S ohledem na následné platby faktur je navrhováno převést finanční prostředky ve výši 4.600 tis. Kč do rozpočtu roku 2020.</t>
  </si>
  <si>
    <t>Akce byla schválena usnesením rady kraje č. 61/5448 dne 30.4.2019. V říjnu 2019 byla uzavřena smlouva se zhotovitelem projektové dokumentace s předpokládaným plněním v prvním čtvrtletí roku 2020.  Z tohoto důvodu je navrhováno převést částku ve výši 350 tis. Kč do rozpočtu roku 2020.</t>
  </si>
  <si>
    <t>Akce byla schválena usnesením rady kraje č. 61/5448 dne 30.4.2019. Předmětem akce je zajištění aktualizace studie stavby, přičemž základním podkladem pro zpracování studie a projektové dokumentace je stavební program stavby, kterou příspěvková organizace předala v červnu 2019. V říjnu 2019 byla podepsaná smlouva s vybraným zhotovitelem projektové dokumentace, plnění  díla je pak předpokládáno do konce ledna 2020 a úhrada odpovídajících faktur bude v prvním čtvrtletí roku 2020. Z tohoto důvodu je navrhováno převést částku ve výši 500 tis. Kč do rozpočtu roku 2020.</t>
  </si>
  <si>
    <t>Akce byla schválena usnesením rady kraje č. 64/5813  dne 11.6.2019. V současné době probíhá zhotovení projektové dokumentace pro územní řízení. Vzhledem ke zdlouhavým lhůtám vydávaní příslušných rozhodnutí (územní rozhodnutí a následně stavební povolení) nebude projektová dokumentace dokončena v letošním roce. Platba proběhne až v roce 2020. Proto je potřeba finanční prostředky ve výši 285 tis. Kč převést do rozpočtu roku 2020.</t>
  </si>
  <si>
    <t>Akce byla schválena usnesením rady kraje č. 36/3121 dne 10.4.2018. Realizace stavby bude ukončena v prosinci 2019 a kolaudace je plánována na leden 2020. S ohledem na lhůty splatnosti faktur je navrhováno převést finanční prostředky ve výši 2.000 tis. Kč do rozpočtu roku 2019.</t>
  </si>
  <si>
    <t>Akce byla schválena usnesením rady kraje č. 58/5216 dne 11.3.2019. Realizace stavby probíhá  od října, předpoklad ukončení je v prosinci 2019. S ohledem na termíny fakturace je navrhováno převést finanční prostředky ve výši 1.247,9 tis. Kč do rozpočtu roku 2020.</t>
  </si>
  <si>
    <t>Akce byla schválena usnesením rady kraje  č. 65/5890 dne 25.6.2019. V současnosti probíhá realizace stavby s předpokládaným termínem dokončení v prosinci 2019. S ohledem na termíny fakturace je navrhováno převést finanční prostředky ve výši 5.000 tis. Kč do rozpočtu roku 2020.</t>
  </si>
  <si>
    <t>Akce byla schválena usnesením  rady kraje č. 64/5842 dne 11.6.2019.  Z důvodu nedodržení smluvních podmínek zhotovitelem, byla stavba do vyřešení situace pozastavena. S ohledem na tyto skutečnosti a následně na termíny fakturace je navrhováno převést finanční prostředky ve výši 1.291,6 tis. Kč do rozpočtu roku 2020.</t>
  </si>
  <si>
    <t>Akce byla schválena usnesením rady kraje č. 58/5216 dne 11.3.2019. V současné době je ukončena veřejná zakázka na zhotovení projektové dokumentace. Její plnění začne v listopadu 2019 a čerpání financí je předpokládáno na konci roku 2019 až do jara 2020. S ohledem na uvedené skutečnosti je navrhováno převést nevyčerpané finanční prostředky ve výši 1.500 tis. Kč do rozpočtu roku 2020.</t>
  </si>
  <si>
    <t>Oddělení veřejných zakázek krajského úřadu byl předložen požadavek na realizaci veřejné zakázky (VZ č. 155/2019) na Pořízení síťového přepínače. Z důvodu zpřesnění technické specifikace došlo k posunutí termínu realizace veřejné zakázky, proto je navrhováno nevyčerpané prostředky ve výši 1.302 tis. Kč převést do rozpočtu roku 2020.</t>
  </si>
  <si>
    <t>Oddělení veřejných zakázek krajského úřadu byl předložen požadavek na realizaci veřejné zakázky na Ochranu vnějšího perimetru, náhradu Firewallu. Požadavek byl zaevidován po VZ 159/2019  Z důvodu zpřesnění technické specifikace došlo k posunutí termínu realizace veřejné zakázky, proto je navrhováno nevyčerpané prostředky ve výši 2.420 tis. Kč převést do rozpočtu roku 2020.</t>
  </si>
  <si>
    <t>Akce rozpočtu "Chráněné části přírody" byla schválena usnesením zastupitelstva kraje č. 10/1083 ze dne 13.12.2018. Jedná se o účelově určené finanční prostředky z poplatků za znečišťování ovzduší dle § 15 zákona č. 201/2012 Sb., o ochraně ovzduší, ve znění pozdějších předpisů, které lze použít pouze na financování opatření v oblasti ochrany životního prostředí. Jelikož část účelově určených prostředků ve výši 1.000 tis. Kč nebyla vyčerpána, je navrhováno převést tyto prostředky do rozpočtu roku 2020 z důvodu zachování účelovosti těchto prostředků.</t>
  </si>
  <si>
    <t>Propagace v oblasti životního prostředí</t>
  </si>
  <si>
    <t xml:space="preserve">Podpora odborného vzdělávání v Moravskoslezském kraji </t>
  </si>
  <si>
    <t>Návratná finanční výpomoc příspěvkovým organizacím v odvětví školství</t>
  </si>
  <si>
    <t xml:space="preserve">Památník J. A. Komenského ve Fulneku - živé muzeum </t>
  </si>
  <si>
    <t>Zastupitelstvo kraje rozhodlo o profinancování a kofinancování projektu dne 25.2.2016 usnesením č. 18/1906. ZK rozhodlo o navýšení profinancování a kofinancování dne 14.12.2017 usnesením č. 6/567, dále 13.9.2018 usnesením č. 9/980 a 13.6.2019 usnesením č. 12/1423. Projekt byl předložen do výzvy v rámci Integrovaného regionálního operačního programu v březnu 2016. Rozhodnutí o poskytnutí dotace bylo doručeno v únoru 2017. V současné době je realizována stavba. Byla zjištěna nutnost provedení výrazného rozsahu víceprací. Na základě aktualizovaného harmonogramu stavebních prací dochází k prodloužení realizace stavby o 6 měsíců. Z tohoto důvodu je nutné zajistit převod finančních prostředků ve výši 30.400 tis. Kč do rozpočtu roku 2020.</t>
  </si>
  <si>
    <t>Revitalizace zámku ve Frýdku včetně obnovy expozice</t>
  </si>
  <si>
    <t>Zastupitelstvo kraje rozhodlo o profinancování a kofinancování projektu dne 21.4.2016 usnesením č. 19/2006. Projekt byl předložen do výzvy v rámci Integrovaného regionálního operačního programu v červenci 2016. Rozhodnutí o poskytnutí dotace bylo doručeno v březnu 2017. V současné době jsou realizovány expozice. Nevyčerpané finanční prostředky ve výši 21.722 tis. Kč určené na financování expozic je nutné převést do roku 2020.</t>
  </si>
  <si>
    <t xml:space="preserve">Zastupitelstvo kraje rozhodlo o profinancování a kofinancování projektu dne 21.4.2016 usnesením č. 19/2006. Projekt byl předložen do výzvy v rámci Integrovaného regionálního operačního programu v červenci 2016. Rozhodnutí o poskytnutí dotace bylo doručeno v březnu 2017. Z důvodu zdlouhavého průběhu veřejné zakázky na zhotovitele stavby a následným průtahům při samotné realizaci stavby došlo k průtahům i v navazující veřejné zakázce na realizaci expozic, jejíž část plnění se oproti původnímu harmonogramu přesouvá do roku 2020. Z tohoto důvodu je nutné zajistit převod finančních prostředků ve výši 35.492 tis. Kč do roku 2020. </t>
  </si>
  <si>
    <t>Muzeum automobilů TATRA</t>
  </si>
  <si>
    <t>Vybudování expozice muzea Těšínska v Jablunkově "Muzeum Trojmezí"</t>
  </si>
  <si>
    <t>Profinancování a kofinancování projektu a náklady na udržitelnost byly schváleny zastupitelstvem kraje dne 14.12.2017 usnesením č. 6/567.  Rozhodnutí o poskytnutí dotace bylo doručeno v březnu 2019. Z důvodu prolongace při podpisu smlouvy projektové dokumentace 2. stupně bude finanční plnění původně plánované na rok 2019 přesunuto na rok 2020.</t>
  </si>
  <si>
    <t>NKP Zámek Bruntál – Revitalizace objektu "saly terreny"</t>
  </si>
  <si>
    <t>Zastupitelstvo kraje rozhodlo o profinancování a kofinancování projektu dne 25.2.2016 usnesením č. 18/1906. Projekt byl předložen do výzvy v rámci Integrovaného regionálního operačního programu v březnu 2016. Rozhodnutí o poskytnutí dotace bylo doručeno v prosinci 2016. Na základě uzavřeného dodatku č. 2 ke smlouvě na stavbu byla prodloužena doba realizace díla, čímž došlo k posunu časového a finančního harmonogramu stavby. Z tohoto důvodu je třeba zajistit převod finančních prostředků ve výši 18.296 tis. Kč do roku 2020.</t>
  </si>
  <si>
    <t>Zámek Nová Horka - muzeum pro veřejnost</t>
  </si>
  <si>
    <t>Zastupitelstvo kraje rozhodlo o profinancování a kofinancování projektu dne 23.6.2016 usnesením č. 20/2092. Projekt byl předložen do výzvy v rámci Integrovaného regionálního operačního programu v červenci 2016. Rozhodnutí o poskytnutí dotace bylo doručeno v březnu 2017. Dokončení stavebních prací spolu s kolaudací by mělo proběhnout v období listopad - prosinec tohoto roku. Platby posledních faktur za stavební práce a za autorský a technický dozor jsou tedy předpokládány na začátku roku 2020. Z tohoto důvodu je nutné část finančních prostředků ve výši 2.365 tis. Kč přesunout do roku 2020.</t>
  </si>
  <si>
    <t xml:space="preserve">Zastupitelstvo kraje rozhodlo o profinancování a kofinancování projektu dne 13.12.2018 usnesením č. 10/1122. Vzhledem k větší časové náročnosti přípravy projektu je navrhováno nevyčerpané prostředky ve výši 145,6 tis. Kč převést do rozpočtu roku 2020. </t>
  </si>
  <si>
    <t>O profinancování a kofinancování projektu ve výši 6.000 tis. Kč rozhodlo zastupitelstvo kraje usnesením 20/2072 ze dne 23.6.2016 a dále usnesením 10/1056 ze dne 13.12.2018 byla prodloužena doba kofinancování a profinancování na roky 2017-2020. Původní termín ukončení realizace projektu, který byl stanoven na 31.12.2018 byl poskytovatelem dotace prodloužen do 30.6.2020. Zastupitelstvo kraje usnesením č. 10/1056 ze dne 13.12.2018 změnilo dobu profinancování a kofinancování projektu „Muzeum Šipka – expozice archeologie a geologie Štramberku“  v letech „2017 – 2018“ na „2017 – 2020“. V návaznosti na výše uvedené a posunu v harmonogramu realizace projektu je navrhováno zapojit finanční prostředky ve výši 600 tis. Kč do rozpočtu kraje roku 2020.</t>
  </si>
  <si>
    <t>Zastupitelstvo kraje rozhodlo o profinancování a kofinancování projektu dne 23.6.2016 usnesením č. 20/2088. Nevyčerpané finanční prostředky  budou využity k financování aktivit i v roce 2020, proto je nutné tyto prostředky ve výši 316,1 tis. Kč převést do rozpočtu roku 2020.</t>
  </si>
  <si>
    <t>Akce byla schválena usnesením zastupitelstva kraje č. 6/520 dne 14.12.2017. V současné době probíhá zpracování projektové dokumentace, která bude předána dle uzavřené smlouvy do března 2020. Z výše uvedeného důvodu je potřeba finanční prostředky ve výši 624 tis. Kč převést do rozpočtu roku 2020.</t>
  </si>
  <si>
    <t>Akce byla schválena usnesením zastupitelstva kraje č. 6/520 dne 14.12.2017. V současné době probíhá zpracování projektové dokumentace, která bude předána dle uzavřené smlouvy v březnu 2020. Z výše uvedeného důvodu je potřeba finanční prostředky ve výši 795 tis. Kč převést do rozpočtu roku 2020.</t>
  </si>
  <si>
    <t>Akce byla schválena usnesením zastupitelstva kraje č. 10/1083 dne 13.12.2018. Smlouva na projektování byla uzavřena na základě veřejné zakázky až koncem září 2019. S ohledem na smluvní termíny plnění a platební podmínky se očekává finanční plnění v roce 2020. Na základě této skutečnosti je navrhováno převést nevyčerpané finanční prostředky ve výši 3.000 tis. Kč do rozpočtu roku 2020.</t>
  </si>
  <si>
    <t>Akce byla schválena usnesením zastupitelstva kraje č. 10/1083 dne 13.12.2018. V letošním roce proběhlo zadávací řízení na výběr zhotovitele v rámci podlimitní veřejné zakázky a byla zahájena realizace stavby. Vzhledem k náročnosti realizace stavby v souladu s pokyny památkového ústavu a s ohledem na možnost špatných klimatických podmínek koncem roku je navrhováno převést finanční prostředky ve výši 9.000 tis. Kč do rozpočtu roku 2020.</t>
  </si>
  <si>
    <t>Akce byla schválena usnesením zastupitelstva kraje č. 10/1083 dne 13.12.2018. V současné době probíhá realizace, která bude dle smlouvy o dílo ukončena v měsíci srpnu 2020. Z tohoto důvodu je navrhováno převést finanční prostředky ve výši 5.000 tis. Kč do rozpočtu roku 2020.</t>
  </si>
  <si>
    <t>Akce byla schválena usnesením zastupitelstva kraje č. 10/1083 dne 13.12.2018. V letošním roce se zpracovávají projektové dokumentace na vybudování návštěvnického a informačního centra a na opravu komunikace, která zahrnuje i výměnu všech inženýrských sítí. Dále je předmětem akce oprava přiléhající hradní zdi, která musí předcházet výstavbě návštěvnického a informačního centra. Některé části projektové dokumentace a související práce budou dopracovány a realizovány v průběhu roku 2020. Z tohoto důvodu je navrhováno převést finanční prostředky ve výši 4.500 tis. Kč do rozpočtu roku 2020.</t>
  </si>
  <si>
    <t>Akce byla schválena usnesením zastupitelstva kraje č. 16/1350 dne 22.12.2010. V červnu 2018 byla zrušena veřejná zakázka na zhotovitele stavby, následně byla zajišťěna aktualizace projektové dokumentace. V současnosti probíhá veřejná zakázka na zhotovitele stavby a technický dozor s předpokladem zahájení stavby v lednu 2020.  Z tohoto důvodu je navrhováno převést částku ve výši 40.572,1 tis. Kč do rozpočtu roku 2020.</t>
  </si>
  <si>
    <t>Akce byla schválena usnesením zastupitelstva kraje č. 6/520 dne 14.12.2017.  Z důvodu prodloužení jednacího řízení bez uveřejnění na výběr aktualizace projektové dokumentace, byla projektová příprava zahájena až v březnu 2019 a došlo tak k jejímu zpoždění. S ohledem na termíny plnění a navazující platby vyplývající z ustanovení uzavřené smlouvy je navrhováno převést část finančních prostředků ve výši 28.306,1 tis. Kč do rozpočtu roku 2020.</t>
  </si>
  <si>
    <t>Hrad Sovinec - oprava vnitřního opevnění (Muzeum v Bruntále, příspěvková organizace)</t>
  </si>
  <si>
    <t>Akce byla schválena usnesením zastupitelstva kraje č. 10/1083 dne 13.12.2018. V současné době probíhá realizace, která bude dle smlouvy o dílo ukončena v prosinci 2020. Z tohoto důvodu je navrhováno převést finanční prostředky ve výši 1.026 tis. Kč do rozpočtu roku 2020.</t>
  </si>
  <si>
    <t>Hrad Sovinec - oprava lesnické školy (Muzeum v Bruntále, příspěvková organizace)</t>
  </si>
  <si>
    <t>Akce byla schválena usnesením zastupitelstva kraje č. 10/1083 dne 13.12.2018. V současné době probíhá realizace, která bude dle smlouvy o dílo ukončena v prosinci 2020. Z tohoto důvodu je navrhováno převést finanční prostředky ve výši 4.000 tis. Kč do rozpočtu roku 2020.</t>
  </si>
  <si>
    <t>Oprava zastřešení Kapucínského kláštera ve Fulneku (Muzeum Novojičínska, příspěvková organizace)</t>
  </si>
  <si>
    <t>Akce byla schválena usnesením rady kraje č. 71/6466 dne 7.10.2019. V současné době probíhá realizace stavby s předpokládaným dokončením v prosinci 2019. S ohledem na lhůty splatnosti faktur je navrhováno převést finanční prostředky ve výši 600 tis. Kč do rozpočtu roku 2020.</t>
  </si>
  <si>
    <t>Rada kraje rozhodla usnesením č. 57/5124 ze dne 26.2.2019 o vyhlášení kontinuálního dotačního programu "Podpora rozvoje cykloturistiky v Moravskoslezském kraji pro rok 2019+" v objemu 18 mil. Kč. Zastupitelstvo kraje rozhodlo usneseními č. 12/1453 ze dne 13.6.2019 a č. 13/1581 ze dne 12.9.2019 o poskytnutí dotací v rámci programu v celkovém objemu 14.702,9 tis. Kč. Zastupitelstvu kraje byl na zasedání dne 12.12.2019 předložen materiál, kterým bylo rozhodnuto o poskytnutí dotací v objemu nevyčerpané alokace (3.297,1 tis. Kč) a jedné odmítnuté dotace (1.500 tis. Kč). V roce 2019 se postupně uzavírají smlouvy a probíhá výplata prvních, případně druhých splátek dotací. Nevyčerpané finanční prostředky ve výši 11.128,6 tis. Kč je navrhováno převést do rozpočtu kraje na rok 2020.</t>
  </si>
  <si>
    <t>Územní energetická koncepce</t>
  </si>
  <si>
    <t>Zastupitelstvo kraje rozhodlo o profinancování a kofinancování projektu dne 25.6.2015 usnesením č. 15/1535. V rámci projektu bylo vydáno rozhodnutí o poskytnutí dotace. Realizace stavby musí být koordinována s rekonstrukcí "Rubikovy křižovatky" ve Frýdku, realizovanou jinými investory. Projekt bude realizován v roce 2020 a  veřejná zakázka na výběr zhotovitele stavby bude vyhlášena koncem roku 2019. Výdaj za zajištění zadávacího řízení bude hrazen v průběhu roku 2020.   Na základě výše uvedeného je navrhováno převést nevyčerpané finanční prostředky ve výši 62,6 tis. Kč do rozpočtu roku 2020.</t>
  </si>
  <si>
    <t>Zastupitelstvo kraje rozhodlo profinancovat a kofinancovat projekt dne 22.9.2016 usnesením č. 21/2233. V rámci projektu probíhají stavební práce v souladu s harmonogramem. Finančně náročnější stavební práce proběhnou v posledních měsících roku. Faktury za tyto měsíce budou s ohledem na stanovenou splatnost hrazeny počátkem roku 2020. Z uvedeného důvodu je nutné zajistit převod nevyčerpaných finančních prostředků na stavbu ve výši 11.498 tis. Kč do roku 2020.</t>
  </si>
  <si>
    <t>Zastupitelstvo kraje rozhodlo o profinancování a kofinancování projektu dne 23.6.2016 usnesením č. 20/2083. V rámci projektu probíhají stavební práce, v průběhu stavby se vyskytly dodatečné vícepráce a méněpráce. Vícepráce si vyžádaly smluvní prodloužení doby realizace díla o 84 dní. Z uvedených důvodů je navrhováno převést nevyčerpané finanční prostředky ve výši 23.662,7 tis. Kč do rozpočtu roku 2020.</t>
  </si>
  <si>
    <t>Zastupitelstvo kraje rozhodlo o profinancování a kofinancování projektu dne 13.12.2018 usnesením č. 10/1093. V rámci projektu byla ukončena veřejná zakázka na výběr zhotovitele stavby a byla předložena žádost o dotaci. K fakturaci za druhou část studie proveditelnosti a zajištění zadávacího řízení dojde až po přijetí projektu k financování řídícím orgánem a převzetí komplexní agendy týkající se veřejné zakázky. Úhrada faktur proběhne v souladu s dohodnutou splatností na počátku roku 2020.   Na základě výše uvedeného je navrhováno převést nevyčerpané finanční prostředky ve výši 83 tis. Kč do rozpočtu roku 2020.</t>
  </si>
  <si>
    <t>Zastupitelstvo kraje rozhodlo o profinancování a kofinancování projektu dne 13.6.2019 usnesením č. 12/1422. Žádost o poskytnutí dotace bude předložena do konce roku. Faktura za zpracování studie proveditelnosti bude s ohledem na stanovenou splatnost hrazena počátkem roku 2020. Z výše uvedených důvodů je navrhováno převést nevyčerpané finanční prostředky určené na studii proveditelnosti ve výši 67 tis. Kč do rozpočtu roku 2020.</t>
  </si>
  <si>
    <t xml:space="preserve">Zastupitelstvo kraje schválilo zahájení přípravy projektu, rozhodlo o profinancování a kofinancování a zahájení realizace projektu dne 25.9.2015 usnesením č. 16/1620. Vzhledem k nižším výdajům realizovaných aktivit v roce 2019 (zahraniční pracovní cesty) oproti původnímu harmonogramu, je navrhováno převést nevyčerpané finanční prostředky ve výši 332,9 tis. Kč do rozpočtu roku 2020.    </t>
  </si>
  <si>
    <t>Zastupitelstvo kraje rozhodlo o zahájení přípravy projektu  dne 13.9.2018 usnesením č. 9/992.  Vzhledem k větší časové náročnosti přípravy projektu a přípravy veřejné zakázky došlo k posunu harmonogramu projektu a nevyčerpané prostředky ve výši 500 tis. Kč je navrhováno převést do rozpočtu roku 2020.</t>
  </si>
  <si>
    <t>Zastupitelstvo kraje rozhodlo o profinancování a kofinancování projektu dne 21.4.2016 usnesením č. 19/1990 a dále o navýšení profinancování a kofinancování dne 13.9.2018 usnesením č. 9/982. Projekt byl předložen do výzvy v rámci Integrovaného regionálního operačního programu v červenci 2016. Rozhodnutí o poskytnutí dotace bylo doručeno v březnu 2017. Po vysoutěžení dodavatele byla v srpnu roku 2019 zahájena stavba. V průběhu realizace stavby byl aktualizován harmonogram finančního plnění stavby, z kterého vyplývá nižší prostavěnost oproti předpokladu. Z tohoto důvodu je nutné zajistit převod finančních prostředků ve výši 14.905,7 tis. Kč do roku 2020.</t>
  </si>
  <si>
    <t>Zastupitelstvo kraje rozhodlo o profinancování a kofinancování projektu dne 22.9.2016 usnesením č. 21/2254. ZK rozhodlo o navýšení profinancování a kofinancování dne 14.6.2018 usnesením č. 8/852. V současné době probíhá veřejná zakázka na zhotovitele stavby. Výdaje za organizaci VZ budou hrazeny v roce 2020. Proto je nutné zajistit převod finančních prostředků ve výši 12 tis. Kč do roku 2020.</t>
  </si>
  <si>
    <t xml:space="preserve">Zastupitelstvo kraje rozhodlo profinancovat a kofinancovat projekt  usnesením č. 10/1094 ze dne 13.12.2018. V současné době je uzavřena smlouva na posouzení reálných odbytových cen.   Dle lhůty splatnosti faktur sjednaných v rámci uzavřené smlouvy dojde k úhradě závazku vyplývajícího ze smlouvy na počátku roku 2020, z tohoto důvodu  je nutno finanční prostředky ve výši 400 tis. Kč převést do roku 2020. </t>
  </si>
  <si>
    <t>Zastupitelstvo kraje rozhodlo profinancovat a kofinancovat projekt usnesením č. 4/266 ze dne 15.6.2017. V současné době probíhají stavební práce, které budou ukončeny v prosinci 2019.  Dále jsou uzavřeny smlouvy na výkon inženýrské činnosti a na výkon autorského dozoru. Dle lhůty splatnosti faktur sjednaných v rámci uzavřených smluv a v závislosti na termínu ukončení stavby, dojde k úhradě části závazků vyplývajících ze smluv na počátku roku 2020. Na základě výše uvedeného je navrhováno převést nevyčerpané finanční prostředky ve výši 5.975,9 tis. Kč do rozpočtu roku 2020.</t>
  </si>
  <si>
    <t>Zastupitelstvo kraje rozhodlo profinancovat a kofinancovat projekt usnesením č. 4/266 ze dne 15.6.2017. V současné době probíhají stavební práce , které budou ukončeny v listopadu 2019.  Dále jsou uzavřeny smlouvy na výkon inženýrské činnosti a na výkon autorského dozoru. Dle lhůty splatnosti faktur sjednaných v rámci uzavřených smluv a v závislosti na termínu ukončení stavby, dojde k úhradě části závazků vyplývajících ze smluv na počátku roku 2020. Na základě výše uvedeného je nutné zajistit převod finančních prostředků na úhradu těchto výdajů ve výši 4.382,5 tis. Kč do roku 2020.</t>
  </si>
  <si>
    <t>Zastupitelstvo kraje rozhodlo profinancovat a kofinancovat projekt usnesením č. 4/266 ze dne 15.6.2017. V současné době probíhají stavební práce, které budou ukončeny v prosinci.  Dále jsou uzavřeny smlouvy na výkon inženýrské činnosti a na výkon autorského dozoru. Dle lhůty splatnosti faktur sjednaných v rámci uzavřených smluv a v závislosti na termínu ukončení stavby, dojde k úhradě části závazků vyplývajících ze smluv na počátku roku 2020. Z těchto důvodů je nutné zajistit převod finančních prostředků na úhradu výdajů za organizaci VZ ve výši 5.604,8 tis. Kč do roku 2020.</t>
  </si>
  <si>
    <t>Zastupitelstvo kraje dne 13.12.2018 rozhodlo o zahájení přípravy projektu usnesením č. 10/1088. V současné době se v rámci zpracování projektové dokumentace řeší posun termínu odevzdání 2. části díla. Dále ze smlouvy vyplývají závazky z titulu pozastávky a výkonu autorského dozoru. Z těchto důvodů je nutné převést nevyčerpané prostředky  ve výši 382,4 tis. Kč do rozpočtu roku 2020.</t>
  </si>
  <si>
    <t>Zastupitelstvo kraje dne 13.12.2018 rozhodlo o zahájení přípravy projektu usnesením č. 10/1094.  Rada kraje dne 9.4.2019 rozhodla usnesením č. 60/5362 o poskytnutí účelové investiční dotace na úhradu projektové dokumentace. V současné době probíhá zpracování projektové dokumentace. Z tohoto důvodu je nutné převést nevyčerpané prostředky  ve výši 670 tis. Kč do rozpočtu roku 2020.</t>
  </si>
  <si>
    <t>Zastupitelstvo kraje dne 13.12.2018 rozhodlo o zahájení přípravy projektu usnesením č. 10/1094.  Rada kraje dne 9.4.2019 rozhodla usnesením č. 60/5362 o poskytnutí účelové investiční dotace na úhradu projektové dokumentace. V současné době probíhá zpracování projektové dokumentace. Z tohoto důvodu je nutné převést nevyčerpané prostředky  ve výši 300 tis. Kč do rozpočtu roku 2020.</t>
  </si>
  <si>
    <t>Zastupitelstvo kraje dne 13.12.2018 rozhodlo o zahájení přípravy projektu usnesením č. 10/1094.  Rada kraje dne 9.4.2019 rozhodla usnesením č. 60/5362 o poskytnutí účelové investiční dotace na úhradu projektové dokumentace. Dne 7.10.2019 Rada kraje rozhodla usnesením č. 71/6461 o zvýšení závazného ukazatele. V současné době probíhá zpracování projektové dokumentace. Z tohoto důvodu je nutné převést nevyčerpané prostředky  ve výši 482 tis. Kč do rozpočtu roku 2020.</t>
  </si>
  <si>
    <t>Zastupitelstvo kraje rozhodlo profinancovat a kofinancovat projekt usnesením č. 10/1094 ze dne 13.12.2018. Projekt byl předložen do příslušné výzvy Operačního programu Životní prostředí v lednu 2019. Rozhodnutí o poskytnutí dotace bylo vydáno v červenci 2019. V současné době probíhá hodnocení nabídek uchazečů v rámci zakázky na zhotovitele stavby. Finanční prostředky určené na úhradu nákladů spojených s administrací veřejné zakázky ve výši 57,2 tis. Kč je nutné převést do rozpočtu roku 2020.</t>
  </si>
  <si>
    <t>Zastupitelstvo kraje rozhodlo profinancovat a kofinancovat projekt usnesením č. 21/2234 ze dne 22.9.2016 a o změně výše financování bylo rozhodnuto usnesením zastupitelstva kraje č.11/1234 ze dne 13.3.2019. Projekt byl předložen do příslušné výzvy Operačního programu Životní prostředí v říjnu 2017. Rozhodnutí o poskytnutí dotace bylo vydáno v červnu 2018. Z důvodu prolongace procesu výběru zhotovitele stavby dochází k pozdějšímu předání staveniště než byl původní předpoklad. Z uvedeného důvodu je nutné zajistit převod finančních prostředků ve výši 5.318,5 tis. Kč do roku 2020.</t>
  </si>
  <si>
    <t>Zastupitelstvo kraje usnesením č. 20/2053 ze dne 23.6.2016 a rozhodlo o kofinancování projektu (10% podíl žadatele) a o prodloužení termínu realizace rozhodlo zastupitelstvo kraje usnesením č. č. 13/1566 z 12.9.2019.  90 % způsobilých výdajů projektu bude spolufinancováno z Integrovaného regionálního operačního programu. Z důvodu doby realizace projektu je navrhováno převést nevyčerpané finanční prostředky v celkové výši 2.758,7 tis. Kč do rozpočtu roku 2020.</t>
  </si>
  <si>
    <t>Zastupitelstvo kraje usnesením č. 20/2052 ze dne 23.6.2016 rozhodlo o kofinancování projektu (10% podíl žadatele) a o prodloužení termínu realizace rozhodlo zastupitelstvo kraje usnesením č. č. 13/1566 z 12.9.2019. 90 % způsobilých výdajů projektu bude spolufinancováno z Integrovaného regionálního operačního programu. Z důvodu doby realizace projektu je navrhováno převést nevyčerpané finanční prostředky v celkové výši 2.883,7 tis. Kč do rozpočtu roku 2020.</t>
  </si>
  <si>
    <t>Zastupitelstvo kraje rozhodlo o profinancování a kofinancování projektu dne 21.4.2016 usnesením č. 19/1988. Nevyčerpané prostředky ze zálohové platby jsou určeny k financování projektu i v roce 2020, proto je nutné tyto prostředky ve výši 5.291,8 tis. Kč převést do rozpočtu roku 2020.</t>
  </si>
  <si>
    <t>Zastupitelstvo kraje rozhodlo o profinancování a kofinancování projektu dne 14.12.2017 usnesením č. 6/585. Nevyčerpané prostředky ze zálohové platby jsou určeny k financování projektu i v roce 2020, proto je nutné je převést do rozpočtu následujícího roku. Do konce roku 2019 očekáváme přijetí další části zálohy ve výši 811,2 tis. Kč. Na základě výše uvedeného je navrhováno převést nevyčerpané finanční prostředky ve výši 8.439,8 tis. Kč do rozpočtu roku 2020.</t>
  </si>
  <si>
    <t>Zastupitelstvo kraje rozhodlo o profinancování a kofinancování projektu dne 13.3.2019 usnesením č. 11/1337. Vzhledem k zahájení realizace projektu od 1.1.2020, záloha dotace poskytnutá v roce 2019 nebude použita a je navrhováno prostředky ve výši 236.895 tis. Kč převést do rozpočtu roku 2020.</t>
  </si>
  <si>
    <t>Zastupitelstvo kraje rozhodlo o profinancování a kofinancování projektu dne 23.6.2016 usnesením č. 20/2083. V rámci projektu se dokončují stavební práce, připravuje se předání a převzetí stavby. V případě výskytu vad a nedodělků může dojít k úhradě pozastávky až v roce 2020. Také kolaudace stavby, která je podmínkou úhrady faktur za technický dozor, autorský dozor a koordinátora BOZP, je plánována na konec listopadu. Na základě výše uvedeného je navrhováno převést nevyčerpané finanční prostředky ve výši 8.929,5 tis. Kč do rozpočtu roku 2020.</t>
  </si>
  <si>
    <r>
      <t xml:space="preserve">Zastupitelstvo kraje rozhodlo o profinancování a kofinancování projektu dne 14.6.2018 usnesením č. 8/865. Dotační prostředky ze zálohové platby  jsou určeny k financování projektu i v roce 2020. V letošním roce očekáváme další část dotace ve výši 379,8 tis. Kč, která vč. nevyčerpaných prostředků bude v celkové výši </t>
    </r>
    <r>
      <rPr>
        <sz val="10"/>
        <color theme="1"/>
        <rFont val="Arial CE"/>
        <charset val="238"/>
      </rPr>
      <t>5.806,7 tis. Kč převedena do rozpočtu roku 2020.</t>
    </r>
  </si>
  <si>
    <t>Zastupitelstvo kraje rozhodlo o profinancování a kofinancování projektu dne 13.6.2019 usnesením č. 12/1434. Vzhledem k větší časové náročnosti přípravy projektu je navrhováno nevyčerpané prostředky ve výši 13.017,2 tis. Kč převést do rozpočtu roku 2020.</t>
  </si>
  <si>
    <t>Zastupitelstvo kraje rozhodlo profinancovat a kofinancovat projekt usnesením č. 4/266 ze dne 15.6.2017. Smlouva o dílo byla uzavřena na konci července 2019.  K předání staveniště došlo v srpnu 2019, zároveň došlo k časové prodlevě v přípravných pracích (výroba oken pro historickou budovu), čímž došlo k posunu plateb výdajů na této akci. Na základě výše uvedeného je navrhováno převést nevyčerpané finanční prostředky ve výši 21.191,7 tis. Kč do rozpočtu roku 2020.</t>
  </si>
  <si>
    <t>Zastupitelstvo kraje dne 13.12.2018 rozhodlo o zahájení přípravy projektu usnesením č. 10/1088.  V současné době je zpracovávána projektová dokumentace, z jejíž smlouvy vyplývají závazky z titulu pozastávky a výkonu autorského dozoru. Z tohoto důvodu je nutné převést nevyčerpané prostředky  ve výši 188,8 tis. Kč do rozpočtu roku 2020.</t>
  </si>
  <si>
    <t xml:space="preserve">Zastupitelstvo kraje dne 13.12.2018 rozhodlo o zahájení přípravy projektu usnesením č. 10/1088.  V současné době je zpracovávána projektová dokumentace, konec projektové přípravy se předpokládá začátkem roku 2020. Projektant se rozhodl fakturovat až po dokončení celého díla. Ze smlouvy na PD dále vyplývají závazky z titulu pozastávky a výkonu autorského dozoru. Z těchto důvodů je nutné převést nevyčerpané prostředky  ve výši 526,4 tis. Kč do rozpočtu roku 2020. </t>
  </si>
  <si>
    <t>Zastupitelstvo kraje dne 13.12.2018 rozhodlo o zahájení přípravy projektu usnesením č. 10/1088.  V současné době je zpracovávána projektová dokumentace. Z důvodu zjištěného havarijního stavu kanalizace došlo k prodloužení projektové přípravy a územního řízení. Dále ze smlouvy na projektovou přípravu vyplývají závazky z titulu pozastávky a výkonu autorského dozoru. Z těchto důvodů je nutné převést nevyčerpané prostředky  ve výši 690,3 tis. Kč do rozpočtu roku 2020.</t>
  </si>
  <si>
    <t>Zastupitelstvo kraje rozhodlo o profinancování a kofinancování projektu dne 12.9.2019 usnesením č. 13/1596. Vzhledem k větší časové náročnosti přípravy projektu je navrhováno nevyčerpané prostředky ve výši 150 tis. Kč převést do rozpočtu roku 2020.</t>
  </si>
  <si>
    <t xml:space="preserve">Akce byla schválena usnesením rady kraje č. 27/2464 ze dne 12.12.2017.  S ohledem na uzavřené smlouvy, jejich dodatky a postup prací byly v roce 2019 čerpány prostředky pouze na projekční a inženýrskou činnost související se zpracováním všech stupňů projektové dokumentace a náklady na zpracování reálné odbytové ceny. Zbývající výdaje budou čerpány v roce 2020. Z tohoto důvodu je navrhováno převést částku ve výši 29.557,2 tis. Kč do rozpočtu roku 2020. </t>
  </si>
  <si>
    <t>Akce byla schválena usnesením rady kraje č. 60/5371 ze dne 9.4.2019. Stavba bude dokončena v prosinci 2019. S ohledem na aktuální postup prací a na platební podmínky dle uzavřených smluv je navrhováno převést částku ve výši 12.500 tis. Kč do rozpočtu roku 2020.</t>
  </si>
  <si>
    <t>Rada kraje usnesením č. 61/5514 ze dne 30.4.2019 rozhodla  o uzavření dodatku č. 1 smlouvy č. 01164/2015/KON na provedení nových funkcionalit Nákupního portálu. Vzhledem k předpokládanému termínu realizace je navrhováno nevyčerpané prostředky ve výši 100 tis. Kč převést do rozpočtu roku 2020.</t>
  </si>
  <si>
    <t>Fotovoltaika budovy G - Akce byla schválena usnesením rady kraje č. 66/5960 dne 16.7.2019. V současné době je ukončena veřejná zakázka na zhotovitele projektové dokumentace spojená neoddělitelně s veřejnou zakázkou na zhotovitele díla. Ukončení projektových prací se předpokládá na jaře roku 2020, poté bude probíhat fyzická realizace díla. V rámci této akce bude na jaře roku 2020 potřeba vyhlásit veřejnou zakázku na výkon technického dozoru stavebníka. Na základě této skutečnosti je navrhováno převést finanční prostředky ve výši 2.500 tis. Kč do rozpočtu roku 2020.  
Zasedací místnosti ve 3. NP a 4. NP budovy G a vybavení prostor - Akce byla schválena usnesením rady kraje č. 71/6466 dne 7.10.2019. V současné době probíhá zpracování projektové dokumentace, která bude podkladem pro vyhlášení veřejné zakázky na konci roku 2019. Termín plnění je očekáván na jaře 2020. S ohledem na tuto skutečnost je navrhováno převést nevyčerpané finanční prostředky ve výši 2.536 tis. Kč do rozpočtu roku 2020</t>
  </si>
  <si>
    <t>Akce byla přeschválená usnesením rady kraje č. 68/6173 ze dne 27.8.2019. V rámci výdajů, které jsou součástí rozpočtu roku 2019, jsou mimo jiné i výdaje ke krytí závazků vyplývajících z uzavřených smluv na znalecké posudky a na práce k odvodnění pozemků. Za předpokladu, že v roce 2019 nebudou práce dokončeny z důvodů nepříznivých klimatických podmínek, budou v souladu s obchodními podmínkami závazky hrazeny v roce 2020. Na základě výše uvedeného je navrhováno převést prostředky ve výši 718,6 tis. Kč do rozpočtu kraje roku 2020.</t>
  </si>
  <si>
    <t>Akce byla schválena usnesením rady kraje č. 32/2835 ze dne 27.2.2018. V listopadu 2019 byla vyhlášena veřejná zakázka na zhotovitele. Samotná realizace stavby bude v roce 2020 z důvodu návaznosti na podmiňující stavbu přípojky nízkého napětí, jejíž realizace se předpokládá v lednu 2020. Z tohoto důvodu je navrhováno převést finanční prostředky ve výši 1.718,9 tis. Kč do rozpočtu roku 2020.</t>
  </si>
  <si>
    <t>Akce byla přeschválená usnesením rady kraje č. 68/6190 ze dne 27.8.2019 a sestává se z pěti rozdílných stavebních prací, z nichž jsou čtyři již ukončené. K zajištění páté části realizace se dosud nikdo nepřihlásil, veřejná zakázka bude vyhlášena opakovaně. Z výše uvedených důvodů je navrhováno převést finanční prostředky ve výši 169,9 tis. Kč do rozpočtu roku 2020.</t>
  </si>
  <si>
    <t>Akce byla schválena usnesením rady kraje č. 70/6393 dne 24.9.2019. V současné době se připravuje zadávací řízení na výběr zhotovitele a technického dozoru stavebníka, probíhá veřejná zakázka na provádění autorského dozoru. S ohledem na termíny plnění a navazující platby vyplývající z návrhů smluv je navrhováno finanční prostředky ve výši 555 tis. Kč převést do rozpočtu roku 2020.</t>
  </si>
  <si>
    <t>Akce na přípravu projektu byla přeschválená usnesením zastupitelstva kraje č. 6/520 dne 14.12.2017. Finanční prostředky v roce 2019 byly čerpány na zpracování studie proveditelnosti, byla vyhlášena veřejná zakázka na projektanta a zpracování dalších stupňů projektové dokumentace, které bude pokračovat i v roce 2020. Na základě této skutečnosti je navrhováno převést finanční prostředky ve výši 10.358,1 tis. Kč do rozpočtu roku 2020.</t>
  </si>
  <si>
    <t>Akce byla schválena usnesením zatupitelstva kraje č. 10/1083 dne 13.12.2018. V současnosti je spolupráce se zhotovitelem před podpisem smlouvy, přičemž finanční plnění započne v prosinci. Realizace akce je stanovena na jeden rok. Z tohoto důvodu je navrhováno převést finanční prostředky ve výši 18.032 tis. Kč do rozpočtu roku 2020.</t>
  </si>
  <si>
    <t>Akce byla schválena usnesením zastupitelstva kraje č. 10/1083 ze dne 13.12.2018. Veřejná zakázka na zhotovitele byla dne 23.8.2019 zrušena, jelikož nebyla podána ani jedna nabídka. Do konce roku 2019 bude vyhlášena znovu. Předmětem akce jsou venkovní úpravy, tudíž s ohledem na klimatické podmínky mohou být práce zahájeny na jaře roku 2020. Z tohoto důvodu je navrhováno převést částku ve výši 2.100 tis. Kč do rozpočtu roku 2020.</t>
  </si>
  <si>
    <t>Akce byla schválena usnesením zastupitelstva kraje č. 2/28 dne 22.12.2016. V současné době je zpracována dokumentace stávajícího stavu budov a pozemků areálu a probíhá veřejná zakázka na zpracování průzkumů a architektonické a stavební studie. Ačkoliv smlouva bude uzavřena pravděpodobně ještě letos, plnění z této smlouvy včetně úhrady faktur se předpokládá v roce 2020, a proto je navrhováno převést částku ve výši 1.102,7 tis. Kč do rozpočtu kraje roku 2020. 
Dále byly příspěvkové organizaci usnesením rady kraje č. 71/6460 dne 7.10.2019 schváleny finanční prostředky na realizaci stavebních úprav k vybudování sociálních zařízení v budově A s časovou použitelností do 30.3.2020.  Z tohoto důvodu je navrhováno převést finanční prostředky ve výši 800 tis. Kč do rozpočtu roku 2020.</t>
  </si>
  <si>
    <t xml:space="preserve">Usnesením rady kraje č. 39/3533 dne 29.5.2018 byly příspěvkové organizaci schváleny finanční prostředky na zhotovení projektové dokumentace.  Usnesením rady kraje č. 71/6466 dne 7.10.2019 byly na akci navýšeny finanční prostředky o částku 13.500 tis. Kč na realizaci stavby s časovou použitelností do 31.12.2020. Z tohoto důvodu je navrhováno převést tyto finanční prostředky a prostředky na autorský dozor v celkové výši 13.597,8 tis. Kč do rozpočtu roku 2020. </t>
  </si>
  <si>
    <t>Akce byla schválena usnesením rady kraje č. 58/5216 dne 11.3.2019. Předmětem akce je kompletní příprava demolice. Projektová dokumentace je zpracována, ze smlouvy na projektovou dokumentaci zbývá k realizaci autorský dozor. Součástí přípravy demolice je i realizace přeložky inženýrské sítě a provedení náhradní výsadby dřevin, která proběhne v listopadu 2019. Přeložka inženýrské sítě bude realizována jejím  správcem během listopadu a prosince 2019. S ohledem na následné platby faktur je navrhováno převést finanční prostředky ve výši 649,1 tis. Kč do rozpočtu roku 2020.</t>
  </si>
  <si>
    <t xml:space="preserve">Akce byla schválena usnesením rady kraje č. 61/5448  dne 30.4.2019. Akce je úzce stavebně propojena s akcí "Energetické úspory ve SŠ technické v Opavě", která má být dokončena v prosinci 2019, poté bude možné dokončit rekonstrukci osvětlení. Z výše uvedeného důvodu bude akce realizována až v příštím roce. Proto je potřeba finanční prostředky ve výši 700 tis. Kč převést do rozpočtu roku 2020. </t>
  </si>
  <si>
    <t>Akce byla schválena usnesením rady kraje č. 71/6466 dne 7.10.2019 s časovou použitelností do 31.12.2020. Z tohoto důvodu je navrhováno převést finanční prostředky ve výši 400 tis. Kč do rozpočtu roku 2020.</t>
  </si>
  <si>
    <t>Akce byla schválena usnesením rady kraje č. 71/6466 dne 7.10.2019 s časovou použitelností do 31.12.2020. Z tohoto důvodu je navrhováno převést finanční prostředky ve výši 350 tis. Kč do rozpočtu roku 2020.</t>
  </si>
  <si>
    <t>Akce byla schválena usnesením rady kraje č. 71/6466 dne 7.10.2019 s časovou použitelností do 31.12.2020. Z tohoto důvodu je navrhováno převést finanční prostředky ve výši 400 tis. Kč do rozpočtu roku 2020.</t>
  </si>
  <si>
    <t>Akce byla schválena usnesením rady kraje č. 71/6466 dne 7.10.2019 s časovou použitelností do 31.12.2020. Z tohoto důvodu je navrhováno převést finanční prostředky ve výši 3.000 tis. Kč do rozpočtu roku 2020.</t>
  </si>
  <si>
    <t>Akce byla schválena usnesením zastupitelstva kraje č. 10/1083 dne 13.12.2018.  V současné době byla zahájena realizace první etapy díla. Usnesením rady kraje č. 72/6522 dne 21.10.2019 byly navýšeny finanční prostředky na realizaci druhé etapy s časovou použitelností do 31.12.2020. Z tohoto důvodu a s ohledem na možnost nepříznivých klimatických podmínek při realizaci první etapy je navrhováno převést finanční prostředky ve výši 6.609,6 tis. Kč do rozpočtu roku 2020.</t>
  </si>
  <si>
    <t>Akce byla schválena usnesením rady kraje č. 71/6466 dne 7.10.2019 s časovou použitelností do 31.12.2020. Z tohoto důvodu je navrhováno převést finanční prostředky ve výši 1.400 tis. Kč do rozpočtu roku 2020.</t>
  </si>
  <si>
    <t>Akce byla schválena usnesením rady kraje č. 71/6466 dne 7.10.2019 s časovou použitelností do 31.12.2020. Z tohoto důvodu je navrhováno převést finanční prostředky ve výši 300 tis. Kč do rozpočtu roku 2020.</t>
  </si>
  <si>
    <t>Akce byla schválena usnesením rady kraje č. 71/6466 dne 7.10.2019 s časovou použitelností do 31.12.2020. Z tohoto důvodu je navrhováno převést finanční prostředky ve výši 1.400 tis. Kč do rozpočtu roku 2020.</t>
  </si>
  <si>
    <t>Akce byla schválena usnesením rady kraje č. 71/6466 dne 7.10.2019 s časovou použitelností do 31.12.2020. Z tohoto důvodu je navrhováno převést finanční prostředky ve výši 1.200 tis. Kč do rozpočtu roku 2020.</t>
  </si>
  <si>
    <t>Pronájem Nemocnice s poliklinikou v Novém Jičíně byl schválen usnesením rady kraje č. 93/5859 dne 21.9.2011 a usnesením zastupitelstva kraje č. 21/1723 dne 21.9.2011. V souladu s rozhodnutím orgánů kraje byla dne 26.9.2011 uzavřena s nájemcem Radioterapie a.s. (později Nemocnice Nový Jičín a.s.) smlouva o nájmu podniku. Na základě této smlouvy se pronajímatel zavazuje prostředky ve výši 95% z reinvestiční části nájemného investovat zpět do pronajatého nemovitého majetku, přičemž nevyčerpaná částka, která je určená v daném roce na reinvestice a opravy se dle smlouvy o nájmu podniku z jednoho kalendářního roku převádí do následujícího kalendářního roku.  Proto je navrhováno převést nevyčerpané finanční prostředky ve výši 44.370 tis. Kč do rozpočtu roku 2020.</t>
  </si>
  <si>
    <t>Akce byla schválena radou kraje usnesením č. 71/6473 ze dne 7.10.2019. Finanční prostředky ve výši 650 tis. Kč jsou účelově určené na pořízení vnitřního vybavení objektu IVC Opava a finanční prostředky ve výši 600 tis. Kč jsou účelově určené na pořízení vnitřního vybavení objektu IVC Jablunkov. S ohledem na termín dokončení stavebních úprav objektů je navrhováno převést nevyčerpané prostředky ve výši 1.250 tis. Kč do rozpočtu roku 2020.</t>
  </si>
  <si>
    <t>Akce byla schválena radou kraje usnesením č. 71/6473 ze dne 7.10.2019. Finanční prostředky ve výši 1.300 tis. Kč pro Nemocnici ve Frýdku-Místku, p. o., jsou účelově určené na pořízení operačního světla, přístrojové techniky a dalšího nutného vybavení operačních sálů, včetně potřebných stavebních úprav. S ohledem na prováděné stavební úpravy je navrhováno převést nevyčerpané prostředky ve výši 1.300 tis. Kč do rozpočtu roku 2020.</t>
  </si>
  <si>
    <t>Akce byla schválena radou kraje usnesením č. 61/5465 ze dne 30.4.2019. Finanční prostředky jsou účelově určené na Chlazení pro A-D train - chladivo. Na instalaci chladiva byl proveden výběr dodavatele a realizace je plánována na konec roku. V této době může být instalace znemožněna vlivem klimatických podmínek. Z tohoto důvodu je navrhováno převést nevyčerpané prostředky ve výši 2.200 tis. Kč do rozpočtu roku 2020.</t>
  </si>
  <si>
    <t>Akce byla schválena usnesením zastupitelstva kraje č. 6/520 dne 14.12.2017. Předmětem akce je zajištění projektové dokumentace a povolení stavby. Základním podkladem pro zpracování projektové dokumentace je studie stavby, kterou nemocnice zajistila a předala v srpnu 2019. V říjnu 2019 proběhla veřejná zakázka na zhotovitele projektové dokumentace, která bude pro nepřijetí žádné nabídky zrušena a následně opakována. Z tohoto důvodu je navrhováno převést částku ve výši 2.250 tis. Kč do rozpočtu roku 2020.</t>
  </si>
  <si>
    <t xml:space="preserve">Akce byla schválena usnesením rady kraje č. 68/6200 dne 27.8.2019. V současné době probíhá realizace stavby s předpokládaným dokončením v prosinci 2019. S ohledem na lhůty splatnosti faktur je navrhováno převést finanční prostředky ve výši 1.000 tis. Kč do rozpočtu roku 2020. </t>
  </si>
  <si>
    <r>
      <t xml:space="preserve">Maximální částka </t>
    </r>
    <r>
      <rPr>
        <b/>
        <sz val="10"/>
        <rFont val="Tahoma"/>
        <family val="2"/>
        <charset val="238"/>
      </rPr>
      <t xml:space="preserve">            (v tis. Kč) </t>
    </r>
  </si>
  <si>
    <t xml:space="preserve">Zdůvodnění </t>
  </si>
  <si>
    <t>Akce rozpočtu "Dotační program - Ozdravné pobyty pro žáky 1. stupně základních škol" byla schválena usnesením rady kraje č. 10/1083 ze dne 13.12.2018. Finanční prostředky jsou smluvně vázány v rámci dotačního programu, který je vyhlášen jako dvouletý. Vzhledem k tomu, že vyplácení dotací probíhá na základě předložení závěrečného vyúčtování, budou finanční prostředky vyplaceny v roce 2020. Z tohoto důvodu je navrhováno převést nevyčerpané finanční prostředky ve výši 7.564,7 tis. Kč do rozpočtu roku 2020.</t>
  </si>
  <si>
    <t>Akce rozpočtu "DP-Příspěvky na ozdravné pobyty" byla schválena usnesení zastupitelstva kraje č. 10/1083 ze dne 13.12.2018. Finanční prostředky jsou smluvně vázány v rámci dotačního programu, který je vyhlášen jako dvouletý. Vzhledem k tomu, že vyplácení dotací probíhá na základě předložení závěrečného vyúčtování, budou tyto finanční prostředky vyplaceny v roce 2020. Z tohoto důvodu je navrhováno převést nevyčerpané finanční prostředky ve výši 4.393,5 tis. Kč do rozpočtu roku 2020.</t>
  </si>
  <si>
    <t>Zastupitelstvo kraje usnesením č. 13/1550 ze dne 12.9.2019 schválilo účelovou dotaci městu Český Těšín na opravu místní komunikace Sokolovská v Českém Těšíně. Dle smluvního ujednání budou příjemci dotace poskytnuty finanční prostředky teprve po předložení faktur za provedené práce. Předmětná dotace má stanovený termín předložení závěrečného vyúčtování v lednu 2020. V návaznosti na výše uvedené je navrhováno převést nevyčerpané finanční prostředky do rozpočtu roku 2020.</t>
  </si>
  <si>
    <t xml:space="preserve">Rada kraje usnesením č. 71/6456 ze dne 7.10.2019 doporučuje zastupitelstvu kraje rozhodnout o poskytnutí dotace z rozpočtu kraje na realizaci projektu Konference Smart technologie. Návrh smlouvy o poskytnutí dotace bude projednávat zastupitelstvo kraje na svém zasedání dne 12.12.2019. Dle smluvního ujednání bude příjemci dotace poskytnuta část finančních prostředků teprve na základě předloženého závěrečného vyúčtování s termínem v lednu 2020. Z daného důvodu je navrhováno převést nevyčerpané finanční prostředky do rozpočtu roku 2020. </t>
  </si>
  <si>
    <t>Oddělení veřejných zakázek krajského úřadu byl předložen požadavek na realizaci veřejné zakázky na zabezpečení technické podpory WiFi Controleru a rozšáření o 50 přístupových bodů (AP) pro zlepšení pokrytí WiFi signálem v prostorách budov krajského úřadu. Požadavek byl zaevidován pod VZ č. 157/2019  Z důvodu zpřesnění technické specifikace došlo k posunutí termínu realizace veřejné zakázky, proto je navrhováno nevyčerpané prostředky ve výši 1.980 tis. Kč převést do rozpočtu roku 2020.</t>
  </si>
  <si>
    <t>Zastupitelstvo kraje usnesením č. 11/1196 z 13.3.2019 rozhodlo poskytnou investiční dotace na úhradu nákladů spojených se stavbou nebo rekonstrukcí požárních zbrojnic vybraným obcím Moravskoslezského kraje s časovou použitelností do 31.12.2020. Dotace budou poskytnuty na základě předložených písemných výzev. Vzhledem k nastaveným podmínkám poskytnutí dotací je navrhováno převést nevyčerpané prostředky ve výši 9.000 tis. Kč do rozpočtu roku 2020.</t>
  </si>
  <si>
    <t>Zastupitelstvo kraje usnesením č. 4/229 ze dne 15.6.2017 rozhodlo  poskytnout investiční dotaci městu Jablunkov ve výši 18.000 tis. Kč účelově určenou na výstavbu integrovaného výjezdového centra ve městě Jablunkov s časovou použitelností dotace do 31.12.2018. S ohledem na náročnost stavby byla usnesením zastupitelstva kraje č. 8/804 ze dne 14.6.2018 prodloužena časová použitelnost dotace do 31.12.2019. Zastupitelstvu kraje byl na zasedání 12.9.2019 předložen materiál č. 4/2, týkající se prodloužení časové použitelnosti dotace do 30.6.2020 z důvodu technických potíží při demolici stávajícího objektů a následnou revizí základů sousedního objektu. Dotace bude poskytnuta na základě písemné výzvy příjemce dotace. Z uvedeného důvodu navrhujeme převést nevyčerpané prostředky ve výši 18.000 tis. Kč do rozpočtu roku 2020.</t>
  </si>
  <si>
    <t>Dne 16.5.2019 byla uzavřena objednávka č. 0728/2019/KH/O s MT Legal s.r.o., advokátní kancelář na komplexní zajištění realizace zadávacího řízení na vyhodnocení ohroženosti a zpracování bezpečnostních plánů měkkých cílů v rámci projektů Moravskoslezského kraje Bezpečný úřad 2019 a Bezpečná škola 2019. Na základě vyhodnocení nabídek byla uzavřena smlouva s dodavatelem CyberG Europe, a.s. Úhrada za zajištění realizace zadávacího řízení proběhne v lednu 2020, z tohoto důvodu je navrhováno přesunout nevyčerpané prostředky ve výši 58,9 tis. Kč do rozpočtu roku 2020.</t>
  </si>
  <si>
    <t>Usnesením zastupitelstva kraje č. 12/1387 ze dne 13.6.2019 bylo rozhodnuto poskytnout dotaci obci Stará Ves nad Ondřejnicí na "rekonstrukci renesančního zámku ve Staré Vsi nad Ondřejnicí 3. etapa" ve výši 1.516 tis. Kč s časovou použitelností od 1.1.2019 do 31.12.2019. První splátka ve výši 50 %, tedy 758 tis. Kč, bude na účet příjemce převedena do 30 dnů od nabytí účinnosti této smlouvy v roce 2019. Zbývající finanční prostředky ve výši 758 tis. Kč budou čerpány dle smlouvy do 30 dnů ode dne předložení závěrečného vyúčtování, které je stanoveno nejpozději do 15.1.2020. V návaznosti na výše uvedené je navrhováno převést nevyčerpané finanční prostředky do rozpočtu roku 2020.</t>
  </si>
  <si>
    <t>Zastupitelstvo kraje usnesením č. 11/1214 ze dne 13.3.2019 rozhodlo poskytnout dotaci společnosti Unicont Opava s. r. o. na realizaci projektu "Rekonstrukce, revitalizace a dostavba vodárenské věže" ve výši 1.000 tis. Kč v letech 2019 až 2020. Finanční prostředky budou čerpány dle smlouvy postupně při dokládání průběžného vyúčtování ve splátkách vždy do 30 kalendářních dnů ode dne doručení kompletní písemné výzvy a od provedení kontrolní prohlídky zrealizovaných prací a po závěrečném vyúčtování v letech 2019 a 2020. Jedná se o 2letý dotační program. V návaznosti na výše uvedené je navrhováno převést nevyčerpané finanční prostředky do rozpočtu roku 2020.</t>
  </si>
  <si>
    <t>Zastupitelstvo kraje usnesením č. 11/1214 ze dne 13.3.2019 rozhodlo poskytnout dotaci žadatelům, příp. i náhradním žadatelům. Usnesením rady kraje č. RK 65/5876 ze dne 25.6.2019 byl program navýšen o finanční prostředky ve výši 5.753,3 tis. Kč. Finanční prostředky budou poskytnuty náhradnímu subjektu - akciové společnosti BeePartner na realizaci projektu „Sanační práce podzemních podlaží výklopny a mlýnice v areálu Dolní oblasti Vítkovice“ v letech 2019 až 2020. Finanční prostředky budou čerpány  dle smlouvy postupně při dokládání průběžného vyúčtování ve splátkách vždy do 30 kalendářních dnů ode dne doručení kompletní písemné výzvy a od provedení kontrolní prohlídky zrealizovaných prací a po závěrečném vyúčtování v letech 2019 a 2020. Jedná se o 2letý dotační program. V návaznosti na výše uvedené je navrhováno převést nevyčerpané finanční prostředky do rozpočtu roku 2020.</t>
  </si>
  <si>
    <t>Zastupitelstvo kraje usnesením č. 11/1214 ze dne 13.3.2019 rozhodlo poskytnout dotaci Městu Kravaře na realizaci projektu "Oprava střešní krytiny Kravařského zámku – čelního traktu a  bočních věží" ve výši 4.994 tis. Kč v letech 2019 až 2020. Finanční prostředky budou čerpány  dle smlouvy postupně při dokládání průběžného vyúčtování ve splátkách vždy do 30 kalendářních dnů ode dne doručení kompletní písemné výzvy a od provedení kontrolní prohlídky zrealizovaných prací a po závěrečném vyúčtování v letech 2019 a 2020. Jedná se o 2letý dotační program. V návaznosti na výše uvedené je navrhováno převést nevyčerpané finanční prostředky do rozpočtu roku 2020.</t>
  </si>
  <si>
    <t>V roce 2019 byla uzavřena objednávka (0183/2019/KPP/O) na zajištění mediální spolupráce s RADIOHOUSE s.r.o. Jedná se o mediální spolupráci v rámci projektu „Rubrika – kam za kulturou“ na Hitrádiu Orion. Vysílání a následná fakturace bude probíhat až do února 2020.  Dále byly v roce 2019 uzavřeny smlouvy na nákup vysílacího času, dodání programů a poskytnutí licence s dobou plnění do 31.12.2019 se společností FABEX MEDIA s.r.o (00363/2019/KH)  a se společností Rádio Čas s.r.o. (00339/2019/KH). Vysílání za měsíc prosinec 2019 bude fakturováno v lednu 2020. V návaznosti na výše uvedené je navrhováno převést nevyčerpané finanční prostředky do rozpočtu roku 2020.</t>
  </si>
  <si>
    <t>Zastupitelstvo kraje usnesením č. 10/1083 ze dne 13.12.2018 rozhodlo poskytnout návratnou finanční výpomoc organizaci Muzeum Těšínska s účelovým určením na profinancování projektu „Toulky údolím Olše“ spolufinancovaného Moravskoslezským krajem realizovaného v rámci programu INTERREG V – A Česká republika – Polsko, s jednorázovou splatností po obdržení dotace od poskytovatele, nejpozději do 30.11.2020  v celkové výši 21.229 tis. Kč a usn. č. 55/4902 z 29.1.2019 bylo převeden zůstatek z roku 2018 ve výši 1.023,3 tis. Kč. Původní termín ukončení realizace projektu, který byl stanoven na 30.6.2019 byl poskytovatelem dotace prodloužen do 31.12.2020. Usnesením ZK č. 10/1062 ze dne 13.12.2018 byla změněna výše a doba profinancování a kofinancování projektu „Toulky údolím Olše“ z „1.000.000 €“ na „1.170.000 €“  a v letech „2017 – 2019“ na „2017 – 2020“. V návaznosti na výše uvedené je navrhováno zapojit nevyčerpané finanční prostředky do rozpočtu kraje v roce 2020.</t>
  </si>
  <si>
    <t>Zastupitelstvo kraje usnesením č. 2/28 ze dne 22.12.2016 rozhodlo poskytnout návratnou finanční výpomoc organizaci Muzeum Novojičínska s účelovým určením profinancování projektu „Muzeum Šipka – expozice archeologie a geologie Štramberku“,  v celkové výši 5.400 tis. Kč s časovou použitelnosti do 31.12.2018. Zahájení projektu předcházela stavební rekonstrukce objektu, která byla dokončena se zpožděním z technologických důvodů kolaudačním souhlasem ze dne 22.8.2017. Původní termín ukončení realizace projektu, který byl stanoven na 31.12.2018 byl poskytovatelem dotace prodloužen do 30.6.2020. Zastupitelstvo kraje usnesením č. 10/1056 ze dne 13.12.2018 změnilo dobu profinancování a kofinancování projektu „Muzeum Šipka – expozice archeologie a geologie Štramberku“  v letech „2017 – 2018“ na „2017 – 2020“ a prodloužilo dobu použitelnosti návratné finanční výpomoci.  V návaznosti na výše uvedené a posunu v harmonogramu realizace projektu je navrhováno zapojit finanční prostředky ve výši 5.400 tis. Kč do rozpočtu kraje roku 2020.</t>
  </si>
  <si>
    <t>Dne 17.10.2019 byla uzavřena objednávka č. 1290/2019/KH/O s dodavatelem Firemky s.r.o. na organizační zajištění fotokoutku s obsluhou tisku fotografií včetně grafického návrhu pozadí totek v rámci prezentace Moravskoslezského kraje od 26.12.2019 do 5.1.2020 na IIHF Mistrovství světa juniorů v ledním hokeji. Vzhledem k termínu ukončení akce je předpokladána úhrada faktury v lednu 2020. Na základě výše uvedeného je navhováno převést nevyčerpané prostředky ve výši 189,7 tis. Kč do rozpočtu roku 2020.</t>
  </si>
  <si>
    <t>Dne 22.10.2019 byla uzavřena objednávka č. 1310/2019/KH/O s dodavatelem REDA OSTRAVA s.r.o. na dodání propagačních předmětů s logem Moravskoslezského kraje, které budou předávány u příležitosti konání IIHF Mistrovství světa juniorů v ledním hokeji, který se uskuteční od 26.12.2019 do 5.1.2020. S ohledem na termín dodání prezentačních předmětů do 20.12.2019 bude faktura uhrazena v lednu 2020. Na základě výše uvedeného je navrhováno převést finanční prostředky ve výši 195 tis. Kč do rozpočtu roku 2020.</t>
  </si>
  <si>
    <t>Dne 19.3.2019 byla uzavřena objednávka č. 0411/2019/KH/O s dodavatelem Grada Publishning, a.s. na zajištění celostránkové barevné inzerce na 4. straně obálky knihy s pracovním názvem "Regiony budoucnosti" s termínem plnění do 30.9.2019. Zástupce dodavatele e-mailem sdělil, že předpokládaný termín vydání knihy se z organizačních a technických důvodů posune pravděpodobně na prosinec 2019. S ohledem na uvedené je navrhováno přesunout nevyčerpané finanční prostředky ve výši 84,7 tis. Kč do rozpočtu roku 2020.</t>
  </si>
  <si>
    <t>Rada kraje usnesením č. 52/9696 z 11.12.2018 rozhodla uzavřít smlouvu č. 08481/2018/KŘ s dodavatelem BORGIS a.s. na zveřejňování inzerce a komerčních článků formou balíčku inzertní projekt - S Právo v deníku Právo a na www.novinky.cz. Termíny plnění budou probíhat na základě jednotlivých výzev, a to dle potřeb objednatele a technických možností dodavatele. Lhůta splatnosti faktur je stanovena na 30 kalendářních dnů od data doručení, proto bude plnění za prosinec 2019 a plnění v roce 2020 uhrazeno v průběhu roku 2020. S ohledem na uvedené je navrhováno přesunout nevyčerpané finanční prostředky ve výši 1.466,6 tis. Kč do rozpočtu roku 2020.</t>
  </si>
  <si>
    <t>Akce rozpočtu "Územní energetická koncepce" byla zařazena do rozpočtu kraje na rok 2019 usnesením rady kraje č. 55/4902 ze dne 29.1.2019. Jedná se o finanční prostředky určené na zpracování energetické koncepce, které jsou smluvně vázány ve smlouvě o dílo č. 04139/2018/KŘ na zpracování projektu „Územní energetická koncepce Moravskoslezského kraje na období 2020-2044“. Vzhledem k tomu, že plnění z této smlouvy bude i v roce 2020, je potřeba finanční prostředky ve výši 452,6 tis. Kč převést do rozpočtu roku 2020.   </t>
  </si>
  <si>
    <t>Dne 3.10.2019 byla uzavřena objednávka č. 1252/2019/KH/O s dodavatelem HC VÍTKOVICE RIDERA a.s. na zajištění pronájmu prostor pro prezentaci Moravskoslezského kraje na domácích extraligových utkáních A-týmu mužů HC VÍTKOVICE RIDERA hraná v Ostravar Aréně v období do 18.12.2019. S ohledem na termín ukončení realizace akce 18.12.2019 je předpokládáno, že termín splatnosti faktury bude stanoven na leden 2020. Proto je navrhováno nevyčerpanou částku ve výši 236 tis. Kč přesunout do rozpočtu roku 2020.</t>
  </si>
  <si>
    <t>Rada kraje rozhodla usnesením č. 108/8420 ze dne 6.9.2016 o vyhlášení dotačního programu "Program podpory financování akcí s podporou EU pro obce do 3 tis. obyvatel". Usneseními zastupitelstva kraje č. 4/296 ze dne 15.6.2017 a č.  5/467 ze dne 14.9.2017 bylo rozhodnuto o příjemcích dotací včetně náhradních žadatelů. Výplata druhých splátek dotací probíhá postupně po předložení závěrečných vyúčtování. Nevyčerpané finanční prostředky roku 2019 určené na tento účel ve výši 2.603 tis. Kč je navrhováno převést do rozpočtu kraje na rok 2020.</t>
  </si>
  <si>
    <t>Akce rozpočtu "Propagace v oblasti životního prostředí" byla schválena usnesením zastupitelstva kraje č. 10/1083 ze dne 13. 12. 2018. Finanční prostředky ve výši 205 tis. Kč jsou určeny na poskytnutí dotace subjektu Nadace na pomoc zvířatům za účelem rekonstrukce a pořízení nového vybavení. Rada kraje doporučila zastupitelstvu kraje na schůzi rady kraje konané dne 25.11.2019 rozhodnout poskytnout předmětnou dotaci. S ohledem na časové použití dotace, které je požadováno od 1.1.2020 do 1.6.2020, bude dotace vyplacena až v roce 2020, proto se navrhuje tyto prostředky převést do rozpočtu roku 2020.</t>
  </si>
  <si>
    <t>Oddělení veřejných zakázek krajského úřadu byl předložen požadavek na realizaci veřejné zakázky na zajištění licencí v rámci licenčního programu Microsoft Enrollment for Education Solutions pro školy a školská zařízení zřizovaná Moravskoslezským krajem na období 2020 - 2022. Požadavek byl zaevidován pod VZ č. 95/2019. Realizaci veřejné zakázky byla pověřena společnost MT Legal s.r.o., advokátní kancelář, na základě rámcové smlouvy a objednávky č. 0894/2019/INF/O. S ohledem na předpokládaný termín uzavření smlouvy na zajištění licencí a platební podmínky stanovené smlouvou a objednávkou je navrhováno převést nevyčerpané prostředky ve výši 2.562,6 tis. Kč do rozpočtu roku 2020.</t>
  </si>
  <si>
    <t>Usnesením rady kraje č. 67/6030 ze dne 30.7.2019 bylo rozhodnuto o uzavření smlouvy na strategické vedení propagační kampaně s názvem "Řemeslo má respekt" (smlouva č. 03751/2019/KŘ). Dle podmínek smlouvy bude poměrná část plnění hrazena v květnu 2020.</t>
  </si>
  <si>
    <t>Na základě smlouvy č. 00381/2019/KH budou v prosinci 2019 odvysílány 3 díly pořadu "Studuj u nás". Faktura bude pravděpodobně hrazena až v lednu 2020. Na základě výše uvedeného je navrhováno převést finanční prostředky do rozpočtu roku 2020.</t>
  </si>
  <si>
    <t>Usnesením zastupitelstva kraje č. 13/1610 ze dne 12.9.2019 bylo rozhodnuto o poskytnutí dotace ve výši 10.600 tis. Kč na úhradu nákladů spojených s organizací projektu „Olympijský festival Tokyo 2020“ s časovou použitelností od 1.1.2019 do 31.12.2020 příjemci Olympic Festival s.r.o., IČO 06323375. Dle smlouvy č. 07161/2019/ŠMS bude dotace vyplacena ve třech splátkách: do 30.11.2019 - 4.240 tis. Kč, do 30.3.2020 - 4.240 tis. Kč a do 30.6.2020 - 2.120 tis. Kč. Na základě výše uvedeného je třeba převést do rozpočtu kraje na rok 2020 částku ve výši 6.360 tis. Kč.</t>
  </si>
  <si>
    <t>Akce byla schválena usnesením zastupitelstva kraje č. 10/1083 ze dne 13.12.2018. O závazku kraje ve výši 10.000 tis. Kč ročně k zajištění lékařské pohotovostní služby na období 2020-2022 rozhodlo zastupitelstvo kraje usnesením č. 12/1429 ze dne 13.6.2019. Na zajištění poskytování lékařské pohotovostní služby a pohotovostní služby v oboru zubní lékařství byla vyhlášena veřejná zakázka, finanční prostředky jsou určeny na zajištění této veřejné zakázky. Z tohoto důvodu je navrhováno převést nevyčerpané finanční prostředky ve výši 70 tis. Kč do rozpočtu kraje na rok 2020.</t>
  </si>
  <si>
    <t>Akce byla schválena usnesením zastupitelstva kraje č. 2/28 ze dne 22.12.2016. Finanční prostředky jsou určeny k profinancování podílů ze státního rozpočtu a evropské unie u akcí spolufinancovaných z Integrovaného regionálního operačního programu, ze kterého budou hrazeny po ukončení projektu celkové způsobilé výdaje do výše 90 %. Zastupitelstvo kraje usnesením č. 4/280 ze dne 15.6.2017 rozhodlo poskytnout návratnou finanční výpomoc na realizaci projektu Modernizace vybavení pro obory návazné péče v Nemocnici s poliklinikou Karviná-Ráj, p.o. O prodloužení doby splatnosti návratné finanční výpomoci do 30.11.2020 rozhodlo zastupitelstvo usnesením č. 13/1566 z 12.9.2019. Z důvodu prodloužení doby realizace projektu je navrhováno převést nevyčerpané finanční prostředky v celkové výši 7.329,5 tis. Kč do rozpočtu kraje na rok 2020.</t>
  </si>
  <si>
    <t>Akce rozpočtu "Zpracování posudků EIA" byla schválena usnesení zastupitelstva kraje č. 10/1083 ze dne 13.12.2018. Jedná se o finanční prostředky, které jsou smluvně vázány ve smlouvě o dílo na zpracování posudku ke konkrétnímu záměru dle zákona č. 100/2001 Sb., o posuzování vlivů na životní prostředí. S ohledem na platební podmínky stanovené smlouvou o dílo č. 01145/2019/ŽPZ na zpracování posudku o vlivech záměru "Ekologizace veřejné dopravy Ostrava-Poruba" na životní prostředí je navrhováno převést finanční prostředky ve výši 53,8 tis. Kč do rozpočtu roku 2020.</t>
  </si>
  <si>
    <t>Zastupitelstvo kraje usnesením č. 10/1083 ze dne 13.12.2018 schválilo akci rozpočtu "Situační zpráva o kvalitě ovzduší". Jedná se o finanční prostředky, které jsou smluvně vázány v objednávce ke zpracování situační zprávy o kvalitě ovzduší na území Moravskoslezského kraje č. 1138/2019/ŽPZ/O. Po odevzdání díla do 15.1.2020 bude vystavena faktura. Na základě výše uvedeného je navrhováno převést finanční prostředky ve výši 94,4 tis. Kč do rozpočtu roku 2020.</t>
  </si>
  <si>
    <t>Akce rozpočtu "Prevence závažných havárií" byla schválena usnesení zastupitelstva kraje č. 10/1083 ze dne 13.12.2018. Jedná se o finanční prostředky, které jsou smluvně vázány v objednávkách ke konkrétnímu zpracování posudku k aktualizaci bezpečnostního programu či bezpečnostní zprávy dle zákona č. 224/2015 Sb., o prevenci závažných havárií a vyplácí se průběžně. Z tohoto důvodu je navrhováno převést nevyčerpané finanční prostředky ve výši 310 tis. Kč do rozpočtu roku 2020.</t>
  </si>
  <si>
    <t>Rada kraje usnesením č. 72/6509 z 21.10.2019 rozhodla uzavřít smlouvu č. 07388/2019/KH s dodavatelem Rádio Čas s.r.o. na nákup vysílacího času, dodání programů a poskytnutí licence na Dopravní okénko Moravskoslezského kraje. Splatnost faktur je stanovena na 30 kalendářních dnů od data doručení faktury a realizace bude provedena od účinnosti smlouvy do 31.10.2020. Navrhujeme proto přesunout nevyčerpané finanční prostředky ve výši 489 tis. Kč přesunout do rozpočtu roku 2020.</t>
  </si>
  <si>
    <t xml:space="preserve">Akce rozpočtu "Osvětová činnost" byla schválena usnesením zastupitelstva kraje č. 10/1083 ze dne 13.12.2018. Finanční prostředky ve výši 114.950 Kč jsou vázány objednávkou č. 1132/2019/ŽPZ/O na akci "Česko řeší klima", jejich vyplacení by mělo dle objednávky proběhnout v měsíci prosinci 2020 po ukončení odvysílání celého televizního pořadu. V říjnu 2019 byla uzavřena objednávka č. 1286/2019/ŽPZ/O na na zpracování aktualizace Koncepce environmentálního vzdělávání, výchovy a osvěty v MSK ve výši 196.400 Kč. Vzhledem k termínu plnění zpracování koncepce, který  je stanoven do června 2020 a platba proběhne po jejím zpracování, je potřeba tyto finanční prostředky převést do rozpočtu roku 2020. Finanční prostředky ve výši 226.118,75 Kč jsou vázány smlouvou č. 05935/2019/ŽPZ se společnosti Kongresy CZ s.r.o. na pořad "Životní prostředí Moravskoslezského kraje" vysílaný v Hitrádiu Orion. Fakturace bude probíhat měsíčně. Pořad by měl být vysílaný od podzimu 2019 do srpna 2020. </t>
  </si>
  <si>
    <t>Akce rozpočtu byla schválena usnesením zastupitelstva kraje č. 10/1083 ze dne 13.12.2018. Finanční prostředky jsou určeny na poskytování dotací v rámci dotačního programu „Podpora návrhu řešení nakládání s vodami na území, příp. části území, obce“. Vyplácení těchto dotací je smluvně stanoveno na 50 % do 30 dnů od nabytí účinnosti smlouvy a zbylých 50 % po závěrečném vyúčtování (listopad 2020).  Vzhledem k výše uvedenému je nutno převést nevyčerpané finanční prostředky ve výši 1.542 tis. Kč do rozpočtu roku 2020.</t>
  </si>
  <si>
    <t>Zastupitelstvo kraje dne 13.12.2018 rozhodlo o zahájení přípravy projektu usnesením č. 10/1094.  Rada kraje dne 9.4.2019 rozhodla usnesením č. 60/5362 o poskytnutí účelové investiční dotace na úhradu projektové dokumentace. V současné době probíhá zpracování projektové dokumentace. Z tohoto důvodu je nutné převést nevyčerpané prostředky  ve výši 1.075,6 tis. Kč do rozpočtu roku 2020.</t>
  </si>
  <si>
    <t>Zastupitelstvo kraje dne 13.12.2018 rozhodlo o zahájení přípravy projektu usnesením č. 10/1094.  Rada kraje dne 9.4.2019 rozhodla usnesením č. 60/5362 o poskytnutí účelové investiční dotace na úhradu projektové dokumentace. Dne 7.10.2019 Rada kraje rozhodla usnesením č. 71/6461 o zvýšení závazného ukazatele. V současné době probíhá zpracování projektové dokumentace. Z tohoto důvodu je nutné převést nevyčerpané prostředky  ve výši 1.536,1 tis. Kč do rozpočtu roku 2020.</t>
  </si>
  <si>
    <t>Akce byla schválena usnesením zastupitelstva kraje č. 6/520 dne 14.12.2017. Součástí akce je také dodávka vnitřního vybavení tělocvičny. Nákup vnitřního vybavení je navázán na dokončení stavby a kolaudaci (předpokládaný termín prosinec 2019). Úhrada za nákup vybavení tělocvičny proběhne až v lednu 2020. Z tohoto důvodu je navrhováno převést částku ve výši 2.600 tis. Kč do upraveného rozpočtu roku 2020.</t>
  </si>
  <si>
    <t>Akce byla schválena radou kraje usnesením č. 59/5288 ze dne 26.3.2019 a č. 65/5894 ze dne 25.6.2019.  Finanční prostředky jsou účelově určené na pořízení sanitních vozidel. Dodání vozidel probíhá průběžně, ukončení dodávky je plánováno na konec prosince 2019. Z důvodu fakturace je navrhováno převést nevyčerpané prostředky ve výši 27.514,2 tis. Kč do rozpočtu roku 2020.</t>
  </si>
  <si>
    <t>Akce byla schválena usnesením zastupitelstva kraje č. 13/1566 ze dne 12.9.2019. Finanční prostředky jsou určeny pro zajištění předfinancování projektů "Modernizace vybavení pro obory návazné péče - 2. část" spolufinancovaných Moravskoslezským krajem realizovaných v rámci Integrovaného regionálního operačního programu. Finanční prostředky ve výši 25.944 tis. Kč jsou určeny pro Nemocnici Třinec, p. o., a ve výši 24.827,8 tis. Kč pro Slezskou nemocnici v Opavě, p. o. Z důvodu doby realizace projektu je navrhováno převést nevyčerpané finanční prostředky v celkové výši 50.771,8 tis. Kč. do rozpočtu kraje na rok 2020.</t>
  </si>
  <si>
    <t xml:space="preserve">Akce byla schválena usnesením rady kraje č. 72/6526 ze dne 21.10.2019. Na majetku v hospodaření organizace Zdravotnická záchranná služba MSK, příspěvková organizace vznikla pojistná událost, kdy v srpnu 2019 při dopravní nehodě bylo poškozeno vozidlo rychlé záchranné služby. Pojišťovna provedla likvidaci formou totální škody a vyplatila pojistné plnění ve výši 1.927,2 tis Kč. Jelikož organizace bude pořizovat nové sanitní vozidlo až v roce 2020, je navrhováno převést nevyčerpané finanční prostředky do rozpočtu roku 2020. </t>
  </si>
  <si>
    <t>Zastupitelstvo kraje usnesením č. 12/1475 ze dne 13.6.2019 rozhodlo o poskytnutí návratných finančních výpomocí organizacím v odvětví školství ve výši 40.954 tis. Kč na zajištění profinancování projektů v rámci výzvy č. 66 Integrovaného regionálního operačního programu a projektů v rámci výzvy Interreg V-A SK-CZ a Operačního programu Výzkum, vývoj a vzdělávání, s jednorázovou splatností ihned po obdržení dotace, nejpozději do 30.9.2022, za podmínky doporučení Žádostí o podporu projektů k financování, příp. vydání Rozhodnutí o poskytnutí dotací na uvedené projekty. Rozhodnutí jsou vydávána postupně a část rozhodnutí bude vydána až v roce 2020.  Z toho důvodu je navrhováno převést nevyčerpané finanční prostředky v celkové výši 35.231 tis. Kč do rozpočtu kraje na rok 2020.</t>
  </si>
  <si>
    <t>V listopadu 2019 byla uzavřena objednávka č. 1402/2019/KPP/O ve výši 72,6 tis. Kč na zajištění mimořádné čtyřstránkové prezentace v prestižním cestovatelském magazínu LOOK AT IT 2020 pro oblast Jeseníky, a to s platností 2 roky.  První část úhrady na základě fakturace ve výši 36,3 tis. Kč bude provedena do 21. dnů po podpisu objednávky, doplatek ve výši  36,3 tis. Kč bude uhrazen po vytištění magazínu. V návaznosti na výše uvedené je navrhováno převést nevyčerpané finanční prostředky do rozpočtu roku 2020.</t>
  </si>
  <si>
    <t>Odvody za porušení rozpočtové kázně a penále za prodlení s odvodem</t>
  </si>
  <si>
    <t>Profinancování a kofinancování projektu a náklady na udržitelnost byly schváleny zastupitelstvem kraje dne 22.9.2016 usnesením č. 21/2254. Projekt dosud nebyl předložen do výzvy, protože zatím žádná aktivita podporující jeho cíle nebyla vyhlášena. Projektová dokumentace byla dokončena, z uzavřené smlouvy na zpracování projektové dokumentace vyplývají závazky z titulu pozastávky a výkonu autorského dozoru, které budou hrazeny v následujících letech. Na základě výše uvedeného je navrhováno převést nevyčerpané finanční prostředky ve výši 215,4 tis. Kč do rozpočtu roku 2020.</t>
  </si>
  <si>
    <t>Zastupitelstvo kraje rozhodlo o profinancování a kofinancování projektu dne 13.3.2019 usnesením č. 11/1325. Dotační prostředky ze zálohové platby  jsou určeny k financování projektu i v roce 2020, proto je nutné je převést ve výši 5.234,4 tis. Kč do rozpočtu roku 2020.</t>
  </si>
  <si>
    <t>Zastupitelstvo kraje usnesením č. 10/1083 ze dne 13.12.2019 rozhodlo poskytnout na rok 2019 účelově určený příspěvek pro organizaci Muzeum Těšínska na  profinancování projektu „Toulky údolím Olše“ (spolufinancovaného Moravskoslezským krajem realizovaného v rámci programu INTERREG V – A Česká republika – Polsko) v celkové výši 5.232 tis. Kč a usn. č. 55/4902 z 29.1.2019 bylo převeden zůstatek z roce 2018 ve výši 139,6 tis. Kč.  Původní termín ukončení realizace projektu, který byl stanoven na 30.6.2019 byl poskytovatelem dotace prodloužen do 31.12.2020. Usnesením ZK č. 10/1062 ze dne 13.12.2018 byla změněna výše a doba profinancování a kofinancování projektu „Toulky údolím Olše“ z „1.000.000 €“ na „1.170.000 €“  a v letech „2017 – 2019“ na „2017 – 2020“. V návaznosti na výše uvedené je navrhováno zapojit nevyčerpané finanční prostředky do rozpočtu kraje v roce 2020.</t>
  </si>
  <si>
    <t>Zastupitelstvo kraje rozhodlo o profinancování a kofinancování projektu dne 25.9.2015 usnesením č. 16/1633. Projekt je ukončen. Nevyčerpaná dotace byla vrácena, také došlo k vrácení části dotace na základě porušení podmínek poskytnutí dotace. Zbývající část prostředků je prověřována ministerstvem financí. Na základě této kontroly budou prostředky buď vráceny, anebo bude jejich část využita k dočerpání nepřímých výdajů. Předpoklad ukončení kontroly je v koncem roce 2019, v opačném případě budou zbývající prostředky ve výši 2.405,5 Kč převedeny do roku 2020</t>
  </si>
  <si>
    <t>Proces na zajištění dopravní obslužnosti není v současné době ukončen. Ekonomické poradenství ve veřejných službách zajišťuje dle Rámcové smlouvy (č. 03762/2019/KŘ) společnost MOTT MACDONALD CZ, spol. s.r.o. Finanční prostředky jsou smluvně vázány v rámci dílčích objednávek ve výši 174,3 tis. Kč a do konce roku 2019 se předpokládá uzavření objednávek ve výši 255,8 tis. Kč. Z daného důvodu je navrhováno převést nevyčerpané finanční prostředky do rozpočtu roku 2020.</t>
  </si>
  <si>
    <t>PALAMOBICO-Planning Low carbon mobility at small-cross border International corridors – PALAMOBICO-Plánování nízkouhlíkové mobility v malých přeshraničních mezinárodních koridorech</t>
  </si>
  <si>
    <t>Akce schválena radou kraje usnesením č. 70/6402 ze dne 24.9.2019. Finanční prostředky ve výši 800 tis. Kč jsou určeny na výměnu automatických dveří pro centrální operační sály v nemocnici Karviné. V roce 2019 organizace vyhlásila veřejnou zakázku, realizace proběhne v 1. pololetí 2020. Z uvedeného důvodu je navrhováno převést nevyčerpané prostředky ve výši 800 tis. Kč do rozpočtu roku 2020.</t>
  </si>
  <si>
    <t>Výměna automatických dveří - COS Karviná (Nemocnice s poliklinikou Karviná-Ráj, příspěvková organizace)</t>
  </si>
  <si>
    <t>Rekonstrukce trafostanic a rozvodů elektroinstalace (Střední škola stavební a dřevozpracující, Ostrava, příspěvková organizace)</t>
  </si>
  <si>
    <t>Akce byla schválena usnesením rady kraje č. 64/5807  dne 11. 6. 2019. V současné době probíhá uzavírání smlouvy o budoucí smlouvě na věcné břemeno. Platba za inženýrskou činnost bude vyúčtována až v roce 2020. Proto je potřeba finanční prostředky ve výši 30,6 tis. Kč převést do rozpočtu roku 2020.</t>
  </si>
  <si>
    <t>V rámci projektu Jednotný personální a mzdový systém pro Moravskoslezský kraj byla uzavřena příkazní smlouva 02571/2018/KŘ na výkon manažera realizace ICT projektu a zajištění služby koordinátora technického řešení v rámci implementace projektu. Vzhledem k prodloužení procesu administrace veřejné zakázky je možné, že nedojde k realizaci projetu. Z tohoto důvodu je navrhováno nevyčerpané finanční prostředky ve výši 112,5 tis. Kč převést do rozpočtu roku 2020 pro případ nutnosti vypořádání vzniklých závazků.</t>
  </si>
  <si>
    <t>Akce byla schválena usnesením rady kraje č. 47/4169 dne 25.9.2018. V současné době probíhá zpracování projektové dokumentace. Předpoklad dokončení projektových prací je v polovině roku 2020. S ohledem na termíny plnění a navazující platby vyplývající z ustanovení uzavřené smlouvy je navrhováno převést finanční prostředky ve výši 3.935,8 tis. Kč do rozpočtu roku 2020.</t>
  </si>
  <si>
    <t>Výměna oken (Gymnázium a Obchodní akademie, Orlová, příspěvková organizace)</t>
  </si>
  <si>
    <t>Oddělením veřejných zakázek krajského úřadu bude do konce roku 2019 vyhlášena veřejná zakázka na rozšíření diskových polí a serverů. Z důvodu zpřesnění technické specifikace došlo k posunutí termínu realizace veřejné zakázky, proto je navrhováno nevyčerpané prostředky ve výši 4.000 tis. Kč převést do rozpočtu roku 2020.</t>
  </si>
  <si>
    <t>Oddělení veřejných zakázek krajského úřadu byl předložen požadavek na realizaci veřejné zakázky na nákup PC a notebooků. Požadavek byl zaevidován pod VZ č. 145/2019. S ohledem na termín uzavření smlouvy na dodávku PC a notebooků se předpokládá úhrada v roce 2020. Z tohoto důvodu je navrhováno převést nevyčerpané prostředky ve výši 1.052 tis. Kč do rozpočtu roku 2020.</t>
  </si>
  <si>
    <t>Územní plánování a stavební řád</t>
  </si>
  <si>
    <t xml:space="preserve">Finanční prostředky jsou určeny pro pokrytí čerpání prvních etap Aktualizací Zásad územního rozvoje Moravskoslezského kraje č. 2 a 3. O pořízení aktualizace č. 2 rozhodlo zastupitelstvo kraje usnesením č. 10/1053 dne 13.12.2018, o aktualizaci č. 3 usnesením č. 10/1051 dne 13.12.2018. Dokončení prvních etap aktualizací a jejich úhrada je předpokládána v roce 2020 - podle postupu zpracovatelů aktualizací příp. dle stanovených termínů jednotlivých etap ve smlouvách. </t>
  </si>
  <si>
    <t>Moravskoslezský kraje připravuje vyhlášení veřejné zakázky pod evidenčním číslem VZ 121/2019 na pořízení Jednotného systému evidence sbírek muzejní povahy, která je realizována prostřednictvím společnosti MT Legal s.r.o., advokátní kancelář ke komplexnímu zajištění realizace zadávacího řízení (1039/2019/KPP/O). S ohledem na průběh přípravy a realizace veřejné zakázky, dojde k finančnímu plnění až  v následujícím roce. V návaznosti na výše uvedené je navrhováno převést nevyčerpané finanční prostředky do rozpočtu roku 2020.</t>
  </si>
  <si>
    <t>Rekonstrukce osvětlení tělocvičny (Střední škola technická, Opava, Kolofíkovo nábřeží 51, příspěvková organizace)</t>
  </si>
  <si>
    <t>Vybudování dílen pro praktické vyučování (Střední odborná škola, Frýdek-Místek, příspěvková organizace)</t>
  </si>
  <si>
    <t>Výměna břidlicové krytiny a oprava krovu (Dětský domov a Školní jídelna, Melč 4, příspěvková organizace)</t>
  </si>
  <si>
    <t>Stavební úpravy budovy školy (Základní umělecká škola, Rychvald, Orlovská 495, příspěvková organizace)</t>
  </si>
  <si>
    <t>Oprava fasády historické budovy školy (Gymnázium Mikuláše Koperníka, Bílovec, příspěvková organizace)</t>
  </si>
  <si>
    <t>Dynamický dopravní dispečink Moravskoslezského kraje</t>
  </si>
  <si>
    <t>RESOLVE - Sustainable mobility and the transition to a low-carbon retailing economy – RESOLVE - Udržitelná mobilita a přechod k nízkouhlíkové ekonomice služeb (obchodu)</t>
  </si>
  <si>
    <t>Humanizace domova pro seniory na ul. Rooseveltově v Opavě</t>
  </si>
  <si>
    <t>Rekonstrukce budovy na ulici Praskova čp. 411 v Opavě (Základní škola, Opava, Havlíčkova 1, příspěvková organizace)</t>
  </si>
  <si>
    <t>Rekonstrukce objektů Polského gymnázia (Polské gymnázium - Polskie Gimnazjum im. Juliusza Słowackiego, Český Těšín, příspěvková organizace)</t>
  </si>
  <si>
    <t>Přístavba šaten a parkoviště včetně demolice poloviny unimobuňky (Střední zdravotnická škola a Vyšší odborná škola zdravotnická, Ostrava, příspěvková organizace)</t>
  </si>
  <si>
    <t>Rekonstrukce elektroinstalace (Střední škola technických oborů, Havířov-Šumbark, Lidická 1a/600, příspěvková organizace)</t>
  </si>
  <si>
    <t>Zateplení ubytovacího pavilonu (Dětský domov SRDCE a Školní jídelna, Karviná-Fryštát, Vydmuchov 10, příspěvková organizace)</t>
  </si>
  <si>
    <t>Rekonstrukce sportovní haly včetně zázemí (Střední průmyslová škola, Obchodní akademie a Jazyková škola s právem státní jazykové zkoušky, Frýdek-Místek, příspěvková organizace)</t>
  </si>
  <si>
    <t>Výměna okenních a dveřních výplní školy (Masarykova střední škola zemědělská a Vyšší odborná škola, Opava, příspěvková organizace)</t>
  </si>
  <si>
    <t>Celková rekonstrukce střechy dílen (Vyšší odborná škola, Střední odborná škola a Střední odborné učiliště, Kopřivnice, příspěvková organizace)</t>
  </si>
  <si>
    <t>Demolice budov a výstavba sportoviště (Střední průmyslová škola a Obchodní akademie, Bruntál, příspěvková organizace)</t>
  </si>
  <si>
    <t>Rekonstrukce nevyužitých budov obchodní akademie pro ZUŠ Orlová (Základní umělecká škola J. R. Míši, Orlová, příspěvková organizace)</t>
  </si>
  <si>
    <t>Sanace vlhkého zdiva budovy školy (Střední škola, Základní škola a Mateřská škola, Karviná, příspěvková organizace)</t>
  </si>
  <si>
    <t>Osazení termoregulačních ventilů v nemocnici Orlová (Nemocnice s poliklinikou Karviná-Ráj, příspěvková organizace)</t>
  </si>
  <si>
    <t>MÚK Bazaly II. etapa</t>
  </si>
  <si>
    <t>Zlepšenie dostupnosti ku kultúrnym pamiatkam na slovenskej a českej strane</t>
  </si>
  <si>
    <t>Podpora zadavatelů a poskytovatelů sociálních služeb při procesu střednědobého plánování sociálních služeb v MSK</t>
  </si>
  <si>
    <t>Digitálně technická mapa Moravskoslezského kraje</t>
  </si>
  <si>
    <t>Modernizace vybavení pro obory návazné péče - 2. část (Slezská nemocnice v Opavě, příspěvková organizace)</t>
  </si>
  <si>
    <t>Pořízení automobilu (Moravskoslezské energetické centrum, příspěvková organizace, Ostrava)</t>
  </si>
  <si>
    <t>Obnova expozice (zámek v Bruntále, Kosárna v Karlovicích) (Muzeum v Bruntále, příspěvková organizace)</t>
  </si>
  <si>
    <t>Rekonstrukce střechy včetně zateplení a rekonstrukce fasády (Domov Jistoty, příspěvková organizace, Bohumín)</t>
  </si>
  <si>
    <t>Kogenerační jednotka s akumulací (Domov Bílá Opava, příspěvková organizace, Opava)</t>
  </si>
  <si>
    <t>Rekonstrukce hromosvodové soustavy budovy A-E (Nemocnice ve Frýdku-Místku, příspěvková organizace)</t>
  </si>
  <si>
    <t>Podpora marketingu v oblasti kultury, památkové péče a muzejnictví v Moravskoslezském kraji</t>
  </si>
  <si>
    <t>Aktualizace Zásad územního rozvoje Moravskoslezského kraje</t>
  </si>
  <si>
    <t>DP - Podpora včelařství v Moravskoslezském kraji</t>
  </si>
  <si>
    <t>DP - Podpora hospodaření v lesích v Moravskoslezském kraji</t>
  </si>
  <si>
    <t>Usnesením č. 72/6507 ze dne 21.10.2019 rozhodla rada kraje o uzavření smlouvy k veřejné zakázce malého rozsahu na zajištění celoplošného polepu tramvaje a provoz reklamy na reklamních nosičích v tramvaji v souvislosti s propagací náhradní rodinné péče v Moravskoslezském kraji. Rada kraje dále usnesením č. 72/6560 ze dne 21.10.2019 souhlasila s přípravou akce „Spolu ruku v ruce“, v rámci níž byly uzavřeny smlouvy s kapelami vystupujícími na této společenské akci. Na základě výše uvedeného je navrhováno převést finanční prostředky ve výši 1.279,8 tis. Kč do rozpočtu roku 2020.</t>
  </si>
  <si>
    <t>Ostatní účelový příspěvek na provoz v odvětví školství - příspěvkové organizace kraje</t>
  </si>
  <si>
    <t>Na základě usnesení rady kraje č. 64/5808 ze dne 11. 6. 2019 byl organizaci Mendelova střední škola, Nový Jičín, příspěvková organizace schválen závazný ukazatel s účelovým určením na zpracování studie rekultivace nádvoří včetně workoutového hřiště v areálu školy.  Jelikož je třeba provést drobné úpravy v předloženém návrhu studie, dojde k oddálení termínu úhrady za dílo. Z tohoto důvodu je navrhováno převést nevyčerpané finanční prostředky ve výši 96,8 tis. Kč do rozpočtu roku 2020.</t>
  </si>
  <si>
    <t>Na základě usnesení rady kraje č. 66/5973 ze dne 16. 7. 2019 byl organizaci Gymnázium a SOŠ, Frýdek-Místek, Cihelní 410, příspěvková organizace schválen závazný ukazatel s účelovým určením na zpracování studie rekultivace nevyhovujících a nereprezentativních prostor včetně sportovních ploch v areálu školy. Jelikož zatím není zpracován konečný návrh studie a s ohledem na sjednané platební podmínky, je navrhováno převést nevyčerpané finanční prostředky ve výši 84,7 tis. Kč do rozpočtu roku 2020.</t>
  </si>
  <si>
    <t>Ostatní účelový příspěvek na provoz v odvětví kultury - příspěvkové organizace kraje</t>
  </si>
  <si>
    <t>Na základě usnesení rady kraje č. 69/6329 ze dne 10. 9. 2019 byl organizaci Muzeum Novojičínska, příspěvková organizace schválen závazný ukazatel s účelovým určením na zpracování studie řešení vstupních prostor a nádvoří Žerotínského zámku. S ohledem na termín zpracování díla a sjednané platební podmínky je navrhováno převést nevyčerpané finanční prostředky ve výši 114,95 tis. Kč do rozpočtu roku 2020.</t>
  </si>
  <si>
    <t>Akce byla schválena usnesením zastupitelstva kraje č. 6/520 ze dne 14.12.2017. S ohledem na uzavřenou smlouvu na zhotovení projektové dokumentace a probíhající jednání o dodatku, je předpoklad čerpání v roce 2019 pouze na část projekční a inženýrské činnosti související se zpracováním projektové dokumentace ve stupni dokumentace pro územní řízení. Zbývající výdaje budou čerpány v roce 2020. Z tohoto důvodu je navrhováno převést finanční prostředky ve výši 11.844,1 tis. Kč do rozpočtu roku 2020.</t>
  </si>
  <si>
    <t>Rada kraje svým usnesením č. 70/6379 ze dne 24. 9. 2019 rozhodla o výběru nejvhodnější nabídky a o uzavření smlouvy k VZ malého rozsahu s názvem "Výměna stávajícího vnitřního osvětlení za LED, výměna svítidel na plášti budov a svítidel na sloupech veřejného osvětlení II. etapa" s dodavatelem Korelis, s.r.o. Smlouva je v procesu podepisování a s ohledem na dodací podmínky ve vztahu k datu účinnosti smlouvy proběhne úhrada na počátku roku 2020. Z tohoto důvodu je navrhováno převést nevyčerpané prostředky ve výši 835,1 tis. Kč do rozpočtu roku 2020.</t>
  </si>
  <si>
    <t>Pořízení zdravotnických přístrojů 
(Nemocnice Třinec, příspěvková organizace)</t>
  </si>
  <si>
    <t>Akce byla schválena radou kraje dne 25.11.2019. Finanční prostředky ve výši 1.000 tis. Kč pro Nemocnici Třinec, p. o., jsou účelově určené na pořízení přístrojového vybavení z důvodu havarijního stavu stávajících přístrojů. S ohledem na termín fakturace je navrhováno převést nevyčerpané prostředky ve výši 1.000 tis. Kč do rozpočtu roku 2020.</t>
  </si>
  <si>
    <t>Pořízení zdravotnických přístrojů 
(Nemocnice s poliklinikou Karviná-Ráj, příspěvková organizace)</t>
  </si>
  <si>
    <t>Akce byla schválena radou kraje dne 25.11.2019. Finanční prostředky jsou účelově určené na zakoupení zdravotnického přístroje - oftalmologická jednotka. Z důvodu fakturace je navrhováno převést nevyčerpané prostředky ve výši 305.646 Kč do rozpočtu roku 2020.</t>
  </si>
  <si>
    <t>Ocenění udělovaná v odvětví kultury</t>
  </si>
  <si>
    <t>V souvislosti s oceněním - udělením titulu "Mistr tradiční rukodělné výroby MSK" bude v měsíci prosinec 2019 poskytnuta finanční odměna v celkové výši 49 000 Kč, z toho 41 650 Kč bude vyplaceno v měsíci prosinci oceněnému a 7 350 Kč bude odvedeno jako srážková daň v měsíci lednu 2020. Na základě výše uvedeného je navrhováno převést finanční prostředky ve výši 7 tis. Kč do rozpočtu roku 2020.</t>
  </si>
  <si>
    <t>Prezentace kraje v oblasti kultury a zahraniční spolupráce</t>
  </si>
  <si>
    <t>Soutěže, festivaly a aktivity v oblasti kultury</t>
  </si>
  <si>
    <t>Akce rozpočtu  "Podpora činností v oblasti ochrany životního prostředí" byla zařazena do rozpočtu kraje usnesením rady kraje č. 55/4902 ze dne 29.1.2019. Jedná se o účelově určené prostředky, které představují příjmy z poplatků za znečišťování ovzduší dle § 15 zákona č. 201/2012 Sb., o ochraně ovzduší, ve znění pozdějších předpisů, podle kterého mohou být použity  na vrácení přeplatků záloh odvedených na těchto poplatcích a na financování opatření v oblasti ochrany životního prostředí. V současné době nelze stanovit přesnou výši převáděných prostředků, protože příjmy z poplatku za znečišťování ovzduší jsou připisovány na účet kraje průběžně. Na základě výše uvedeného je navrhováno převést nevyčerpané finanční prostředky ve výši 15.000 tis. Kč do rozpočtu roku 2020.</t>
  </si>
  <si>
    <t>Akce rozpočtu "Ekomagazín" byla schválena usnesení zastupitelstva kraje č. 10/1083 ze dne 13.12.2018. V návaznosti na podmínky smlouvy č. 00381/2019/KH nelze přesně určit, kdy dojde k proplacení poslední faktury, jelikož je smlouva uzavřena do 31.12.2019 a faktury jsou splatné do 30 dnů od jejich doručení. Vzhledem k tomu, že není jisté, že k vyplacení dojde v roce 2019, je navrhováno převést tyto finanční prostředky ve výši 118,0 tis. Kč do rozpočtu roku 2020.</t>
  </si>
  <si>
    <t xml:space="preserve">Akce rozpočtu "Expertní studie a průzkumy" byla schválena usnesením zastupitelstva kraje č. 10/1083 ze dne 13.12.2018. Jedná se o finanční prostředky, které jsou vázány objednávkou č. 0699/2019/ŽPZ/O na zajištění a vyhodnocení dat, dále objednávkou č. 0695/2019/ŽPZ/O na zajištění a zpracování verifikovaných dat z pěti provozovaných měřících stanic na území MSK. Termín plnění byl stanoven na 30.6.2020. Z tohoto důvodu je potřeba převést finanční prostředky ve výši 146,2 tis. Kč do rozpočtu roku 2020. V měsíci říjnu 2019 byla uzavřena smlouva č. 06313/2019/ŽPZ na zajištění "Adaptační strategie MSK - dopady na změnu klimatu" ve výši 409,6 tis. Kč. Termín plnění byl stanoven do 4 měsíců od nabytí účinnosti smlouvy, tj. cca únor 2020, proto je potřeba tyto finanční prostředky převést do rozpočtu roku 2020. V souvislosti s přípravou projektů zaměřených na likvidaci jmelí v MSK je objednáno zpracování biologických průzkumů k projektům "Eliminace nadměrného šíření jmelí bílého na Opavsku" a "Obnova alejí na Opavsku" ve výši 241,9 tis. Kč, které jsou nezbytné pro podání žádosti o dotaci do OPŽP. </t>
  </si>
  <si>
    <t>Akce rozpočtu "DP-Drobné vodohospodářské akce" je součástí schváleného rozpočtu kraje na rok 2019 dle usnesení zastupitelstva kraje č. 10/1083 ze dne 13.12.2018. Finanční prostředky jsou určeny na realizaci dotačního programu. Jedná se o finanční prostředky, které jsou vázány na uzavřené smlouvy o poskytnutí dotace v rámci dotačního programu, který je vyhlášen jako dvouletý. Vzhledem k tomu, že vyplácení dotací probíhá na základě předkládaných výzev spolu s předložením průběžného vyúčtování, budou tyto finanční prostředky vyplaceny v roce 2020. Na základě výše uvedeného je navrhováno převést nevyčerpané finanční prostředky ve výši 29.121,1 Kč do rozpočtu roku 2020.</t>
  </si>
  <si>
    <t>Zastupitelstvo kraje usnesením č. 13/1598 ze dne 12.9.2019 rozhodlo o poskytnutí dotací v rámci dotačního programu „Podpora hospodaření v lesích v Moravskoslezském kraji" v celkové výši 8.997,4 tis. Kč. V průběhu října 2019 byly uzavřeny smlouvy. Proplácení by mělo proběhnout do 30 dnů od nabytí účinnosti smlouvy či od závěrečného vyúčtování, které má být doručeno nejpozději do 15.1.2020. Vyplácení dotací tak bude probíhat od listopadu 2019 do února 2020. Na základě výše uvedeného je navrhováno převést finanční prostředky ve výši 4.854,8 tis. Kč do rozpočtu roku 2020.</t>
  </si>
  <si>
    <t>Zastupitelstvo kraje usnesením č. 13/1606 ze dne 12.9.2019 rozhodlo o poskytnutí dotací v rámci dotačního programu „Podpora včelařství v Moravskoslezském kraji" v celkové výši 2.000 tis. Kč.  Vzhledem k tomu, že dle dotačních podmínek budou dotace vyplaceny až po předložení závěrečného vyúčtování, lze předpokládat, že část dotací proto bude vyplacena až v roce 2020. V současné době však nelze tuto výši přesně stanovit. Na základě výše uvedeného je navrhováno převést finanční prostředky ve výši 1.097,4 tis. Kč do rozpočtu roku 2020.</t>
  </si>
  <si>
    <t>Služby pro informační systém Beskydská a Jesenická magistrála</t>
  </si>
  <si>
    <t>Dotační program – Úprava lyžařských běžeckých tras v Moravskoslezském kraji</t>
  </si>
  <si>
    <t>Rada kraje rozhodla usnesením č. 62/5574 ze dne 14.5.2019 o vyhlášení dotačního programu "Úprava lyžařských běžeckých tras v Moravskoslezském kraji v zimních sezónách 2019/2020, 2020/2021, 2021/2022". Zastupitelstvo kraje rozhodlo usnesením č. 13/1588 ze dne 12.9.2019 o poskytnutí dotací v rámci programu v celkovém objemu 7.992,1 tis. Kč, které budou vyplaceny v šesti splátkách. První splátky dotací byly částečně vyplaceny v roce 2019. Nevyčerpané finanční prostředky z právních splátek dotací ve výši 250 tis. Kč je navrhováno převést do rozpočtu kraje na rok 2020.</t>
  </si>
  <si>
    <t>Rada kraje rozhodla usnesením č. 45/3993 ze dne 28.8.2019 o vyhlášení dotačního programu "Podpora rozvoje cykloturistiky v Moravskoslezském kraji pro rok 2018" v objemu 10 mil. Kč. Zastupitelstvo kraje rozhodlo usneseními č. 10/1112 ze dne 13.12.2018 o poskytnutí dotací v rámci programu v celkovém objemu 1.869,6 tis. Kč. V roce 2019 byly vyplaceny první splátky dotací a část druhých splátek dotací po předložení závěrečného vyúčtování. Finanční prostředky na dosud nevyplacené druhé splátky dotací v objemu 176 tis. Kč je navrhováno převést do rozpočtu kraje na rok 2020.</t>
  </si>
  <si>
    <t>Podpora významných akcí cestovního ruchu</t>
  </si>
  <si>
    <t>V roce 2019 byla uzavřena smlouva se subjektem Bílé stopy s.r.o. na služby spojené se zajištěním komplexní podpory Orientačně-informačního systému Jesenické magistrály a oblasti Beskyd. Konkrétně se jedná o zajištění vykreslování upravenosti lyžařských běžeckých tras v Moravskoslezském kraji na stránkách www.severnimorava.travel, a s tím spojených dalších služeb - zajištění technické podpory, servis systému, sdílení a přenos dat. V roce 2019 byla uhrazena první platba z této smlouvy. V návaznosti na výše uvedené je navrhováno převést nevyčerpané finanční prostředky ve výši 89 tis. Kč do rozpočtu kraje na rok 2020.</t>
  </si>
  <si>
    <t>Dotační program – Program na podporu stáží žáků a studentů ve firmách</t>
  </si>
  <si>
    <t>Zastupitelstvo kraje usnesením č. 8/897 ze dne 14.6.2018 rozhodlo poskytnout dotace z rozpočtu kraje na rok 2018 v rámci dotačního programu "Program na podporu stáží žáků a studentů ve firmách". Jeden z příjemců předložil závěrečné vyúčtování v rozporu s podmínkami stanovenými uzavřenou smlouvou. Z důvodu možného podezření na porušení rozpočtové kázně je navrhováno převést finanční prostředky na výplatu druhé splátky dotace ve výši 52 tis. Kč do rozpočtu kraje na rok 2020.</t>
  </si>
  <si>
    <t>Rada kraje rozhodla usnesením č. 72/6500 ze dne 21.10.2019 o ocenění vítězek soutěže Lady Business Moravskoslezského kraje 2019 v kategorii „Manažerka“ a "Výjimečná studentka". Oběma vítězkám bude poskytnuto ocenění za umístění v soutěži v celkové výši 200 tis. Kč. V roce 2019 byla uhrazena první část voucherů za ocenění ve veřejné soutěží. Vzhledem k termínu vyhlášení výsledků soutěže a následné výplaty zbylé hodnoty ocenění včetně srážkové daně je navrhováno převést finanční prostředky ve výši 131 tis. Kč  do rozpočtu kraje na rok 2020.</t>
  </si>
  <si>
    <t>Spolufinancování provozu Moravskoslezského inovačního centra Ostrava, a.s.</t>
  </si>
  <si>
    <t>Rada kraje rozhodla usnesením č. 68/6120 ze dne 27.8.2019 o výběru dodavatele BeePartner - EPA Consulting a uzavření smlouvy k zakázce s názvem "Zabezpečení odborných služeb spočívajících v zajištění zastoupení Moravskoslezského kraje v Bruselu". V souladu s uzavřenou příkazní smlouvou č. 06741/2019/RRC bude úhrada probíhat výplatou dílčích odměn. Dále byla v souvislosti s veřejnou zakázkou uzavřena objednávka č. 440/2019/RRC/O na zabezpečení zadávacího řízení se společností MT Legal, s.r.o. V návaznosti na výše uvedené je navrhováno převést finanční prostředky ve výši 5.024 tis. Kč  do rozpočtu kraje na rok 2020.</t>
  </si>
  <si>
    <t>Akce byla schválena usnesením rady kraje č. 71/6466 dne 7.10.2019 s časovou použitelností do 31.12.2020. Z tohoto důvodu je navrhováno převést finanční prostředky ve výši 1.500 tis. Kč do rozpočtu roku 2020.</t>
  </si>
  <si>
    <t>Dokončení stavby "Energetické úspory ve SŠ v Opavě" (Střední škola technická, Kolofíkovo nábřeží 51, příspěvková organizace</t>
  </si>
  <si>
    <t>Dětské hřiště na školní zahradě (Mateřská škola Klíček, Karviná-Hranice, Einsteinova 2849, příspěvková organizace)</t>
  </si>
  <si>
    <t>Ostatní individuální dotace v odvětví školství</t>
  </si>
  <si>
    <t>Do konce letošního roku bude vystavena objednávka na zajištění tlumočnických služeb u příležitosti účasti zástupců z partnerských regionů v Moravskoslezském kraji na IIHF Mistrovství světa v ledním hokeji juniorů, které se uskuteční ve dnech 26.12.2019 - 5.1.2020. Faktura bude vystavena po skončení akce a úhrada se předpokládá v lednu 2020. Proto je navrhováno přesunout nevyčerpané prostředky ve výši 50 tis. Kč do rozpočtu roku 2020.</t>
  </si>
  <si>
    <t>Dne 21.11.2019 byla uzavřena objednávka č. 1463/2019/KH/O s Advokátní kanceláří HAJDUK &amp; PARTNERS s.r.o. na zpracování analýzy "Přeshraniční spolupráce dobrovolných hasičů" o možnosti čerpání finančních prostředků obcemi jako zřizovateli jedotek dobrovolných hasičů obcí na obnovu hasičské techniky a dovybavení hasičskou technikou z operačního programu zaměřeného na přeshraniční spolupráci s termínem dodání do 13.12.2019. S ohledem na blížící se konec roku dodavatel upozornil na možnost pozdějšího dodání analýzy, z tohoto důvodu je navrhováno přesunout nevyčerpané prostředky ve výši 58,1 tis. Kč do rozpočtu roku 2020.</t>
  </si>
  <si>
    <t>Zastupitelstvo kraje</t>
  </si>
  <si>
    <t>Ostatní běžné výdaje - činnost zastupitelstva kraje</t>
  </si>
  <si>
    <t>Do konce letošního roku budou vystaveny objednávky k zajištění pohoštění pro hosty a vedení kraje, kteří se zúčastní IIHF Mistrovství světa v ledním hokeji juniorů ve dnech 26.12.2019 - 5.1.2020, a dále akcí uskutečněných vedením kraje v závěru roku. Faktury budou vystaveny v závěru roku 2019 nebo v lednu 2020, jejich úhrada pak proběhne v lednu nebo únoru 2020. Proto je navrhováno přesunout nevyčerpané finanční prostředky ve výši 50 tis. Kč do rozpočtu roku 2020.</t>
  </si>
  <si>
    <t xml:space="preserve">Dne 15.11.2019 byla uzavřena objednávka č. 1450/2019/KH/O s dodavatelem TONAK, a.s. na dodání 249 ks čepic zmijovek s logem Moravskoslezského kraje, které budou využity na IIHF Mistrovství světa juniorů v ledním hokeji 2019, který se uskuteční ve dnech 26.12.2019 - 5.1.2020, s termínem dodání do 15.12.2019. Úhrada faktury je stanovena na 14tý kalendářní den od data jejího doručení. V případě, že by dodávka byla s ohledem na konec roku dodána později než je dáno v objednávce, nebylo by možné fakturu v prosinci 2019 uhradit. Proto je navrhováno nevyčerpané prostředky ve výši 60,3 tis. Kč přesunout do rozpočtu roku 2020. </t>
  </si>
  <si>
    <t>Do konce roku bude vystavena objednávka v souvislosti s autorskými právy pro Ochranný svaz autorský u příležitosti účasti kraje na IIHF Mistrovství světa juniorů v ledním hokeji, které se uskuteční ve dnech 26.12.2019 - 5.1.2020. Dále se očekává vyčíslení nákladů v souvislosti s pořádáním Dne otevřených dveří krajského úřadu, který proběhl dne 28.9.2019, a ochranný svaz autorský zatím nevyčíslil částku, která bude muset být uhrazena. Faktury budou s největší pravděpodobností vystaveny až v lednu 2020, proto jejich úhrada proběhne v průběhu ledna nebo února 2020. Proto je navrhováno přesunout nevyčerpané prostředky ve výši 20 tis. Kč do rozpočtu roku 2020.</t>
  </si>
  <si>
    <t>Do konce roku budou vystaveny objednávky na zajištění pronájmu prostor, apod. v souvislosti s pořádáním IIHF Mistrovství světa juniorů v ledním hokeji, které se uskuteční ve dnech 26.12.2019 - 5.1.2020. Faktury budou vystaveny po skončení akce a jejich úhrada proběhne nejdříve v lednu 2020. Proto je navrhováno přesunout nevyčerpané prostředky ve výši 100 tis. Kč do rozpočtu roku 2020.</t>
  </si>
  <si>
    <t>Do konce roku bude vystavena objednávka na organizační zajištění v souvislosti s účastí kraje na IIHF Mistrovství světa juniorů v ledním hokeji, které se uskuteční ve dnech 26.12.2019 - 5.1.2020. Vystavení faktur se očekává po skončení akce a jejich úhrada tak proběhne v lednu 2020. Proto je navrhováno přesunout nevyčerpané prostředky ve výši 30 tis. Kč do rozpočtu roku 2020.</t>
  </si>
  <si>
    <t>Do konce roku budou vystaveny objednávky na zajištění pohoštění zejména pro hosty a zástupce vedení kraje, kteří se zúčastní IIHF Mistrovství světa juniorů v ledním hokeji ve dnech 26.12.2019 - 5.1.2020. Faktury budou vystaveny po skončení akce a budou uhrazeny v lednu nebo únoru 2020. Proto je navrhováno přesunout nevyčerpané prostředky ve výši 320 tis. Kč do rozpočtu roku 2020.</t>
  </si>
  <si>
    <t>Mezinárodní spolupráce v různých oblastech zahraničních aktivit Moravskoslezského kraje</t>
  </si>
  <si>
    <t>Do konce roku budou vystaveny objednávky na zajištění pronájmu prostor v souvislosti s účastí kraje na IIHF Mistrovství světa juniorů v ledním hokeji, které se uskuteční ve dnech 26.12.2019 - 5.1.2020. Faktury budou uhrazeny nejdříve v lednu 2020. Proto je navrhováno přesunout nevyčerpané prostředky ve výši 100 tis. Kč do rozpočtu roku 2020.</t>
  </si>
  <si>
    <t>Do konce roku budou vystaveny objednávky na organizační zajištění v souvislosti s účastí kraje na IIHF Mistrovství světa juniorů v ledním hokeji, který se uskuteční ve dnech 26.12.2019 - 5.1.2020. S ohledem na termín konání akce budou faktury doručeny po skončení akce a uhrazeny budou nejdříve v lednu 2020. Proto je navrhováno přesunout nevyčerpané finanční prostředky ve výši 100 tis. Kč do rozpočtu roku 2020.</t>
  </si>
  <si>
    <t xml:space="preserve">Do konce roku budou vystaveny objednávky v souvislosti se zajištěním ubytování nebo dalších výdajů v souvislosti účastí zástupců z partnerských regionů na IIHF Mistrovství světa juniorů v ledním hokeji, které se uskuteční ve dnech 26.12.2019 - 5.1.2020. Faktury budou doručeny po skončení akce a úhradu bude provedena nejdříve v lednu 2020. Proto je navrhováno přesunout nevyčerpané prostředky ve výši 450 tis. Kč do rozpočtu roku 2020. </t>
  </si>
  <si>
    <t>Do konce roku budou vystaveny objednávky na zajištění občerstvení pro zástupce z partnerských regionů, kteří navštíví Moravskoslezský kraj a zúčastní se IIHF Mistrovství světa juniorů v ledním hokeji, které se uskuteční ve dnech 26.12.2019 - 5.1.2020. Faktury budou uhrazeny po skončení akce, nejdříve v lednu 2020. Proto je navrhováno přesunout nevyčerpané prostředky ve výši 250 tis. Kč do rozpočtu roku 2020.</t>
  </si>
  <si>
    <t>Rada kraje usnesením č. 117/7632 ze dne 7.8.2012 rozhodla o uzavření smlouvy č. 02286/2012/INF na poskytnutí služeb vnitřní integrace úřadu (Facility Management, Portál úředníky, Integrační paltforma, Identity Management). Do konce roku 2019 bude zpracován dodatek k této smlouvě na doplnění a úpravu funkcionalit celého systému Facility Management a zároveň bude do konce roku 2019 předložen oddělení veřejných zakázek požadavek na vyhlášení veřejné zakázky na upgrade modulu Portál energetického managera v rámci téhož systému Facility Management. Vzhledem k předpokládanému termínu zpracování je navrhováno nevyčerpané prostředky ve výši 1.500 tis. Kč převést do rozpočtu roku 2020.</t>
  </si>
  <si>
    <t>Zastupitelstvo kraje rozhodlo profinancovat a kofinancovat projekt usnesením č. 4/266 ze dne 15.6.2017.  V současné době je uzavřena smlouva na úhradu poplatku  za užívání pozemku. K úhradě závazku vyplývajícího ze smlouvy dojde na počátku roku 2020. Z tohoto důvodu je navrhováno převést nevyčerpané finanční prostředky ve výši 2,5 tis. Kč do rozpočtu roku 2020.</t>
  </si>
  <si>
    <t>Zastupitelstvo kraje usneseními č. 9/963 ze dne 13.9.2018 a č. 13/1547, 13/1548 ze dne 12.9.2019 schválilo společnosti Letiště Ostrava, a.s. účelově určené dotace na realizaci projektů: Pořízení technických prostředků sloužících k ochraně civilního letectví před protiprávními činy (7719/2018/DSH); Obnova bezpečnostní techniky pro zajištění hasičské záchranné služby Letiště Leoše Janáčka Ostrava, ostrahy a bezpečnosti letiště (6133/2019/DSH); Zajištění bezpečnostní techniky pro ostrahu a bezpečnost Letiště Leoše Janáčka Ostrava v návaznosti na studii bezpečnosti zpracovanou firmou JIMI (6136/2019/DSH). Vzhledem k tomu, že finanční prostředky budou dle smluvního ujednání ve všech případech poskytnuty až na základě předložení skutečně vynaložených nákladů, nebude v roce 2019 vyčerpaná plná výše finančních prostředků. Předmětné dotace mají stanovený termín předložení závěrečného vyúčtování v lednu 2020. V návaznosti na výše uvedené je navrhováno převést nevyčerpané finanční prostředky do rozpočtu roku 2020.</t>
  </si>
  <si>
    <t xml:space="preserve">Rada kraje usnesením č. 73/6584 ze dne 4.11.2019 rozhodla uzavřít smlouvu č. 07686/2019/KH se společností 3D Promo s.r.o. na nákup prezentačních předmětů s logem Moravskoslezského kraje v rámci dynamického nákupního portálu. Prezentační předměty budou dodány ve třech termínech, a to do 16.12.2019, 14.2. a 31.3.2020, s tím že úhrada proběhne v 1. pololetí roku 2020. Na základě uvedené skutečnosti je navrhováno převést nevyčerpané prostředky ve výši 714,1 tis. Kč do rozpočtu roku 2020. </t>
  </si>
  <si>
    <t>Dotační program – Podpora významných sportovních akcí v Moravskoslezském kraji a sportovní reprezentace Moravskoslezského kraje na mezinárodní úrovni</t>
  </si>
  <si>
    <t>U subjektu Tanec, sport a pohyb, z.s., bylo konstatováno porušení rozpočtové kázně a uložen odvod za porušení rozpočtové kázně a penále za prodlením s odvodem. V souladu s ustanovením § 22 zákona č. 250/2000 Sb., o rozpočtových pravidlech územních rozpočtů, ve znění pozdějších předpisů, lze žádost o prominutí nebo částečné prominutí podat nejpozději do 1 roku ode dne nabytí právní moci platebního výměru, kterým byl odvod nebo penále, o jehož prominutí je žádáno, vyměřen. O prominutí rozhoduje v těchto případech zastupitelstvo kraje a pokud rozhodne prominout, budou peněžní prostředky vráceny zpět na účet subjektu. Proto je nutné převést prostředky ve výši 121,4 tis. Kč do rozpočtu roku 2020.</t>
  </si>
  <si>
    <t>Rada kraje doporučila zastupitelstvu kraje usnesením č. 75/6797 ze dne 25.11.2019 rozhodnout poskytnout investiční dotaci subjektu Tréninkové centrum Praděd, zapsaný spolek, na realizaci projektu Dovybavení TC Praděd o pracovní a záchranný sněžný skútr. Dle podmínek připravené smlouvy proběhne výplata prostředků až po nabytí účinnosti smlouvy, tj. počátkem roku 2020. V návaznosti na výše uvedené je navrhováno převést finanční prostředky ve výši 550 tis. Kč do rozpočtu kraje na rok 2020.</t>
  </si>
  <si>
    <t>Rada kraje rozhodla usnesením č. 75/6797 ze dne 25.11.2019 o poskytnutí neinvestiční dotace subjektu Žermanický park, z. s., na realizaci projektu Vybudování Labyrintu Chartres. Dle podmínek připravené smlouvy proběhne výplata prostředků až po nabytí účinnosti smlouvy, tj. počátkem roku 2020. V návaznosti na výše uvedené je navrhováno převést finanční prostředky ve výši 200 tis. Kč do rozpočtu kraje na rok 2020.</t>
  </si>
  <si>
    <t>Rada kraje doporučila zastupitelstvu kraje usnesením č. 75/6797 ze dne 25.11.2019 rozhodnout poskytnout investiční dotaci subjektu KČT, odbor Beskydy, na realizaci projektu Instalace tepelného čerpadla a elektropřípojky v turistické chatě Prašivá. Dle podmínek připravené smlouvy proběhne výplata prostředků až po nabytí účinnosti smlouvy, tj. počátkem roku 2020. V návaznosti na výše uvedené je navrhováno převést finanční prostředky ve výši 150 tis. Kč do rozpočtu kraje na rok 2020.</t>
  </si>
  <si>
    <t>Rada kraje rozhodla usnesením č. 75/6803 ze dne 25.11.2019 o poskytnutí neinvestiční dotace subjektu Víno a umění na realizaci projektu Sametové vzpomínky. Dle podmínek připravené smlouvy proběhne výplata prostředků až po nabytí účinnosti smlouvy, tj. počátkem roku 2020. V návaznosti na výše uvedené je navrhováno převést finanční prostředky ve výši 99 tis. Kč do rozpočtu kraje na rok 2020.</t>
  </si>
  <si>
    <t>Rada kraje doporučila zastupitelstvu kraje usnesením č. 75/6810 ze dne 25.11.2019 rozhodnout poskytnout dotaci subjektu Moravskoslezská kreativní akademie, z.s., na realizaci projektu Kreativní laboratoř ve výši 1.650 tis. Kč. Finanční prostředky budou poskytnuty dle podmínek smlouvy v roce 2020. V návaznosti na výše uvedené je navrhováno převést finanční prostředky ve výši 1.650 tis. Kč do rozpočtu kraje na rok 2020.</t>
  </si>
  <si>
    <t>Rada kraje doporučila zastupitelstvu kraje usnesením č. 75/6805 ze dne 25.11.2019 rozhodnout poskytnout neinvestiční dotaci subjektu Vysoká škola báňská – Technická univerzita Ostrava na realizaci projektu Digitálního inovačního hubu v Moravskoslezském kraji ve výši 1.000 tis. Kč. Část finančních prostředků bude poskytnuta po nabytí účinnosti smlouvy a zbylé prostředky až po předložení bezchybného závěrečného vyúčtování, což se předpokládá v roce 2020. V návaznosti na výše uvedené je navrhováno převést finanční prostředky ve výši 1.000 tis. Kč do rozpočtu kraje na rok 2020.</t>
  </si>
  <si>
    <t>Rada kraje doporučila zastupitelstvu kraje usnesením č. 75/6804 ze dne 25.11.2019 rozhodnout poskytnout investiční dotaci městu Kopřivnice na realizaci projektu Řešení území po přestěhování Slovenské strely (u Technického muzea) – projektová příprava ve výši 500 tis. Kč. Finanční prostředky budou poskytnuty po nabytí účinnosti smlouvy, což se předpokládá počátkem roku 2020. V návaznosti na výše uvedené je navrhováno převést finanční prostředky ve výši 500 tis. Kč do rozpočtu kraje na rok 2020.</t>
  </si>
  <si>
    <t>Rada kraje rozhodla usnesením č. 75/6789 ze dne 25.11.2019 poskytnout investiční dotaci subjektu STEELTEC CZ, s.r.o., na realizaci projektu Řízení logistiky k zásobování materiálem a polotovary pracoviště sociálního podniku ERGON ve výši 200 tis. Kč. Finanční prostředky budou poskytnuty po nabytí účinnosti smlouvy, což se předpokládá počátkem roku 2020. V návaznosti na výše uvedené je navrhováno převést finanční prostředky ve výši 200 tis. Kč do rozpočtu kraje na rok 2020.</t>
  </si>
  <si>
    <t>Rada kraje rozhodla usnesením č. 75/6789 ze dne 25.11.2019 poskytnout investiční dotaci subjektu Moravio s.r.o. na realizaci projektu Konference Barcamp Ostrava 2019 ve výši 50 tis. Kč. Finanční prostředky budou poskytnuty po nabytí účinnosti smlouvy, což se předpokládá počátkem roku 2020. V návaznosti na výše uvedené je navrhováno převést finanční prostředky ve výši 50 tis. Kč do rozpočtu kraje na rok 2020.</t>
  </si>
  <si>
    <t>Rada kraje doporučila usnesením č. 75/6809 ze dne 25.11.2019 zastupitelstvu kraje rozhodnout uzavřít dodatek č. 2 ke Smlouvě o poskytnutí vyrovnávací platby za poskytování služeb v obecném hospodářském zájmu se společností Moravskoslezské inovační centrum Ostrava, a.s. č. 4321/2018/RRC. Tímto dodatkem budou poskytnuty služby ve výši 1.500 tis. Kč. Uzavření dodatku č. 2 se předpokládá počátkem roku 2020. V návaznosti na výše uvedené je navrhováno převést finanční prostředky ve výši 1.500 tis. Kč do rozpočtu kraje na rok 2020.</t>
  </si>
  <si>
    <t>Dle Rámcové smlouvy č. 02179/2015/RRC byla uzavřena v roce 2019 objednávka č. 0215/2019/RRC/O na realizaci činností v roce 2019 v rámci in-house se subjektem Moravskoslezské Investice a Development, a.s. Fakturace některých dílčích činností proběhne počátkem roku 2020. V návaznosti na výše uvedené je navrhováno převést finanční prostředky ve výši 920,8 tis. Kč do rozpočtu kraje na rok 2020.</t>
  </si>
  <si>
    <t>Dle Rámcové smlouvy č. 02179/2015/RRC byly uzavřeny v roce 2019 objednávky č. 0215/2019/RRC/O a 1270/2019/RRC/O na realizaci činností v roce 2019 v rámci in-house se subjektem Moravskoslezské Investice a Development, a.s.. Fakturace některých dílčích činností proběhne počátkem roku 2020. V návaznosti na výše uvedené je navrhováno převést finanční prostředky ve výši 9.040,2 tis. Kč do rozpočtu kraje na rok 2020.</t>
  </si>
  <si>
    <t>V rámci akce Podpora odborného vzdělávání v Moravskoslezském kraji je připravován jedinečný projekt zaměřený na automobilový průmysl "Škola staví náklaďák". Pro zapojení do tohoto projektu byla vytipována Střední škola technických oborů, Havířov-Šumbark, Lidická 1a/600, příspěvková organizace. Výstupem práce žáků bude kompletní nákladní automobil s kabinou a podvozkem (bez nástavby) připravený k provozu na silnici. V současné době probíhá veřejná zakázka č. VZ/175/2019 na výběr dodavatele.</t>
  </si>
  <si>
    <t>Rada kraje doporučila usnesením č. 75/6856 ze dne 25.11.2019 zastupitelstvu kraje rozhodnout poskytnout investiční účelovou dotaci z rozpočtu kraje na rok 2019 příjemci obec Stonava, IČO 00297658, ve výši 7.000 tis. Kč na úhradu nákladů spojených s realizací projektu „Rekonstrukce ZŠ a MŠ Stonava“; s časovou použitelností od 1. 9. 2019 do 31. 10. 2020; dotace bude poskytnuta v rámci akce „Ostatní individuální dotace v odvětví školství“; v případě, že nebude smlouva včas projednána zastupitelstvem obce a z toho důvodu nebude smlouva zveřejněna a následně vyplacena do 31.12.2019, je navrhováno převést nevyčerpané prostředky ve výši 7.000 tis. Kč do rozpočtu roku 2020.</t>
  </si>
  <si>
    <t>Usnesením rady kraje č. 73/6581 ze dne 4.11.2019 bylo rozhodnuto o uzavření smlouvy k veřejné zakázce č. 0141/2019 na Zajištění sportovního vybavení - Hry IX. zimní olympiády dětí a mládeže ČR 2020. Dle smlouvy č. 07683/2019/ŠMS bude úhrada probíhat na počátku roku 2020. Na základě toho je třeba převést částku ve výši 786,3 tis. Kč do rozpočtu kraje na rok 2020.</t>
  </si>
  <si>
    <t>Rada kraje doporučila svým usn. č. 75/6695 ze dne 25.11.2019 zastupitelstvu kraje ke schválení  dotaci na projekt "Zásadní Xenakis - hudba dneška v Centru současného umění DOX", ve výši 200 tis. Kč pro subjekt Ostravské centrum nové hudby, z.s.. Vzhledem k tomu, že vyplacení dotace může  proběhnout do 20 dnů od nabytí účinnosti smlouvy, je vysoce  pravděpodobné, že nebude vyplacena do konce roku 2019.  V návaznosti na výše uvedené je navrhováno převést nevyčerpané finanční prostředky do rozpočtu roku 2020.</t>
  </si>
  <si>
    <t>Rada kraje schválila svým usn. č. 75/6695 ze dne 25.11.2019 dotaci na projekt "Na Štěpána se Štěpánem", ve výši 189 tis. Kč pro subjekt Maarshall Jana. Vzhledem k tomu, že vyplacení dotace může  proběhnout do 30 dnů od nabytí účinnosti smlouvy, je vysoce  pravděpodobné, že nebude vyplacena do konce roku 2019.  V návaznosti na výše uvedené je navrhováno převést nevyčerpané finanční prostředky do rozpočtu roku 2020.</t>
  </si>
  <si>
    <t>Rada kraje schválila svým usn. č. 75/6695 ze dne 25.11.2019 dotaci na projekt "Ostrava ČOKOFEST 2019", ve výši 50 tis. Kč pro subjekt ChrisEvents s.r.o.. Na základě výše uvedeného je navrhováno převést finanční prostředky ve výši 50 tis. Kč do rozpočtu roku 2020.  Vzhledem k tomu, že vyplacení dotace může  proběhnout do 30 dnů od nabytí účinnosti smlouvy, je vysoce  pravděpodobné, že nebude vyplacena do konce roku 2019.  V návaznosti na výše uvedené je navrhováno převést nevyčerpané finanční prostředky do rozpočtu roku 2020.</t>
  </si>
  <si>
    <t>Rada kraje doporučila svým usn. č. 75/6695 ze dne 25.11.2019 zastupitelstvu kraje ke schválení dotaci na projekt "Majáles Ostrava 2019", ve výši 80 tis. Kč pro subjekt Stavovská unie studentů Ostrava z.s. Vzhledem k tomu, že vyplacení dotace může  proběhnout do 30 dnů od nabytí účinnosti smlouvy, je vysoce  pravděpodobné, že nebude vyplacena do konce roku 2019.  V návaznosti na výše uvedené je navrhováno převést nevyčerpané finanční prostředky do rozpočtu roku 2020.</t>
  </si>
  <si>
    <t>Rada kraje doporučila svým usn. č. 75/6695 ze dne 25.11.2019 zastupitelstvu kraje ke schválení dotaci  na projekt "Zemědělské tradice na moravskoslezském pomezí", ve výši 1.030 tis. Kč pro subjekt Národní zemědělské muzeum, s.p.o..Vzhledem k tomu, že vyplacení dotace může  proběhnout do 30 dnů od nabytí účinnosti smlouvy, je vysoce  pravděpodobné, že nebude vyplacena do konce roku 2019.  V návaznosti na výše uvedené je navrhováno převést nevyčerpané finanční prostředky do rozpočtu roku 2020.</t>
  </si>
  <si>
    <t>Rada kraje doporučila svým usn. č. 75/6694 ze dne 25.11.2019 zastupitelstvu kraje ke schválení dotaci  účelově určenou na projekt "Sanace havarijního stavu výdušné jámy v DOV", ve výši 5.500 tis. Kč pro subjekt Leemon Concept, s. r. o., Frýdek-Místek. Na základě výše uvedeného je navrhováno převést finanční prostředky ve výši 5.000 tis. Kč do rozpočtu roku 2020.</t>
  </si>
  <si>
    <t>Rada kraje doporučila svým usn. č. 75/6694 ze dne 25.11.2019 zastupitelstvu kraje ke schválení dotaci, účelově určenou na projekt "Oprava střechy kostela sv. Václava v Opavě", ve výši 5.000 tis. Kč pro subjekt Statutární město Opava. Na základě výše uvedeného je navrhováno převést finanční prostředky ve výši 5.000 tis. Kč do rozpočtu roku 2020.</t>
  </si>
  <si>
    <t>Rada kraje doporučila svým usn. č. 75/6694 ze dne 25.11.2019 zastupitelstvu kraje ke schválení dotaci na projekt "Bourací práce dřevěného objektu zázemí amfiteátru v Hukvaldech a stavební úpravy a oprava amfiteátru v Hukvaldech včetně novostavby bezodtokové jímky na splaškové vody", ve výši 2.000 tis. Kč pro subjekt Biskupství ostravsko-opavské s časovou použitelností do 30.11.2020. Vzhledem k tomu,že vyplacení dotace probíhá po předložení výzvy, případně po závěrečném vyúčtování, je vysoce  pravděpodobné, že nebude vyplacena do konce roku 2019.  V návaznosti na výše uvedené je navrhováno převést nevyčerpané finanční prostředky do rozpočtu roku 2020.</t>
  </si>
  <si>
    <t>Rada kraje doporučila svým usn. č. 75/6694 ze dne 25.11.2019 zastupitelstvu kraje ke schválení dotaci na projekt "Obnova fasády kostela Nejsvětějšího Srdce Páně v Českém Těšíně", ve výši 4.500 tis. Kč pro subjekt Římskokatolická farnost Český Těšín s časovou použitelností do 30.6. 2021. Vzhledem k tomu, že vyplacení dotace probíhá po předložení výzvy, případně po závěrečném vyúčtování, je vysoce  pravděpodobné, že nebude vyplacena do konce roku 2019.  V návaznosti na výše uvedené je navrhováno převést nevyčerpané finanční prostředky do rozpočtu roku 2020.</t>
  </si>
  <si>
    <t>Rada kraje schválila svým usn. č. 75/6694 ze dne 25.11.2019 dotaci, účelově určenou na projekt  "Požární a zabezpečovací signalizace kostela Povýšení sv. Kříže v Bystřici", ve výši 155 tis. Kč pro subjekt Římskokatolická farnost Vendryně. Vzhledem k tomu, že vyplacení dotace může  proběhnout do 30 dnů od nabytí účinnosti smlouvy, je vysoce  pravděpodobné, že nebude vyplacena do konce roku 2019.  V návaznosti na výše uvedené je navrhováno převést nevyčerpané finanční prostředky do rozpočtu roku 2020.</t>
  </si>
  <si>
    <t>Rada kraje schválila svým usn. č. 75/6694 ze dne 25.11.2019 dotaci, účelově určenou na projekt  "Požární a zabezpečovací signalizace kostela sv. Antonína Paduánského na Prašivé", ve výši 180 tis. Kč pro subjekt Římskokatolická farnost Dobrá. Vzhledem k tomu, že vyplacení dotace může  proběhnout do 30 dnů od nabytí účinnosti smlouvy, je vysoce  pravděpodobné, že nebude vyplacena do konce roku 2019.  V návaznosti na výše uvedené je navrhováno převést nevyčerpané finanční prostředky do rozpočtu roku 2020.</t>
  </si>
  <si>
    <t>Rada kraje doporučila svým usn. č. 75/6694 ze dne 25.11.2019 zastupitelstvu kraje ke schválení dotaci, účelově určenou na projekt "Kostel sv. ducha v Opavě - repase okenních výplní v presbytáři", ve výši 100 tis. Kč pro subjekt Konvent minoritů v Opavě. Vzhledem k tomu, že vyplacení dotace může  proběhnout do 30 dnů od nabytí účinnosti smlouvy, je vysoce  pravděpodobné, že nebude vyplacena do konce roku 2019.  V návaznosti na výše uvedené je navrhováno převést nevyčerpané finanční prostředky do rozpočtu roku 2020.</t>
  </si>
  <si>
    <t>Rada kraje schválila svým usn. č. 75/6694 ze dne 25.11.2019 dotaci, účelově určenou na projekt "Požární a zabezpečovací signalizace kostela Všech svatých v Sedlištích", ve výši 165 tis. Kč pro subjekt Římskokatolická farnost Sedliště. Vzhledem k tomu, že vyplacení dotace může  proběhnout do 30 dnů od nabytí účinnosti smlouvy, je vysoce  pravděpodobné, že nebude vyplacena do konce roku 2019.  V návaznosti na výše uvedené je navrhováno převést nevyčerpané finanční prostředky do rozpočtu roku 2020.</t>
  </si>
  <si>
    <t>Rada kraje doporučila svým usn. č. 75/6694 ze dne 25.11.2019 zastupitelstvu kraje ke schválení dotaci na projekt "Revitalizace konkatedrály Nanebevzetí Panny Marie v Opavě", ve výši 1.000 tis. Kč pro subjekt Římskokatolická farnost Panny Marie Opava s časovou použitelností do 31. 12. 2020. Vzhledem k tomu, že vyplacení dotace probíhá po předložení výzvy, případně po závěrečném vyúčtování, je vysoce  pravděpodobné, že nebude vyplacena do konce roku 2019.  V návaznosti na výše uvedené je navrhováno převést nevyčerpané finanční prostředky do rozpočtu roku 2020.</t>
  </si>
  <si>
    <t>Rada kraje schválila svým usn. č. 75/6695 ze dne 25.11.2019 dotaci na projekt "Den vzájemnosti - taneční workshop", ve výši 35 tis. Kč pro subjekt Folklorní Klub Fogáš z.s.  Vzhledem k tomu, že vyplacení dotace může  proběhnout do 30 dnů od nabytí účinnosti smlouvy, je vysoce  pravděpodobné, že nebude vyplacena do konce roku 2019.  V návaznosti na výše uvedené je navrhováno převést nevyčerpané finanční prostředky do rozpočtu roku 2020.</t>
  </si>
  <si>
    <t xml:space="preserve">Rada kraje usnesením  č. 74/6647 ze dne 18.11.2019 doporučila rozhodnout zastupitelstvu kraje dne 12. 12. 2019 profinancovat a kofinancovat projekt. Vzhledem k naléhavosti zahájení přípravy projektu, tj.  předložení žádosti o dotaci hlavním partnerem projektu,  je navrhováno nevyčerpané prostředky ve výši 2.624 tis. Kč převést do rozpočtu roku 2020. </t>
  </si>
  <si>
    <t xml:space="preserve">Akce byla schválena unesením rady kraje č. 75/6751 dne 25.11.2019. Akce zahrnuje realizaci nedokončených prací v rámci akce Energetické úspory ve SŠ technické v Opavě, a to z důvodu ukončení smluvního vztahu se zhotovitelem stavby šmíragroup a.s. v průběhu realizace předmětné stavby. Je nutno neprodleně provést aktualizaci projektové dokumentace, administraci veřejné zakázky, technický dozor stavebníka a koordinátora bezpečnosti práce na staveništi, tak aby nebyl narušen hladký průběh realizace akce. Z výše uvedených důvodů  je potřeba akci schválit  a finanční prostředky ve výši  7 500 tis. převést do rozpočtu roku 2020. </t>
  </si>
  <si>
    <t>Akce byla schválena unesením rady kraje č. 75/6748 dne 25.11.2019 s časovou použitelností od 1. 11. 2019 do 30. 6. 2020.</t>
  </si>
  <si>
    <t>Rada kraje doporučila usnesením č. 75/6716 ze dne 25.11.2019 zastupitelstvu kraje poskytnout účelovou dotaci městu Vítkov na přeložku a zatrubnění potoka Čermná ve Vítkově. Dle smluvního ujednání budou příjemci dotace poskytnuty finanční prostředky teprve po předložení faktur za provedené práce. Předmětná dotace má stanovený termín předložení závěrečného vyúčtování v prosinci 2021. V návaznosti na výše uvedené je navrhováno převést nevyčerpané finanční prostředky do rozpočtu roku 2020.</t>
  </si>
  <si>
    <r>
      <t xml:space="preserve">Celkový objem převáděných účelových finančních prostředků ve výši </t>
    </r>
    <r>
      <rPr>
        <b/>
        <i/>
        <sz val="10"/>
        <rFont val="Tahoma"/>
        <family val="2"/>
        <charset val="238"/>
      </rPr>
      <t>2.381.378 tis. Kč</t>
    </r>
    <r>
      <rPr>
        <i/>
        <sz val="10"/>
        <rFont val="Tahoma"/>
        <family val="2"/>
        <charset val="238"/>
      </rPr>
      <t xml:space="preserve"> je uveden ke dni 27.11.2019. Do konce roku 2019 mohou orgány kraje rozhodnout o vyčlenění finančních prostředků na nové akce, případně mohou být zapojeny do rozpočtu kraje další přijaté dotace, zálohové platby a vratky, čímž může dojít k navýšení objemu účelových prostředků k zapojení do upraveného rozpočtu na rok 2020.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</si>
</sst>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K_č_-;\-* #,##0.00\ _K_č_-;_-* &quot;-&quot;??\ _K_č_-;_-@_-"/>
    <numFmt numFmtId="164" formatCode="#,##0.0"/>
    <numFmt numFmtId="165" formatCode="0000"/>
    <numFmt numFmtId="166" formatCode="dd\-mm\-yyyy;@"/>
  </numFmts>
  <fonts count="26" x14ac:knownFonts="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2"/>
      <name val="Tahoma"/>
      <family val="2"/>
      <charset val="238"/>
    </font>
    <font>
      <b/>
      <sz val="12"/>
      <name val="Tahoma"/>
      <family val="2"/>
      <charset val="238"/>
    </font>
    <font>
      <sz val="10"/>
      <name val="Tahoma"/>
      <family val="2"/>
      <charset val="238"/>
    </font>
    <font>
      <b/>
      <sz val="10"/>
      <name val="Tahoma"/>
      <family val="2"/>
      <charset val="238"/>
    </font>
    <font>
      <b/>
      <vertAlign val="superscript"/>
      <sz val="10"/>
      <name val="Tahoma"/>
      <family val="2"/>
      <charset val="238"/>
    </font>
    <font>
      <vertAlign val="superscript"/>
      <sz val="10"/>
      <name val="Tahoma"/>
      <family val="2"/>
      <charset val="238"/>
    </font>
    <font>
      <sz val="10"/>
      <name val="Arial CE"/>
      <charset val="238"/>
    </font>
    <font>
      <sz val="10"/>
      <name val="Arial"/>
      <family val="2"/>
      <charset val="238"/>
    </font>
    <font>
      <b/>
      <sz val="11"/>
      <name val="Tahoma"/>
      <family val="2"/>
      <charset val="238"/>
    </font>
    <font>
      <sz val="10"/>
      <color theme="1"/>
      <name val="Arial"/>
      <family val="2"/>
      <charset val="238"/>
    </font>
    <font>
      <sz val="10"/>
      <name val="Arial CE"/>
      <family val="2"/>
      <charset val="238"/>
    </font>
    <font>
      <sz val="10"/>
      <color theme="1"/>
      <name val="Tahoma"/>
      <family val="2"/>
      <charset val="238"/>
    </font>
    <font>
      <b/>
      <sz val="10"/>
      <color theme="1"/>
      <name val="Tahoma"/>
      <family val="2"/>
      <charset val="238"/>
    </font>
    <font>
      <i/>
      <sz val="8"/>
      <name val="Tahoma"/>
      <family val="2"/>
      <charset val="238"/>
    </font>
    <font>
      <sz val="16"/>
      <name val="Arial CE"/>
      <charset val="238"/>
    </font>
    <font>
      <b/>
      <i/>
      <sz val="12"/>
      <name val="Tahoma"/>
      <family val="2"/>
      <charset val="238"/>
    </font>
    <font>
      <sz val="9"/>
      <color indexed="81"/>
      <name val="Tahoma"/>
      <family val="2"/>
      <charset val="238"/>
    </font>
    <font>
      <sz val="10"/>
      <color rgb="FFFF0000"/>
      <name val="Arial CE"/>
      <charset val="238"/>
    </font>
    <font>
      <sz val="10"/>
      <color theme="1"/>
      <name val="Arial CE"/>
      <charset val="238"/>
    </font>
    <font>
      <i/>
      <sz val="10"/>
      <name val="Tahoma"/>
      <family val="2"/>
      <charset val="238"/>
    </font>
    <font>
      <b/>
      <i/>
      <sz val="10"/>
      <name val="Tahoma"/>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7" tint="0.79998168889431442"/>
        <bgColor indexed="64"/>
      </patternFill>
    </fill>
  </fills>
  <borders count="47">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style="thin">
        <color indexed="64"/>
      </bottom>
      <diagonal/>
    </border>
  </borders>
  <cellStyleXfs count="29">
    <xf numFmtId="0" fontId="0" fillId="0" borderId="0"/>
    <xf numFmtId="0" fontId="14" fillId="0" borderId="0"/>
    <xf numFmtId="0" fontId="11" fillId="0" borderId="0"/>
    <xf numFmtId="0" fontId="12" fillId="0" borderId="0"/>
    <xf numFmtId="0" fontId="15" fillId="0" borderId="0"/>
    <xf numFmtId="0" fontId="16" fillId="0" borderId="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6" fillId="0" borderId="0"/>
    <xf numFmtId="43" fontId="11" fillId="0" borderId="0" applyFont="0" applyFill="0" applyBorder="0" applyAlignment="0" applyProtection="0"/>
    <xf numFmtId="43" fontId="11"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0" fontId="1" fillId="0" borderId="0"/>
  </cellStyleXfs>
  <cellXfs count="493">
    <xf numFmtId="0" fontId="0" fillId="0" borderId="0" xfId="0"/>
    <xf numFmtId="164" fontId="8" fillId="3" borderId="4" xfId="0" applyNumberFormat="1" applyFont="1" applyFill="1" applyBorder="1" applyAlignment="1">
      <alignment vertical="center" wrapText="1"/>
    </xf>
    <xf numFmtId="3" fontId="7" fillId="2" borderId="4" xfId="0" applyNumberFormat="1" applyFont="1" applyFill="1" applyBorder="1" applyAlignment="1">
      <alignment horizontal="center" vertical="center" wrapText="1"/>
    </xf>
    <xf numFmtId="49" fontId="7" fillId="0" borderId="4" xfId="7" applyNumberFormat="1" applyFont="1" applyFill="1" applyBorder="1" applyAlignment="1">
      <alignment horizontal="center" vertical="center" wrapText="1"/>
    </xf>
    <xf numFmtId="0" fontId="7" fillId="0" borderId="27" xfId="9" applyFont="1" applyFill="1" applyBorder="1" applyAlignment="1">
      <alignment horizontal="center" vertical="center" wrapText="1"/>
    </xf>
    <xf numFmtId="164" fontId="8" fillId="0" borderId="19" xfId="9" applyNumberFormat="1" applyFont="1" applyFill="1" applyBorder="1" applyAlignment="1">
      <alignment vertical="center" wrapText="1"/>
    </xf>
    <xf numFmtId="165" fontId="7" fillId="0" borderId="19" xfId="9" applyNumberFormat="1" applyFont="1" applyFill="1" applyBorder="1" applyAlignment="1">
      <alignment horizontal="center" vertical="center" wrapText="1"/>
    </xf>
    <xf numFmtId="0" fontId="7" fillId="2" borderId="19" xfId="9" applyFont="1" applyFill="1" applyBorder="1" applyAlignment="1">
      <alignment horizontal="center" vertical="center" wrapText="1"/>
    </xf>
    <xf numFmtId="0" fontId="7" fillId="0" borderId="19" xfId="9" applyFont="1" applyFill="1" applyBorder="1" applyAlignment="1">
      <alignment horizontal="left" vertical="center" wrapText="1"/>
    </xf>
    <xf numFmtId="0" fontId="7" fillId="0" borderId="19" xfId="9" applyFont="1" applyFill="1" applyBorder="1" applyAlignment="1">
      <alignment horizontal="justify" vertical="center" wrapText="1"/>
    </xf>
    <xf numFmtId="164" fontId="7" fillId="0" borderId="19" xfId="9" applyNumberFormat="1" applyFont="1" applyFill="1" applyBorder="1" applyAlignment="1">
      <alignment horizontal="center" vertical="center" wrapText="1"/>
    </xf>
    <xf numFmtId="0" fontId="5" fillId="0" borderId="0" xfId="0" applyFont="1" applyFill="1" applyAlignment="1">
      <alignment horizontal="center" vertical="top" wrapText="1"/>
    </xf>
    <xf numFmtId="164" fontId="5" fillId="0" borderId="0" xfId="0" applyNumberFormat="1" applyFont="1" applyFill="1" applyAlignment="1">
      <alignment vertical="top" wrapText="1"/>
    </xf>
    <xf numFmtId="0" fontId="5" fillId="0" borderId="0" xfId="0" applyFont="1" applyFill="1" applyAlignment="1">
      <alignment vertical="top" wrapText="1"/>
    </xf>
    <xf numFmtId="0" fontId="6" fillId="0" borderId="0" xfId="0" applyFont="1" applyFill="1" applyAlignment="1">
      <alignment horizontal="center" vertical="top" wrapText="1"/>
    </xf>
    <xf numFmtId="0" fontId="6" fillId="0" borderId="0" xfId="0" applyFont="1" applyFill="1" applyAlignment="1">
      <alignment vertical="top" wrapText="1"/>
    </xf>
    <xf numFmtId="0" fontId="5" fillId="0" borderId="0" xfId="0" applyFont="1" applyFill="1" applyAlignment="1">
      <alignment vertical="justify" wrapText="1"/>
    </xf>
    <xf numFmtId="0" fontId="6" fillId="0" borderId="0" xfId="0" applyFont="1" applyFill="1" applyAlignment="1"/>
    <xf numFmtId="0" fontId="7" fillId="0" borderId="0" xfId="0" applyFont="1" applyFill="1" applyAlignment="1">
      <alignment horizontal="center" vertical="top" wrapText="1"/>
    </xf>
    <xf numFmtId="0" fontId="7" fillId="0" borderId="0" xfId="0" applyFont="1" applyFill="1" applyAlignment="1">
      <alignment vertical="top" wrapText="1"/>
    </xf>
    <xf numFmtId="164" fontId="7" fillId="0" borderId="4" xfId="0" applyNumberFormat="1" applyFont="1" applyFill="1" applyBorder="1" applyAlignment="1">
      <alignment horizontal="center" vertical="top" wrapText="1"/>
    </xf>
    <xf numFmtId="164" fontId="7" fillId="0" borderId="0" xfId="0" applyNumberFormat="1" applyFont="1" applyFill="1" applyAlignment="1">
      <alignment vertical="top" wrapText="1"/>
    </xf>
    <xf numFmtId="0" fontId="7" fillId="0" borderId="0" xfId="0" applyFont="1" applyFill="1" applyAlignment="1">
      <alignment vertical="justify" wrapText="1"/>
    </xf>
    <xf numFmtId="164" fontId="8" fillId="0" borderId="10" xfId="0" applyNumberFormat="1" applyFont="1" applyFill="1" applyBorder="1" applyAlignment="1">
      <alignment vertical="top" wrapText="1"/>
    </xf>
    <xf numFmtId="0" fontId="7" fillId="0" borderId="0" xfId="0" applyFont="1" applyFill="1" applyAlignment="1">
      <alignment vertical="center" wrapText="1"/>
    </xf>
    <xf numFmtId="165" fontId="7" fillId="0"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164" fontId="7" fillId="0" borderId="5" xfId="0" applyNumberFormat="1" applyFont="1" applyFill="1" applyBorder="1" applyAlignment="1">
      <alignment horizontal="center" vertical="center" wrapText="1"/>
    </xf>
    <xf numFmtId="164" fontId="8" fillId="0" borderId="4" xfId="0" applyNumberFormat="1" applyFont="1" applyFill="1" applyBorder="1" applyAlignment="1">
      <alignment horizontal="right" vertical="center" wrapText="1"/>
    </xf>
    <xf numFmtId="0" fontId="7" fillId="0" borderId="19"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2" borderId="22" xfId="0" applyFont="1" applyFill="1" applyBorder="1" applyAlignment="1">
      <alignment horizontal="center" vertical="center" wrapText="1"/>
    </xf>
    <xf numFmtId="164" fontId="8" fillId="0" borderId="22" xfId="0" applyNumberFormat="1" applyFont="1" applyFill="1" applyBorder="1" applyAlignment="1">
      <alignment horizontal="center" vertical="center" wrapText="1"/>
    </xf>
    <xf numFmtId="164" fontId="7" fillId="0" borderId="23" xfId="0" applyNumberFormat="1" applyFont="1" applyFill="1" applyBorder="1" applyAlignment="1">
      <alignment horizontal="center" vertical="center" wrapText="1"/>
    </xf>
    <xf numFmtId="0" fontId="8"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3" borderId="0" xfId="0" applyFont="1" applyFill="1" applyAlignment="1">
      <alignment vertical="top" wrapText="1"/>
    </xf>
    <xf numFmtId="0" fontId="7" fillId="3" borderId="4" xfId="0" applyFont="1" applyFill="1" applyBorder="1" applyAlignment="1">
      <alignment horizontal="left" vertical="center" wrapText="1"/>
    </xf>
    <xf numFmtId="165" fontId="7" fillId="3" borderId="4" xfId="0" applyNumberFormat="1" applyFont="1" applyFill="1" applyBorder="1" applyAlignment="1">
      <alignment horizontal="center" vertical="center" wrapText="1"/>
    </xf>
    <xf numFmtId="0" fontId="7" fillId="2" borderId="7" xfId="0" applyFont="1" applyFill="1" applyBorder="1" applyAlignment="1">
      <alignment horizontal="center" vertical="center" wrapText="1"/>
    </xf>
    <xf numFmtId="164" fontId="7" fillId="0" borderId="4" xfId="0" applyNumberFormat="1" applyFont="1" applyFill="1" applyBorder="1" applyAlignment="1">
      <alignment horizontal="center" vertical="center" wrapText="1"/>
    </xf>
    <xf numFmtId="164" fontId="7" fillId="3" borderId="4" xfId="0" applyNumberFormat="1" applyFont="1" applyFill="1" applyBorder="1" applyAlignment="1">
      <alignment horizontal="center" vertical="center" wrapText="1"/>
    </xf>
    <xf numFmtId="165" fontId="7" fillId="0" borderId="7" xfId="0" applyNumberFormat="1" applyFont="1" applyFill="1" applyBorder="1" applyAlignment="1">
      <alignment horizontal="center" vertical="center" wrapText="1"/>
    </xf>
    <xf numFmtId="164" fontId="8" fillId="0" borderId="7" xfId="0" applyNumberFormat="1" applyFont="1" applyFill="1" applyBorder="1" applyAlignment="1">
      <alignment vertical="center" wrapText="1"/>
    </xf>
    <xf numFmtId="3" fontId="7" fillId="0" borderId="7" xfId="0" applyNumberFormat="1" applyFont="1" applyFill="1" applyBorder="1" applyAlignment="1">
      <alignment horizontal="center" vertical="center" wrapText="1"/>
    </xf>
    <xf numFmtId="164" fontId="8" fillId="0" borderId="7" xfId="0" applyNumberFormat="1" applyFont="1" applyFill="1" applyBorder="1" applyAlignment="1">
      <alignment horizontal="right" vertical="center" wrapText="1"/>
    </xf>
    <xf numFmtId="49" fontId="7" fillId="0" borderId="4" xfId="0" applyNumberFormat="1" applyFont="1" applyFill="1" applyBorder="1" applyAlignment="1">
      <alignment horizontal="center" vertical="center" wrapText="1"/>
    </xf>
    <xf numFmtId="0" fontId="7" fillId="0" borderId="5" xfId="0" applyFont="1" applyFill="1" applyBorder="1" applyAlignment="1">
      <alignment horizontal="justify" vertical="center" wrapText="1"/>
    </xf>
    <xf numFmtId="0" fontId="7" fillId="0" borderId="5" xfId="0" applyFont="1" applyFill="1" applyBorder="1" applyAlignment="1">
      <alignment horizontal="justify" vertical="top" wrapText="1"/>
    </xf>
    <xf numFmtId="0" fontId="7" fillId="0" borderId="4" xfId="0" applyFont="1" applyFill="1" applyBorder="1" applyAlignment="1">
      <alignment horizontal="left" vertical="center" wrapText="1"/>
    </xf>
    <xf numFmtId="0" fontId="7" fillId="3" borderId="4"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7" fillId="0" borderId="4" xfId="6" applyFont="1" applyFill="1" applyBorder="1" applyAlignment="1">
      <alignment horizontal="left" vertical="center" wrapText="1"/>
    </xf>
    <xf numFmtId="0" fontId="7" fillId="0" borderId="4" xfId="4" applyFont="1" applyFill="1" applyBorder="1" applyAlignment="1">
      <alignment horizontal="center" vertical="center" wrapText="1"/>
    </xf>
    <xf numFmtId="164" fontId="8" fillId="0" borderId="4" xfId="5" applyNumberFormat="1" applyFont="1" applyFill="1" applyBorder="1" applyAlignment="1">
      <alignment vertical="center" wrapText="1"/>
    </xf>
    <xf numFmtId="0" fontId="7" fillId="0" borderId="4" xfId="0" applyFont="1" applyFill="1" applyBorder="1" applyAlignment="1">
      <alignment vertical="center" wrapText="1"/>
    </xf>
    <xf numFmtId="0" fontId="7" fillId="0" borderId="4" xfId="5" applyFont="1" applyFill="1" applyBorder="1" applyAlignment="1">
      <alignment horizontal="justify" vertical="center" wrapText="1"/>
    </xf>
    <xf numFmtId="164" fontId="7" fillId="0" borderId="8" xfId="0" applyNumberFormat="1" applyFont="1" applyFill="1" applyBorder="1" applyAlignment="1">
      <alignment horizontal="center" vertical="center" wrapText="1"/>
    </xf>
    <xf numFmtId="0" fontId="7" fillId="0" borderId="7" xfId="0" applyFont="1" applyFill="1" applyBorder="1" applyAlignment="1">
      <alignment horizontal="justify" vertical="center" wrapText="1"/>
    </xf>
    <xf numFmtId="16" fontId="7" fillId="0" borderId="4" xfId="0" applyNumberFormat="1" applyFont="1" applyFill="1" applyBorder="1" applyAlignment="1">
      <alignment horizontal="center" vertical="center" wrapText="1"/>
    </xf>
    <xf numFmtId="0" fontId="7" fillId="0" borderId="4" xfId="0" applyFont="1" applyBorder="1" applyAlignment="1">
      <alignment horizontal="justify" vertical="center" wrapText="1"/>
    </xf>
    <xf numFmtId="2" fontId="7" fillId="0" borderId="4" xfId="0" applyNumberFormat="1" applyFont="1" applyFill="1" applyBorder="1" applyAlignment="1">
      <alignment vertical="center" wrapText="1"/>
    </xf>
    <xf numFmtId="0" fontId="7" fillId="0" borderId="4" xfId="0" applyFont="1" applyBorder="1" applyAlignment="1">
      <alignment vertical="center" wrapText="1"/>
    </xf>
    <xf numFmtId="0" fontId="7" fillId="0" borderId="4" xfId="1" applyFont="1" applyFill="1" applyBorder="1" applyAlignment="1">
      <alignment horizontal="left" vertical="center" wrapText="1"/>
    </xf>
    <xf numFmtId="0" fontId="7" fillId="0" borderId="3" xfId="0" applyFont="1" applyFill="1" applyBorder="1" applyAlignment="1">
      <alignment horizontal="center" vertical="center" wrapText="1"/>
    </xf>
    <xf numFmtId="1" fontId="7" fillId="0" borderId="4" xfId="4" applyNumberFormat="1" applyFont="1" applyBorder="1" applyAlignment="1">
      <alignment horizontal="center" vertical="center" wrapText="1"/>
    </xf>
    <xf numFmtId="164" fontId="8" fillId="0" borderId="4" xfId="0" applyNumberFormat="1" applyFont="1" applyFill="1" applyBorder="1" applyAlignment="1">
      <alignment vertical="center" wrapText="1"/>
    </xf>
    <xf numFmtId="0" fontId="6" fillId="4" borderId="11" xfId="0" applyFont="1" applyFill="1" applyBorder="1" applyAlignment="1">
      <alignment vertical="top" wrapText="1"/>
    </xf>
    <xf numFmtId="0" fontId="7" fillId="2" borderId="19" xfId="0" applyFont="1" applyFill="1" applyBorder="1" applyAlignment="1">
      <alignment horizontal="center" vertical="center" wrapText="1"/>
    </xf>
    <xf numFmtId="4" fontId="7" fillId="0" borderId="4"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165" fontId="7" fillId="0" borderId="19" xfId="0" applyNumberFormat="1" applyFont="1" applyFill="1" applyBorder="1" applyAlignment="1">
      <alignment horizontal="center" vertical="center" wrapText="1"/>
    </xf>
    <xf numFmtId="49" fontId="0" fillId="0" borderId="22" xfId="0" applyNumberFormat="1" applyFill="1" applyBorder="1" applyAlignment="1">
      <alignment horizontal="center" vertical="center" wrapText="1"/>
    </xf>
    <xf numFmtId="49" fontId="0" fillId="0" borderId="4" xfId="0" applyNumberFormat="1" applyFill="1" applyBorder="1" applyAlignment="1">
      <alignment horizontal="center" vertical="center" wrapText="1"/>
    </xf>
    <xf numFmtId="0" fontId="7" fillId="0" borderId="4" xfId="0" applyFont="1" applyFill="1" applyBorder="1" applyAlignment="1">
      <alignment horizontal="justify" vertical="center"/>
    </xf>
    <xf numFmtId="0" fontId="0" fillId="0" borderId="4" xfId="0" applyFill="1" applyBorder="1" applyAlignment="1">
      <alignment horizontal="left" vertical="center" wrapText="1"/>
    </xf>
    <xf numFmtId="164" fontId="8" fillId="0" borderId="19" xfId="0" applyNumberFormat="1" applyFont="1" applyFill="1" applyBorder="1" applyAlignment="1">
      <alignment vertical="center" wrapText="1"/>
    </xf>
    <xf numFmtId="0" fontId="7" fillId="0" borderId="4" xfId="0" applyFont="1" applyBorder="1" applyAlignment="1">
      <alignment horizontal="justify" vertical="center"/>
    </xf>
    <xf numFmtId="0" fontId="7" fillId="0" borderId="25" xfId="0" applyFont="1" applyFill="1" applyBorder="1" applyAlignment="1">
      <alignment horizontal="justify" vertical="center" wrapText="1"/>
    </xf>
    <xf numFmtId="166" fontId="7" fillId="0" borderId="5" xfId="0" applyNumberFormat="1" applyFont="1" applyFill="1" applyBorder="1" applyAlignment="1">
      <alignment horizontal="center" vertical="center" wrapText="1"/>
    </xf>
    <xf numFmtId="0" fontId="7" fillId="0" borderId="18" xfId="0" applyFont="1" applyFill="1" applyBorder="1" applyAlignment="1">
      <alignment horizontal="left" vertical="center" wrapText="1"/>
    </xf>
    <xf numFmtId="166" fontId="7" fillId="0" borderId="4" xfId="0" applyNumberFormat="1" applyFont="1" applyFill="1" applyBorder="1" applyAlignment="1">
      <alignment horizontal="center" vertical="center" wrapText="1"/>
    </xf>
    <xf numFmtId="0" fontId="7" fillId="0" borderId="19" xfId="0" applyFont="1" applyFill="1" applyBorder="1" applyAlignment="1">
      <alignment horizontal="left" vertical="center" wrapText="1"/>
    </xf>
    <xf numFmtId="164" fontId="8" fillId="0" borderId="19" xfId="0" applyNumberFormat="1" applyFont="1" applyFill="1" applyBorder="1" applyAlignment="1">
      <alignment horizontal="right" vertical="center" wrapText="1"/>
    </xf>
    <xf numFmtId="0" fontId="7" fillId="0" borderId="7" xfId="5" applyFont="1" applyBorder="1" applyAlignment="1">
      <alignment horizontal="justify" vertical="center" wrapText="1"/>
    </xf>
    <xf numFmtId="0" fontId="7" fillId="0" borderId="27" xfId="0" applyFont="1" applyFill="1" applyBorder="1" applyAlignment="1">
      <alignment horizontal="center" vertical="center" wrapText="1"/>
    </xf>
    <xf numFmtId="49" fontId="7" fillId="0" borderId="19" xfId="0" applyNumberFormat="1" applyFont="1" applyFill="1" applyBorder="1" applyAlignment="1">
      <alignment horizontal="center" vertical="center" wrapText="1"/>
    </xf>
    <xf numFmtId="0" fontId="7" fillId="0" borderId="19" xfId="0" applyFont="1" applyFill="1" applyBorder="1" applyAlignment="1">
      <alignment horizontal="justify" vertical="center" wrapText="1"/>
    </xf>
    <xf numFmtId="0" fontId="7" fillId="0" borderId="28" xfId="0" applyFont="1" applyFill="1" applyBorder="1" applyAlignment="1">
      <alignment horizontal="center" vertical="center" wrapText="1"/>
    </xf>
    <xf numFmtId="0" fontId="7" fillId="0" borderId="6" xfId="0"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7" fillId="0" borderId="4" xfId="6" applyFont="1" applyFill="1" applyBorder="1" applyAlignment="1">
      <alignment vertical="center" wrapText="1"/>
    </xf>
    <xf numFmtId="0" fontId="7" fillId="0" borderId="9" xfId="0" applyFont="1" applyFill="1" applyBorder="1" applyAlignment="1">
      <alignment horizontal="center" vertical="center" wrapText="1"/>
    </xf>
    <xf numFmtId="0" fontId="7" fillId="0" borderId="18" xfId="0" quotePrefix="1" applyFont="1" applyFill="1" applyBorder="1" applyAlignment="1">
      <alignment horizontal="left" vertical="center" wrapText="1"/>
    </xf>
    <xf numFmtId="0" fontId="7" fillId="0" borderId="4" xfId="0" applyNumberFormat="1" applyFont="1" applyFill="1" applyBorder="1" applyAlignment="1">
      <alignment horizontal="justify" vertical="center" wrapText="1"/>
    </xf>
    <xf numFmtId="0" fontId="7" fillId="0" borderId="4" xfId="0" applyFont="1" applyFill="1" applyBorder="1" applyAlignment="1">
      <alignment horizontal="justify" vertical="top" wrapText="1"/>
    </xf>
    <xf numFmtId="0" fontId="7" fillId="0" borderId="30" xfId="0" applyFont="1" applyFill="1" applyBorder="1" applyAlignment="1">
      <alignment horizontal="center" vertical="center" wrapText="1"/>
    </xf>
    <xf numFmtId="0" fontId="7" fillId="0" borderId="25" xfId="0" applyFont="1" applyFill="1" applyBorder="1" applyAlignment="1">
      <alignment horizontal="justify" vertical="top" wrapText="1"/>
    </xf>
    <xf numFmtId="0" fontId="6" fillId="4" borderId="20" xfId="0" applyFont="1" applyFill="1" applyBorder="1" applyAlignment="1"/>
    <xf numFmtId="0" fontId="6" fillId="4" borderId="0" xfId="0" applyFont="1" applyFill="1" applyAlignment="1">
      <alignment vertical="top" wrapText="1"/>
    </xf>
    <xf numFmtId="0" fontId="7" fillId="0" borderId="31" xfId="0" applyFont="1" applyFill="1" applyBorder="1" applyAlignment="1">
      <alignment horizontal="left" vertical="top" wrapText="1"/>
    </xf>
    <xf numFmtId="0" fontId="7" fillId="0" borderId="13" xfId="0" applyFont="1" applyFill="1" applyBorder="1" applyAlignment="1">
      <alignment vertical="top" wrapText="1"/>
    </xf>
    <xf numFmtId="0" fontId="7" fillId="0" borderId="17" xfId="0" applyFont="1" applyFill="1" applyBorder="1" applyAlignment="1">
      <alignment vertical="top"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16" fillId="0" borderId="4" xfId="0" applyFont="1" applyBorder="1" applyAlignment="1">
      <alignment vertical="center" wrapText="1"/>
    </xf>
    <xf numFmtId="0" fontId="16" fillId="0" borderId="4" xfId="0" applyNumberFormat="1" applyFont="1" applyBorder="1" applyAlignment="1">
      <alignment horizontal="center" vertical="center"/>
    </xf>
    <xf numFmtId="0" fontId="16" fillId="0" borderId="4" xfId="0" applyFont="1" applyBorder="1" applyAlignment="1">
      <alignment horizontal="center" vertical="center"/>
    </xf>
    <xf numFmtId="0" fontId="6" fillId="4" borderId="22" xfId="0" applyFont="1" applyFill="1" applyBorder="1" applyAlignment="1">
      <alignment vertical="top" wrapText="1"/>
    </xf>
    <xf numFmtId="0" fontId="7" fillId="0" borderId="18"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top" wrapText="1"/>
    </xf>
    <xf numFmtId="0" fontId="18" fillId="0" borderId="0" xfId="0" applyFont="1" applyFill="1" applyAlignment="1">
      <alignment vertical="justify" wrapText="1"/>
    </xf>
    <xf numFmtId="0" fontId="7" fillId="0" borderId="28" xfId="9" applyFont="1" applyFill="1" applyBorder="1" applyAlignment="1">
      <alignment horizontal="center" vertical="center" wrapText="1"/>
    </xf>
    <xf numFmtId="0" fontId="7" fillId="0" borderId="19" xfId="9" applyNumberFormat="1" applyFont="1" applyFill="1" applyBorder="1" applyAlignment="1">
      <alignment horizontal="center" vertical="center" wrapText="1"/>
    </xf>
    <xf numFmtId="0" fontId="7" fillId="0" borderId="28" xfId="9" applyNumberFormat="1" applyFont="1" applyFill="1" applyBorder="1" applyAlignment="1">
      <alignment horizontal="center" vertical="center" wrapText="1"/>
    </xf>
    <xf numFmtId="165" fontId="7" fillId="0" borderId="22" xfId="9" applyNumberFormat="1" applyFont="1" applyFill="1" applyBorder="1" applyAlignment="1">
      <alignment horizontal="center" vertical="center" wrapText="1"/>
    </xf>
    <xf numFmtId="0" fontId="7" fillId="2" borderId="22" xfId="9" applyFont="1" applyFill="1" applyBorder="1" applyAlignment="1">
      <alignment horizontal="center" vertical="center" wrapText="1"/>
    </xf>
    <xf numFmtId="0" fontId="7" fillId="0" borderId="0" xfId="9" applyFont="1" applyFill="1" applyBorder="1" applyAlignment="1">
      <alignment horizontal="center" vertical="center" wrapText="1"/>
    </xf>
    <xf numFmtId="0" fontId="7" fillId="0" borderId="21" xfId="9" applyFont="1" applyFill="1" applyBorder="1" applyAlignment="1">
      <alignment horizontal="left" vertical="center" wrapText="1"/>
    </xf>
    <xf numFmtId="164" fontId="8" fillId="0" borderId="23" xfId="9" applyNumberFormat="1" applyFont="1" applyFill="1" applyBorder="1" applyAlignment="1">
      <alignment vertical="center" wrapText="1"/>
    </xf>
    <xf numFmtId="164" fontId="7" fillId="0" borderId="0" xfId="9" applyNumberFormat="1" applyFont="1" applyFill="1" applyBorder="1" applyAlignment="1">
      <alignment horizontal="center" vertical="center" wrapText="1"/>
    </xf>
    <xf numFmtId="0" fontId="7" fillId="0" borderId="0" xfId="9" applyFont="1" applyFill="1" applyBorder="1" applyAlignment="1">
      <alignment horizontal="justify" vertical="center" wrapText="1"/>
    </xf>
    <xf numFmtId="0" fontId="7" fillId="0" borderId="13" xfId="5" applyFont="1" applyFill="1" applyBorder="1" applyAlignment="1">
      <alignment vertical="top" wrapText="1"/>
    </xf>
    <xf numFmtId="0" fontId="7" fillId="0" borderId="17" xfId="5" applyFont="1" applyFill="1" applyBorder="1" applyAlignment="1">
      <alignment vertical="top" wrapText="1"/>
    </xf>
    <xf numFmtId="164" fontId="8" fillId="0" borderId="10" xfId="5" applyNumberFormat="1" applyFont="1" applyFill="1" applyBorder="1" applyAlignment="1">
      <alignment vertical="top" wrapText="1"/>
    </xf>
    <xf numFmtId="0" fontId="7" fillId="0" borderId="31" xfId="5" applyFont="1" applyFill="1" applyBorder="1" applyAlignment="1">
      <alignment horizontal="left" vertical="top" wrapText="1"/>
    </xf>
    <xf numFmtId="164" fontId="8" fillId="0" borderId="23" xfId="5" applyNumberFormat="1" applyFont="1" applyFill="1" applyBorder="1" applyAlignment="1">
      <alignment vertical="top" wrapText="1"/>
    </xf>
    <xf numFmtId="0" fontId="8" fillId="2" borderId="21" xfId="5" applyFont="1" applyFill="1" applyBorder="1" applyAlignment="1">
      <alignment horizontal="right"/>
    </xf>
    <xf numFmtId="164" fontId="7" fillId="0"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5" borderId="27" xfId="9" applyFont="1" applyFill="1" applyBorder="1" applyAlignment="1">
      <alignment horizontal="center" vertical="center" wrapText="1"/>
    </xf>
    <xf numFmtId="0" fontId="7" fillId="5" borderId="19" xfId="9" applyFont="1" applyFill="1" applyBorder="1" applyAlignment="1">
      <alignment horizontal="center" vertical="center" wrapText="1"/>
    </xf>
    <xf numFmtId="0" fontId="7" fillId="5" borderId="19" xfId="9" applyFont="1" applyFill="1" applyBorder="1" applyAlignment="1">
      <alignment horizontal="left" vertical="center" wrapText="1"/>
    </xf>
    <xf numFmtId="165" fontId="7" fillId="5" borderId="19" xfId="9" applyNumberFormat="1" applyFont="1" applyFill="1" applyBorder="1" applyAlignment="1">
      <alignment horizontal="center" vertical="center" wrapText="1"/>
    </xf>
    <xf numFmtId="164" fontId="8" fillId="5" borderId="19" xfId="9" applyNumberFormat="1" applyFont="1" applyFill="1" applyBorder="1" applyAlignment="1">
      <alignment vertical="center" wrapText="1"/>
    </xf>
    <xf numFmtId="164" fontId="7" fillId="5" borderId="19" xfId="9" applyNumberFormat="1" applyFont="1" applyFill="1" applyBorder="1" applyAlignment="1">
      <alignment horizontal="center" vertical="center" wrapText="1"/>
    </xf>
    <xf numFmtId="0" fontId="7" fillId="5" borderId="19" xfId="9" applyFont="1" applyFill="1" applyBorder="1" applyAlignment="1">
      <alignment horizontal="justify" vertical="center" wrapText="1"/>
    </xf>
    <xf numFmtId="0" fontId="7" fillId="0" borderId="0" xfId="0" applyFont="1" applyFill="1" applyAlignment="1">
      <alignment vertical="top" wrapText="1"/>
    </xf>
    <xf numFmtId="164" fontId="17" fillId="0" borderId="4" xfId="0" applyNumberFormat="1" applyFont="1" applyFill="1" applyBorder="1" applyAlignment="1">
      <alignment horizontal="right" vertical="center" wrapText="1"/>
    </xf>
    <xf numFmtId="0" fontId="16" fillId="0" borderId="4" xfId="0" applyFont="1" applyFill="1" applyBorder="1" applyAlignment="1">
      <alignment horizontal="justify" vertical="center" wrapText="1"/>
    </xf>
    <xf numFmtId="165" fontId="16" fillId="0" borderId="4" xfId="12" applyNumberFormat="1" applyFont="1" applyFill="1" applyBorder="1" applyAlignment="1">
      <alignment horizontal="center" vertical="center" wrapText="1"/>
    </xf>
    <xf numFmtId="0" fontId="16" fillId="2" borderId="4" xfId="12"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0" borderId="4" xfId="0" applyFont="1" applyFill="1" applyBorder="1" applyAlignment="1">
      <alignment vertical="center" wrapText="1"/>
    </xf>
    <xf numFmtId="0" fontId="16" fillId="0" borderId="4" xfId="0" applyNumberFormat="1" applyFont="1" applyFill="1" applyBorder="1" applyAlignment="1">
      <alignment horizontal="center" vertical="center"/>
    </xf>
    <xf numFmtId="0" fontId="16" fillId="0" borderId="7" xfId="0" applyFont="1" applyFill="1" applyBorder="1" applyAlignment="1">
      <alignment horizontal="justify" vertical="center" wrapText="1"/>
    </xf>
    <xf numFmtId="0" fontId="16" fillId="0" borderId="5" xfId="0" applyFont="1" applyFill="1" applyBorder="1" applyAlignment="1">
      <alignment horizontal="justify" vertical="center" wrapText="1"/>
    </xf>
    <xf numFmtId="164" fontId="17" fillId="0" borderId="4" xfId="0" applyNumberFormat="1" applyFont="1" applyFill="1" applyBorder="1" applyAlignment="1">
      <alignment vertical="center" wrapText="1"/>
    </xf>
    <xf numFmtId="0" fontId="7" fillId="2" borderId="4" xfId="0" applyFont="1" applyFill="1" applyBorder="1" applyAlignment="1">
      <alignment horizontal="center" vertical="center" wrapText="1"/>
    </xf>
    <xf numFmtId="0" fontId="19" fillId="0" borderId="0" xfId="0" applyFont="1"/>
    <xf numFmtId="0" fontId="20" fillId="0" borderId="0" xfId="0" applyFont="1" applyFill="1" applyAlignment="1">
      <alignment horizontal="left" vertical="top"/>
    </xf>
    <xf numFmtId="0" fontId="7" fillId="0" borderId="19" xfId="0" applyFont="1" applyFill="1" applyBorder="1" applyAlignment="1">
      <alignment horizontal="center" vertical="top" wrapText="1"/>
    </xf>
    <xf numFmtId="0" fontId="6" fillId="0" borderId="4" xfId="0" applyFont="1" applyFill="1" applyBorder="1" applyAlignment="1">
      <alignment vertical="top" wrapText="1"/>
    </xf>
    <xf numFmtId="0" fontId="6" fillId="0" borderId="4" xfId="0" applyFont="1" applyFill="1" applyBorder="1" applyAlignment="1">
      <alignment horizontal="center" vertical="top" wrapText="1"/>
    </xf>
    <xf numFmtId="0" fontId="6" fillId="0" borderId="1" xfId="0" applyFont="1" applyFill="1" applyBorder="1" applyAlignment="1">
      <alignment vertical="top" wrapText="1"/>
    </xf>
    <xf numFmtId="0" fontId="6" fillId="0" borderId="1" xfId="0" applyFont="1" applyFill="1" applyBorder="1" applyAlignment="1">
      <alignment horizontal="center" vertical="top" wrapText="1"/>
    </xf>
    <xf numFmtId="0" fontId="7" fillId="0" borderId="27" xfId="0" applyFont="1" applyFill="1" applyBorder="1" applyAlignment="1">
      <alignment vertical="top" wrapText="1"/>
    </xf>
    <xf numFmtId="164" fontId="7" fillId="0" borderId="28" xfId="0" applyNumberFormat="1" applyFont="1" applyFill="1" applyBorder="1" applyAlignment="1">
      <alignment vertical="top" wrapText="1"/>
    </xf>
    <xf numFmtId="0" fontId="7" fillId="0" borderId="3" xfId="0" applyFont="1" applyFill="1" applyBorder="1" applyAlignment="1">
      <alignment vertical="top" wrapText="1"/>
    </xf>
    <xf numFmtId="164" fontId="7" fillId="0" borderId="6" xfId="0" applyNumberFormat="1" applyFont="1" applyFill="1" applyBorder="1" applyAlignment="1">
      <alignment vertical="top" wrapText="1"/>
    </xf>
    <xf numFmtId="0" fontId="8" fillId="4" borderId="35" xfId="0" applyFont="1" applyFill="1" applyBorder="1" applyAlignment="1">
      <alignment vertical="top" wrapText="1"/>
    </xf>
    <xf numFmtId="0" fontId="8" fillId="4" borderId="15" xfId="0" applyFont="1" applyFill="1" applyBorder="1" applyAlignment="1">
      <alignment horizontal="center" vertical="top" wrapText="1"/>
    </xf>
    <xf numFmtId="164" fontId="8" fillId="4" borderId="26" xfId="0" applyNumberFormat="1" applyFont="1" applyFill="1" applyBorder="1" applyAlignment="1">
      <alignment vertical="top" wrapText="1"/>
    </xf>
    <xf numFmtId="0" fontId="19" fillId="0" borderId="0" xfId="0" applyFont="1" applyAlignment="1">
      <alignment horizontal="left"/>
    </xf>
    <xf numFmtId="0" fontId="7" fillId="0" borderId="0" xfId="12" applyFont="1" applyFill="1" applyAlignment="1">
      <alignment wrapText="1"/>
    </xf>
    <xf numFmtId="0" fontId="6" fillId="0" borderId="0" xfId="12" applyFont="1" applyFill="1" applyAlignment="1">
      <alignment wrapText="1"/>
    </xf>
    <xf numFmtId="0" fontId="7" fillId="0" borderId="28" xfId="9" applyFont="1" applyFill="1" applyBorder="1" applyAlignment="1">
      <alignment horizontal="justify" vertical="center" wrapText="1"/>
    </xf>
    <xf numFmtId="0" fontId="7" fillId="0" borderId="6" xfId="0" applyFont="1" applyBorder="1" applyAlignment="1">
      <alignment horizontal="justify" vertical="center"/>
    </xf>
    <xf numFmtId="0" fontId="7" fillId="0" borderId="6" xfId="5" applyFont="1" applyFill="1" applyBorder="1" applyAlignment="1">
      <alignment horizontal="justify" vertical="center" wrapText="1"/>
    </xf>
    <xf numFmtId="0" fontId="7" fillId="0" borderId="6" xfId="0" applyFont="1" applyFill="1" applyBorder="1" applyAlignment="1">
      <alignment horizontal="justify" vertical="center" wrapText="1"/>
    </xf>
    <xf numFmtId="0" fontId="7" fillId="0" borderId="6" xfId="0" applyFont="1" applyFill="1" applyBorder="1" applyAlignment="1">
      <alignment horizontal="justify" vertical="center"/>
    </xf>
    <xf numFmtId="0" fontId="7" fillId="0" borderId="4" xfId="0" applyFont="1" applyFill="1" applyBorder="1" applyAlignment="1">
      <alignment horizontal="center" vertical="center" wrapText="1"/>
    </xf>
    <xf numFmtId="0" fontId="7" fillId="0" borderId="4" xfId="0" applyFont="1" applyFill="1" applyBorder="1" applyAlignment="1">
      <alignment horizontal="justify" vertical="center" wrapText="1"/>
    </xf>
    <xf numFmtId="0" fontId="7" fillId="0" borderId="6" xfId="0"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19" xfId="0" applyFont="1" applyFill="1" applyBorder="1" applyAlignment="1">
      <alignment horizontal="justify"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0" borderId="4" xfId="0" applyFont="1" applyFill="1" applyBorder="1" applyAlignment="1">
      <alignment horizontal="justify" vertical="center" wrapText="1"/>
    </xf>
    <xf numFmtId="0" fontId="7" fillId="0" borderId="6"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0" borderId="36" xfId="0" applyFont="1" applyFill="1" applyBorder="1" applyAlignment="1">
      <alignment horizontal="center" vertical="center" wrapText="1"/>
    </xf>
    <xf numFmtId="164" fontId="8" fillId="3" borderId="7" xfId="0" applyNumberFormat="1" applyFont="1" applyFill="1" applyBorder="1" applyAlignment="1">
      <alignment vertical="center" wrapText="1"/>
    </xf>
    <xf numFmtId="0" fontId="7" fillId="3" borderId="8" xfId="0" applyFont="1" applyFill="1" applyBorder="1" applyAlignment="1">
      <alignment horizontal="justify" vertical="center" wrapText="1"/>
    </xf>
    <xf numFmtId="0" fontId="0" fillId="3" borderId="7" xfId="0" applyFont="1" applyFill="1" applyBorder="1" applyAlignment="1">
      <alignment horizontal="justify" vertical="center" wrapText="1"/>
    </xf>
    <xf numFmtId="164" fontId="8" fillId="3" borderId="4" xfId="5" applyNumberFormat="1" applyFont="1" applyFill="1" applyBorder="1" applyAlignment="1">
      <alignment vertical="center" wrapText="1"/>
    </xf>
    <xf numFmtId="49" fontId="7" fillId="3" borderId="5" xfId="0" applyNumberFormat="1" applyFont="1" applyFill="1" applyBorder="1" applyAlignment="1">
      <alignment horizontal="center" vertical="center" wrapText="1"/>
    </xf>
    <xf numFmtId="0" fontId="7" fillId="3" borderId="4" xfId="0" applyFont="1" applyFill="1" applyBorder="1" applyAlignment="1">
      <alignment horizontal="justify" vertical="center"/>
    </xf>
    <xf numFmtId="0" fontId="7" fillId="3" borderId="4" xfId="0" applyFont="1" applyFill="1" applyBorder="1" applyAlignment="1">
      <alignment vertical="center" wrapText="1"/>
    </xf>
    <xf numFmtId="0" fontId="0" fillId="3"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165" fontId="7" fillId="0" borderId="7" xfId="0" applyNumberFormat="1" applyFont="1" applyFill="1" applyBorder="1" applyAlignment="1">
      <alignment horizontal="center" vertical="center" wrapText="1"/>
    </xf>
    <xf numFmtId="164" fontId="8" fillId="0" borderId="7" xfId="0" applyNumberFormat="1" applyFont="1" applyFill="1" applyBorder="1" applyAlignment="1">
      <alignment vertical="center" wrapText="1"/>
    </xf>
    <xf numFmtId="49" fontId="7" fillId="0" borderId="7" xfId="0" applyNumberFormat="1" applyFont="1" applyFill="1" applyBorder="1" applyAlignment="1">
      <alignment horizontal="center" vertical="center" wrapText="1"/>
    </xf>
    <xf numFmtId="164" fontId="8" fillId="0" borderId="7" xfId="0" applyNumberFormat="1" applyFont="1" applyFill="1" applyBorder="1" applyAlignment="1">
      <alignment horizontal="right" vertical="center" wrapText="1"/>
    </xf>
    <xf numFmtId="164" fontId="7" fillId="0" borderId="7" xfId="0" applyNumberFormat="1" applyFont="1" applyFill="1" applyBorder="1" applyAlignment="1">
      <alignment horizontal="center" vertical="center" wrapText="1"/>
    </xf>
    <xf numFmtId="164" fontId="8" fillId="0" borderId="7" xfId="5" applyNumberFormat="1" applyFont="1" applyFill="1" applyBorder="1" applyAlignment="1">
      <alignment vertical="center" wrapText="1"/>
    </xf>
    <xf numFmtId="0" fontId="7"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6" fillId="0" borderId="4" xfId="0" applyFont="1" applyFill="1" applyBorder="1" applyAlignment="1">
      <alignment horizontal="justify" vertical="center" wrapText="1"/>
    </xf>
    <xf numFmtId="0" fontId="0" fillId="0" borderId="7" xfId="0" applyBorder="1" applyAlignment="1">
      <alignment horizontal="left" vertical="center" wrapText="1"/>
    </xf>
    <xf numFmtId="0" fontId="7" fillId="2" borderId="4" xfId="0" applyFont="1" applyFill="1" applyBorder="1" applyAlignment="1">
      <alignment horizontal="center" vertical="center" wrapText="1"/>
    </xf>
    <xf numFmtId="0" fontId="7" fillId="0" borderId="5" xfId="0" applyFont="1" applyFill="1" applyBorder="1" applyAlignment="1">
      <alignment horizontal="justify" vertical="center"/>
    </xf>
    <xf numFmtId="0" fontId="7" fillId="0" borderId="7" xfId="0" applyFont="1" applyFill="1" applyBorder="1" applyAlignment="1">
      <alignment horizontal="justify" vertical="center" wrapText="1"/>
    </xf>
    <xf numFmtId="49" fontId="7" fillId="0" borderId="7" xfId="7" applyNumberFormat="1" applyFont="1" applyFill="1" applyBorder="1" applyAlignment="1">
      <alignment horizontal="center" vertical="center" wrapText="1"/>
    </xf>
    <xf numFmtId="0" fontId="7" fillId="0" borderId="29" xfId="0" applyFont="1" applyFill="1" applyBorder="1" applyAlignment="1">
      <alignment horizontal="left" vertical="center" wrapText="1"/>
    </xf>
    <xf numFmtId="0" fontId="7" fillId="2" borderId="19"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0" borderId="4" xfId="0" applyFont="1" applyFill="1" applyBorder="1" applyAlignment="1">
      <alignment horizontal="justify"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164" fontId="8" fillId="0" borderId="7" xfId="0" applyNumberFormat="1" applyFont="1" applyFill="1" applyBorder="1" applyAlignment="1">
      <alignment vertical="center" wrapText="1"/>
    </xf>
    <xf numFmtId="0" fontId="16" fillId="0" borderId="4" xfId="0" quotePrefix="1" applyFont="1" applyFill="1" applyBorder="1" applyAlignment="1">
      <alignment horizontal="left" vertical="center" wrapText="1"/>
    </xf>
    <xf numFmtId="0" fontId="7" fillId="0" borderId="7" xfId="0" applyFont="1" applyFill="1" applyBorder="1" applyAlignment="1">
      <alignment horizontal="justify" vertical="center" wrapText="1"/>
    </xf>
    <xf numFmtId="0" fontId="7" fillId="2" borderId="4" xfId="0" applyFont="1" applyFill="1" applyBorder="1" applyAlignment="1">
      <alignment horizontal="center" vertical="center" wrapText="1"/>
    </xf>
    <xf numFmtId="164" fontId="7"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justify" vertical="center" wrapText="1"/>
    </xf>
    <xf numFmtId="0" fontId="7" fillId="0" borderId="9" xfId="0" applyFont="1" applyFill="1" applyBorder="1" applyAlignment="1">
      <alignment horizontal="center" vertical="center" wrapText="1"/>
    </xf>
    <xf numFmtId="0" fontId="7" fillId="0" borderId="9" xfId="0" applyFont="1" applyFill="1" applyBorder="1" applyAlignment="1">
      <alignment horizontal="justify" vertical="center" wrapText="1"/>
    </xf>
    <xf numFmtId="0" fontId="7" fillId="3" borderId="19" xfId="0" applyFont="1" applyFill="1" applyBorder="1" applyAlignment="1">
      <alignment vertical="center" wrapText="1"/>
    </xf>
    <xf numFmtId="0" fontId="8" fillId="0" borderId="38"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7" fillId="0" borderId="10" xfId="0" applyFont="1" applyFill="1" applyBorder="1" applyAlignment="1">
      <alignment horizontal="center" vertical="center" wrapText="1"/>
    </xf>
    <xf numFmtId="164" fontId="8" fillId="0" borderId="10" xfId="0" applyNumberFormat="1"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0" borderId="24" xfId="6" applyFont="1" applyFill="1" applyBorder="1" applyAlignment="1">
      <alignment vertical="center" wrapText="1"/>
    </xf>
    <xf numFmtId="0" fontId="8" fillId="0" borderId="3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165" fontId="7" fillId="0" borderId="19" xfId="0" applyNumberFormat="1"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0" borderId="22" xfId="0" applyFont="1" applyFill="1" applyBorder="1" applyAlignment="1">
      <alignment horizontal="center" vertical="center" wrapText="1"/>
    </xf>
    <xf numFmtId="49" fontId="7" fillId="0" borderId="19" xfId="0" applyNumberFormat="1"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164" fontId="8" fillId="0" borderId="7" xfId="0" applyNumberFormat="1" applyFont="1" applyFill="1" applyBorder="1" applyAlignment="1">
      <alignment vertical="center" wrapText="1"/>
    </xf>
    <xf numFmtId="164" fontId="8" fillId="0" borderId="19" xfId="0" applyNumberFormat="1" applyFont="1" applyFill="1" applyBorder="1" applyAlignment="1">
      <alignment vertical="center" wrapText="1"/>
    </xf>
    <xf numFmtId="0" fontId="7" fillId="0" borderId="7" xfId="0" applyFont="1" applyBorder="1" applyAlignment="1">
      <alignment horizontal="justify" vertical="center"/>
    </xf>
    <xf numFmtId="164" fontId="7" fillId="0" borderId="4" xfId="0" applyNumberFormat="1" applyFont="1" applyFill="1" applyBorder="1" applyAlignment="1">
      <alignment horizontal="center" vertical="center" wrapText="1"/>
    </xf>
    <xf numFmtId="0" fontId="16" fillId="0" borderId="25" xfId="0" applyFont="1" applyFill="1" applyBorder="1" applyAlignment="1">
      <alignment horizontal="justify" vertical="top" wrapText="1"/>
    </xf>
    <xf numFmtId="0" fontId="8" fillId="0" borderId="10" xfId="0" applyFont="1" applyFill="1" applyBorder="1" applyAlignment="1">
      <alignment horizontal="center" vertical="center" wrapText="1"/>
    </xf>
    <xf numFmtId="0" fontId="7" fillId="2" borderId="10" xfId="0" applyFont="1" applyFill="1" applyBorder="1" applyAlignment="1">
      <alignment horizontal="center" vertical="center" wrapText="1"/>
    </xf>
    <xf numFmtId="164" fontId="7" fillId="0" borderId="10" xfId="0" applyNumberFormat="1" applyFont="1" applyFill="1" applyBorder="1" applyAlignment="1">
      <alignment horizontal="center" vertical="center" wrapText="1"/>
    </xf>
    <xf numFmtId="0" fontId="8" fillId="0" borderId="16" xfId="0" applyFont="1" applyFill="1" applyBorder="1" applyAlignment="1">
      <alignment horizontal="center" vertical="center" wrapText="1"/>
    </xf>
    <xf numFmtId="165" fontId="7" fillId="0" borderId="7" xfId="0" applyNumberFormat="1" applyFont="1" applyFill="1" applyBorder="1" applyAlignment="1">
      <alignment horizontal="center" vertical="center" wrapText="1"/>
    </xf>
    <xf numFmtId="165" fontId="7" fillId="0" borderId="19"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0" borderId="29" xfId="0" applyFont="1" applyFill="1" applyBorder="1" applyAlignment="1">
      <alignment horizontal="left" vertical="center" wrapText="1"/>
    </xf>
    <xf numFmtId="49" fontId="7" fillId="0" borderId="4" xfId="0" applyNumberFormat="1" applyFont="1" applyFill="1" applyBorder="1" applyAlignment="1">
      <alignment horizontal="center" vertical="center" wrapText="1"/>
    </xf>
    <xf numFmtId="0" fontId="7" fillId="0" borderId="4" xfId="0" applyFont="1" applyBorder="1" applyAlignment="1">
      <alignment horizontal="justify" vertical="center" wrapText="1"/>
    </xf>
    <xf numFmtId="0" fontId="7" fillId="0" borderId="6" xfId="0" applyFont="1" applyFill="1" applyBorder="1" applyAlignment="1">
      <alignment horizontal="center" vertical="center" wrapText="1"/>
    </xf>
    <xf numFmtId="164" fontId="8" fillId="0" borderId="7" xfId="0" applyNumberFormat="1" applyFont="1" applyFill="1" applyBorder="1" applyAlignment="1">
      <alignment vertical="center" wrapText="1"/>
    </xf>
    <xf numFmtId="164" fontId="8" fillId="0" borderId="19" xfId="0" applyNumberFormat="1" applyFont="1" applyFill="1" applyBorder="1" applyAlignment="1">
      <alignment vertical="center" wrapText="1"/>
    </xf>
    <xf numFmtId="0" fontId="7" fillId="3" borderId="6" xfId="5" applyFont="1" applyFill="1" applyBorder="1" applyAlignment="1">
      <alignment horizontal="justify" vertical="center" wrapText="1"/>
    </xf>
    <xf numFmtId="49" fontId="7" fillId="0" borderId="23" xfId="0" applyNumberFormat="1" applyFont="1" applyFill="1" applyBorder="1" applyAlignment="1">
      <alignment horizontal="center" vertical="center" wrapText="1"/>
    </xf>
    <xf numFmtId="0" fontId="7" fillId="3" borderId="4" xfId="5" applyFont="1" applyFill="1" applyBorder="1" applyAlignment="1">
      <alignment horizontal="justify" vertical="center" wrapText="1"/>
    </xf>
    <xf numFmtId="164" fontId="8" fillId="0" borderId="22" xfId="0" applyNumberFormat="1" applyFont="1" applyFill="1" applyBorder="1" applyAlignment="1">
      <alignment vertical="center" wrapText="1"/>
    </xf>
    <xf numFmtId="164" fontId="17" fillId="0" borderId="7" xfId="12" applyNumberFormat="1" applyFont="1" applyFill="1" applyBorder="1" applyAlignment="1">
      <alignment horizontal="right" vertical="center" wrapText="1"/>
    </xf>
    <xf numFmtId="0" fontId="7" fillId="0" borderId="7"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9" xfId="9" applyFont="1" applyFill="1" applyBorder="1" applyAlignment="1">
      <alignment horizontal="center" vertical="center" wrapText="1"/>
    </xf>
    <xf numFmtId="0" fontId="7" fillId="0" borderId="9" xfId="0" applyFont="1" applyFill="1" applyBorder="1" applyAlignment="1">
      <alignment horizontal="center" vertical="center" wrapText="1"/>
    </xf>
    <xf numFmtId="49" fontId="7" fillId="0" borderId="19" xfId="0" applyNumberFormat="1" applyFont="1" applyFill="1" applyBorder="1" applyAlignment="1">
      <alignment horizontal="center" vertical="center" wrapText="1"/>
    </xf>
    <xf numFmtId="0" fontId="7" fillId="0" borderId="6" xfId="5" applyFont="1" applyFill="1" applyBorder="1" applyAlignment="1">
      <alignment horizontal="justify" vertical="center"/>
    </xf>
    <xf numFmtId="164" fontId="8" fillId="0" borderId="5" xfId="5" applyNumberFormat="1" applyFont="1" applyFill="1" applyBorder="1" applyAlignment="1">
      <alignment horizontal="right" vertical="center" wrapText="1"/>
    </xf>
    <xf numFmtId="0" fontId="13" fillId="0" borderId="0" xfId="12" applyFont="1" applyFill="1" applyAlignment="1">
      <alignment horizontal="left"/>
    </xf>
    <xf numFmtId="0" fontId="13" fillId="0" borderId="0" xfId="12" applyFont="1" applyFill="1" applyBorder="1" applyAlignment="1"/>
    <xf numFmtId="164" fontId="8" fillId="0" borderId="10" xfId="0" applyNumberFormat="1" applyFont="1" applyFill="1" applyBorder="1" applyAlignment="1">
      <alignment vertical="top" wrapText="1"/>
    </xf>
    <xf numFmtId="0" fontId="0" fillId="0" borderId="0" xfId="0"/>
    <xf numFmtId="164" fontId="8" fillId="0" borderId="4" xfId="0" applyNumberFormat="1" applyFont="1" applyFill="1" applyBorder="1" applyAlignment="1">
      <alignment vertical="center" wrapText="1"/>
    </xf>
    <xf numFmtId="0" fontId="0" fillId="0" borderId="0" xfId="0" applyFont="1"/>
    <xf numFmtId="164" fontId="0" fillId="0" borderId="0" xfId="0" applyNumberFormat="1" applyFont="1"/>
    <xf numFmtId="0" fontId="0" fillId="0" borderId="0" xfId="0" applyFont="1" applyAlignment="1">
      <alignment vertical="center"/>
    </xf>
    <xf numFmtId="0" fontId="0" fillId="0" borderId="0" xfId="0" applyFont="1" applyFill="1" applyAlignment="1">
      <alignment vertical="center"/>
    </xf>
    <xf numFmtId="0" fontId="6" fillId="0" borderId="0" xfId="12" applyFont="1" applyFill="1" applyAlignment="1">
      <alignment horizontal="center" wrapText="1"/>
    </xf>
    <xf numFmtId="165" fontId="7" fillId="0" borderId="4" xfId="0" applyNumberFormat="1" applyFont="1" applyFill="1" applyBorder="1" applyAlignment="1">
      <alignment horizontal="center" vertical="center" wrapText="1"/>
    </xf>
    <xf numFmtId="0" fontId="16" fillId="0" borderId="35" xfId="0" applyFont="1" applyFill="1" applyBorder="1" applyAlignment="1">
      <alignment horizontal="center" vertical="center" wrapText="1"/>
    </xf>
    <xf numFmtId="49" fontId="7" fillId="0" borderId="4" xfId="0" applyNumberFormat="1" applyFont="1" applyFill="1" applyBorder="1" applyAlignment="1">
      <alignment horizontal="center" vertical="center"/>
    </xf>
    <xf numFmtId="0" fontId="22" fillId="0" borderId="0" xfId="0" applyFont="1" applyAlignment="1">
      <alignment vertical="center"/>
    </xf>
    <xf numFmtId="0" fontId="16" fillId="0" borderId="6" xfId="0" applyFont="1" applyFill="1" applyBorder="1" applyAlignment="1">
      <alignment horizontal="justify" vertical="center" wrapText="1"/>
    </xf>
    <xf numFmtId="0" fontId="7" fillId="0" borderId="26" xfId="0" applyFont="1" applyFill="1" applyBorder="1" applyAlignment="1">
      <alignment horizontal="justify" vertical="center" wrapText="1"/>
    </xf>
    <xf numFmtId="0" fontId="16" fillId="0" borderId="4" xfId="0" applyFont="1" applyFill="1" applyBorder="1" applyAlignment="1">
      <alignment horizontal="left" vertical="center" wrapText="1"/>
    </xf>
    <xf numFmtId="164" fontId="7" fillId="0" borderId="20" xfId="0" applyNumberFormat="1" applyFont="1" applyFill="1" applyBorder="1" applyAlignment="1">
      <alignment horizontal="center" vertical="center" wrapText="1"/>
    </xf>
    <xf numFmtId="164" fontId="8" fillId="0" borderId="11" xfId="0" applyNumberFormat="1" applyFont="1" applyFill="1" applyBorder="1" applyAlignment="1">
      <alignment vertical="center" wrapText="1"/>
    </xf>
    <xf numFmtId="164" fontId="7" fillId="0" borderId="43" xfId="0" applyNumberFormat="1"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1" xfId="0" applyFont="1" applyFill="1" applyBorder="1" applyAlignment="1">
      <alignment horizontal="left" vertical="center" wrapText="1"/>
    </xf>
    <xf numFmtId="165" fontId="7" fillId="0" borderId="1" xfId="0" applyNumberFormat="1" applyFont="1" applyFill="1" applyBorder="1" applyAlignment="1">
      <alignment horizontal="center" vertical="center" wrapText="1"/>
    </xf>
    <xf numFmtId="164" fontId="8" fillId="0" borderId="1" xfId="0" applyNumberFormat="1" applyFont="1" applyFill="1" applyBorder="1" applyAlignment="1">
      <alignment vertical="center" wrapText="1"/>
    </xf>
    <xf numFmtId="0" fontId="7" fillId="0" borderId="15" xfId="0" applyFont="1" applyFill="1" applyBorder="1" applyAlignment="1">
      <alignment horizontal="left" vertical="center" wrapText="1"/>
    </xf>
    <xf numFmtId="165" fontId="7" fillId="0" borderId="15" xfId="0" applyNumberFormat="1" applyFont="1" applyFill="1" applyBorder="1" applyAlignment="1">
      <alignment horizontal="center" vertical="center" wrapText="1"/>
    </xf>
    <xf numFmtId="164" fontId="8" fillId="0" borderId="15" xfId="0" applyNumberFormat="1" applyFont="1" applyFill="1" applyBorder="1" applyAlignment="1">
      <alignment vertical="center" wrapText="1"/>
    </xf>
    <xf numFmtId="0" fontId="7" fillId="0" borderId="1" xfId="0" applyFont="1" applyFill="1" applyBorder="1" applyAlignment="1">
      <alignment horizontal="center" vertical="center" wrapText="1"/>
    </xf>
    <xf numFmtId="49" fontId="16" fillId="0" borderId="4"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164" fontId="0" fillId="0" borderId="0" xfId="0" applyNumberFormat="1" applyFont="1" applyFill="1"/>
    <xf numFmtId="0" fontId="5" fillId="0" borderId="0" xfId="0" applyFont="1" applyAlignment="1">
      <alignment horizontal="justify" vertical="center"/>
    </xf>
    <xf numFmtId="0" fontId="7" fillId="0" borderId="6" xfId="9" applyFont="1" applyFill="1" applyBorder="1" applyAlignment="1">
      <alignment horizontal="justify" vertical="center" wrapText="1"/>
    </xf>
    <xf numFmtId="0" fontId="7" fillId="0" borderId="4" xfId="0" applyNumberFormat="1" applyFont="1" applyFill="1" applyBorder="1" applyAlignment="1">
      <alignment horizontal="center" vertical="center" wrapText="1"/>
    </xf>
    <xf numFmtId="0" fontId="7" fillId="0" borderId="7" xfId="0" applyFont="1" applyFill="1" applyBorder="1" applyAlignment="1">
      <alignment vertical="center" wrapText="1"/>
    </xf>
    <xf numFmtId="0" fontId="7" fillId="0" borderId="6" xfId="0" applyFont="1" applyFill="1" applyBorder="1" applyAlignment="1">
      <alignment horizontal="left" vertical="center" wrapText="1"/>
    </xf>
    <xf numFmtId="0" fontId="7" fillId="0" borderId="19" xfId="0" applyFont="1" applyFill="1" applyBorder="1" applyAlignment="1" applyProtection="1">
      <alignment horizontal="left" vertical="center" wrapText="1" shrinkToFit="1"/>
      <protection locked="0"/>
    </xf>
    <xf numFmtId="0" fontId="7" fillId="0" borderId="4" xfId="0" applyFont="1" applyBorder="1" applyAlignment="1">
      <alignment horizontal="left" vertical="center" wrapText="1"/>
    </xf>
    <xf numFmtId="165" fontId="7" fillId="0" borderId="4" xfId="0" applyNumberFormat="1" applyFont="1" applyBorder="1" applyAlignment="1">
      <alignment horizontal="center" vertical="center" wrapText="1"/>
    </xf>
    <xf numFmtId="0" fontId="7" fillId="0" borderId="4" xfId="0" applyNumberFormat="1" applyFont="1" applyFill="1" applyBorder="1" applyAlignment="1" applyProtection="1">
      <alignment horizontal="center" vertical="center" wrapText="1"/>
      <protection locked="0"/>
    </xf>
    <xf numFmtId="0" fontId="7" fillId="0" borderId="4" xfId="0" applyFont="1" applyFill="1" applyBorder="1" applyAlignment="1" applyProtection="1">
      <alignment horizontal="left" vertical="center" wrapText="1" shrinkToFit="1"/>
      <protection locked="0"/>
    </xf>
    <xf numFmtId="0" fontId="16" fillId="0" borderId="4" xfId="0" applyFont="1" applyBorder="1" applyAlignment="1">
      <alignment horizontal="left" vertical="center" wrapText="1"/>
    </xf>
    <xf numFmtId="0" fontId="16" fillId="0" borderId="19" xfId="0" applyFont="1" applyBorder="1" applyAlignment="1">
      <alignment horizontal="left" vertical="center" wrapText="1"/>
    </xf>
    <xf numFmtId="0" fontId="7" fillId="0" borderId="4" xfId="12" applyFont="1" applyFill="1" applyBorder="1" applyAlignment="1">
      <alignment horizontal="center" vertical="center" wrapText="1"/>
    </xf>
    <xf numFmtId="0" fontId="7" fillId="0" borderId="4" xfId="12" applyFont="1" applyFill="1" applyBorder="1" applyAlignment="1">
      <alignment horizontal="left" vertical="center" wrapText="1"/>
    </xf>
    <xf numFmtId="165" fontId="7" fillId="0" borderId="6" xfId="0" applyNumberFormat="1" applyFont="1" applyFill="1" applyBorder="1" applyAlignment="1">
      <alignment horizontal="justify" vertical="center" wrapText="1"/>
    </xf>
    <xf numFmtId="0" fontId="16" fillId="0" borderId="18" xfId="0" applyFont="1" applyFill="1" applyBorder="1" applyAlignment="1">
      <alignment horizontal="left" vertical="center" wrapText="1"/>
    </xf>
    <xf numFmtId="165" fontId="16" fillId="0" borderId="44" xfId="0" applyNumberFormat="1" applyFont="1" applyFill="1" applyBorder="1" applyAlignment="1">
      <alignment horizontal="center" vertical="center" wrapText="1"/>
    </xf>
    <xf numFmtId="0" fontId="7" fillId="0" borderId="0" xfId="0" applyFont="1" applyFill="1" applyBorder="1" applyAlignment="1">
      <alignment horizontal="left" vertical="center" wrapText="1"/>
    </xf>
    <xf numFmtId="49" fontId="7" fillId="0" borderId="0" xfId="0" applyNumberFormat="1" applyFont="1" applyFill="1" applyBorder="1" applyAlignment="1">
      <alignment horizontal="center" vertical="center"/>
    </xf>
    <xf numFmtId="164" fontId="8" fillId="0" borderId="0" xfId="0" applyNumberFormat="1" applyFont="1" applyFill="1" applyBorder="1" applyAlignment="1">
      <alignment vertical="center" wrapText="1"/>
    </xf>
    <xf numFmtId="0" fontId="7" fillId="0" borderId="0" xfId="0" applyFont="1" applyFill="1" applyBorder="1" applyAlignment="1">
      <alignment horizontal="justify" vertical="center" wrapText="1"/>
    </xf>
    <xf numFmtId="0" fontId="7" fillId="0" borderId="2" xfId="0" applyFont="1" applyFill="1" applyBorder="1" applyAlignment="1">
      <alignment horizontal="justify" vertical="center" wrapText="1"/>
    </xf>
    <xf numFmtId="4" fontId="7" fillId="0" borderId="6" xfId="0" applyNumberFormat="1" applyFont="1" applyFill="1" applyBorder="1" applyAlignment="1">
      <alignment horizontal="justify" vertical="center" wrapText="1"/>
    </xf>
    <xf numFmtId="164" fontId="7" fillId="0" borderId="13" xfId="0" applyNumberFormat="1" applyFont="1" applyFill="1" applyBorder="1" applyAlignment="1">
      <alignment horizontal="center" vertical="center" wrapText="1"/>
    </xf>
    <xf numFmtId="164" fontId="8" fillId="0" borderId="10" xfId="0" applyNumberFormat="1" applyFont="1" applyFill="1" applyBorder="1" applyAlignment="1">
      <alignment vertical="center" wrapText="1"/>
    </xf>
    <xf numFmtId="164" fontId="7" fillId="0" borderId="17" xfId="0" applyNumberFormat="1" applyFont="1" applyFill="1" applyBorder="1" applyAlignment="1">
      <alignment horizontal="center" vertical="center" wrapText="1"/>
    </xf>
    <xf numFmtId="165" fontId="16" fillId="0" borderId="4" xfId="0" applyNumberFormat="1" applyFont="1" applyFill="1" applyBorder="1" applyAlignment="1">
      <alignment horizontal="center" vertical="center" wrapText="1"/>
    </xf>
    <xf numFmtId="164" fontId="17" fillId="0" borderId="19" xfId="0" applyNumberFormat="1" applyFont="1" applyFill="1" applyBorder="1" applyAlignment="1">
      <alignment vertical="center" wrapText="1"/>
    </xf>
    <xf numFmtId="0" fontId="16" fillId="0" borderId="28" xfId="0" applyFont="1" applyFill="1" applyBorder="1" applyAlignment="1">
      <alignment horizontal="justify" vertical="center" wrapText="1"/>
    </xf>
    <xf numFmtId="0" fontId="7" fillId="0" borderId="19" xfId="0" applyFont="1" applyFill="1" applyBorder="1" applyAlignment="1">
      <alignment horizontal="center" vertical="center" wrapText="1"/>
    </xf>
    <xf numFmtId="165" fontId="7" fillId="0" borderId="7" xfId="0" applyNumberFormat="1" applyFont="1" applyFill="1" applyBorder="1" applyAlignment="1">
      <alignment horizontal="center" vertical="center" wrapText="1"/>
    </xf>
    <xf numFmtId="0" fontId="7" fillId="0" borderId="7"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27"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6" xfId="0" applyFont="1" applyFill="1" applyBorder="1" applyAlignment="1">
      <alignment horizontal="justify" vertical="center" wrapText="1"/>
    </xf>
    <xf numFmtId="0" fontId="16" fillId="0" borderId="37"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9" xfId="0" applyFont="1" applyFill="1" applyBorder="1" applyAlignment="1">
      <alignment horizontal="justify" vertical="center" wrapText="1"/>
    </xf>
    <xf numFmtId="0" fontId="7" fillId="0" borderId="28" xfId="0" applyFont="1" applyFill="1" applyBorder="1" applyAlignment="1">
      <alignment horizontal="justify" vertical="center" wrapText="1"/>
    </xf>
    <xf numFmtId="0" fontId="16" fillId="3" borderId="6" xfId="0" applyFont="1" applyFill="1" applyBorder="1" applyAlignment="1">
      <alignment horizontal="justify" vertical="center" wrapText="1"/>
    </xf>
    <xf numFmtId="0" fontId="7" fillId="0" borderId="4"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6" xfId="0" applyFont="1" applyFill="1" applyBorder="1" applyAlignment="1">
      <alignment horizontal="justify" vertical="center" wrapText="1"/>
    </xf>
    <xf numFmtId="0" fontId="16" fillId="0" borderId="3"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6" xfId="0" applyFont="1" applyFill="1" applyBorder="1" applyAlignment="1">
      <alignment horizontal="justify"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3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6" xfId="0" applyFont="1" applyFill="1" applyBorder="1" applyAlignment="1">
      <alignment horizontal="justify" vertical="center" wrapText="1"/>
    </xf>
    <xf numFmtId="0" fontId="7" fillId="0" borderId="4" xfId="0" applyFont="1" applyFill="1" applyBorder="1" applyAlignment="1">
      <alignment horizontal="center" vertical="center" wrapText="1"/>
    </xf>
    <xf numFmtId="0" fontId="7" fillId="0" borderId="46" xfId="0" applyFont="1" applyFill="1" applyBorder="1" applyAlignment="1">
      <alignment horizontal="center" vertical="center" wrapText="1"/>
    </xf>
    <xf numFmtId="165" fontId="7" fillId="0" borderId="7" xfId="0" applyNumberFormat="1" applyFont="1" applyFill="1" applyBorder="1" applyAlignment="1">
      <alignment horizontal="center" vertical="center" wrapText="1"/>
    </xf>
    <xf numFmtId="165" fontId="7" fillId="0" borderId="19" xfId="0" applyNumberFormat="1" applyFont="1" applyFill="1" applyBorder="1" applyAlignment="1">
      <alignment horizontal="center" vertical="center" wrapText="1"/>
    </xf>
    <xf numFmtId="0" fontId="7" fillId="0" borderId="7"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37"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6" xfId="0" applyFont="1" applyFill="1" applyBorder="1" applyAlignment="1">
      <alignment horizontal="justify" vertical="center" wrapText="1"/>
    </xf>
    <xf numFmtId="0" fontId="16" fillId="0" borderId="37"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7" fillId="0" borderId="9" xfId="0" applyFont="1" applyFill="1" applyBorder="1" applyAlignment="1">
      <alignment horizontal="justify" vertical="center" wrapText="1"/>
    </xf>
    <xf numFmtId="0" fontId="7" fillId="0" borderId="28" xfId="0" applyFont="1" applyFill="1" applyBorder="1" applyAlignment="1">
      <alignment horizontal="justify" vertical="center" wrapText="1"/>
    </xf>
    <xf numFmtId="0" fontId="7" fillId="0" borderId="4" xfId="0" applyFont="1" applyFill="1" applyBorder="1" applyAlignment="1">
      <alignment horizontal="center" vertical="center" wrapText="1"/>
    </xf>
    <xf numFmtId="0" fontId="7" fillId="0" borderId="22" xfId="0" applyFont="1" applyBorder="1" applyAlignment="1">
      <alignment horizontal="left" vertical="center" wrapText="1"/>
    </xf>
    <xf numFmtId="165" fontId="7" fillId="0" borderId="22" xfId="0" applyNumberFormat="1" applyFont="1" applyBorder="1" applyAlignment="1">
      <alignment horizontal="center" vertical="center" wrapText="1"/>
    </xf>
    <xf numFmtId="0" fontId="7" fillId="0" borderId="32" xfId="0" applyFont="1" applyFill="1" applyBorder="1" applyAlignment="1">
      <alignment horizontal="justify" vertical="center" wrapText="1"/>
    </xf>
    <xf numFmtId="0" fontId="7" fillId="0" borderId="6" xfId="0" applyFont="1" applyFill="1" applyBorder="1" applyAlignment="1">
      <alignment horizontal="justify" vertical="center" wrapText="1"/>
    </xf>
    <xf numFmtId="0" fontId="7" fillId="0" borderId="3" xfId="0" applyFont="1" applyFill="1" applyBorder="1" applyAlignment="1">
      <alignment horizontal="center" vertical="center" wrapText="1"/>
    </xf>
    <xf numFmtId="0" fontId="7" fillId="0" borderId="6" xfId="0" applyFont="1" applyFill="1" applyBorder="1" applyAlignment="1">
      <alignment horizontal="justify" vertical="center" wrapText="1"/>
    </xf>
    <xf numFmtId="0" fontId="13" fillId="4" borderId="20" xfId="0" applyFont="1" applyFill="1" applyBorder="1" applyAlignment="1">
      <alignment horizontal="center"/>
    </xf>
    <xf numFmtId="0" fontId="6" fillId="4" borderId="20" xfId="0" applyFont="1" applyFill="1" applyBorder="1" applyAlignment="1">
      <alignment horizontal="center"/>
    </xf>
    <xf numFmtId="0" fontId="7" fillId="0" borderId="7"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2" borderId="7" xfId="0" applyFont="1" applyFill="1" applyBorder="1" applyAlignment="1">
      <alignment horizontal="center" vertical="center" wrapText="1"/>
    </xf>
    <xf numFmtId="0" fontId="7" fillId="2" borderId="19" xfId="0" applyFont="1" applyFill="1" applyBorder="1" applyAlignment="1">
      <alignment horizontal="center" vertical="center" wrapText="1"/>
    </xf>
    <xf numFmtId="165" fontId="7" fillId="0" borderId="7" xfId="0" applyNumberFormat="1" applyFont="1" applyFill="1" applyBorder="1" applyAlignment="1">
      <alignment horizontal="center" vertical="center" wrapText="1"/>
    </xf>
    <xf numFmtId="165" fontId="7" fillId="0" borderId="19" xfId="0" applyNumberFormat="1" applyFont="1" applyFill="1" applyBorder="1" applyAlignment="1">
      <alignment horizontal="center" vertical="center" wrapText="1"/>
    </xf>
    <xf numFmtId="0" fontId="7" fillId="0" borderId="37"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9" xfId="0" applyFont="1" applyFill="1" applyBorder="1" applyAlignment="1">
      <alignment horizontal="center" vertical="center"/>
    </xf>
    <xf numFmtId="0" fontId="7" fillId="2" borderId="22"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27" xfId="0" applyFont="1" applyFill="1" applyBorder="1" applyAlignment="1">
      <alignment horizontal="center" vertical="center" wrapText="1"/>
    </xf>
    <xf numFmtId="165" fontId="7" fillId="0" borderId="22" xfId="0" applyNumberFormat="1"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7" fillId="0" borderId="29" xfId="0" applyFont="1" applyFill="1" applyBorder="1" applyAlignment="1">
      <alignment horizontal="left" vertical="center" wrapText="1"/>
    </xf>
    <xf numFmtId="0" fontId="0" fillId="0" borderId="21" xfId="0" applyBorder="1" applyAlignment="1">
      <alignment horizontal="left" vertical="center" wrapText="1"/>
    </xf>
    <xf numFmtId="0" fontId="0" fillId="0" borderId="24" xfId="0" applyBorder="1" applyAlignment="1">
      <alignment horizontal="left" vertical="center" wrapText="1"/>
    </xf>
    <xf numFmtId="164" fontId="8" fillId="0" borderId="2" xfId="0" applyNumberFormat="1" applyFont="1" applyFill="1" applyBorder="1" applyAlignment="1">
      <alignment horizontal="center" vertical="center" wrapText="1"/>
    </xf>
    <xf numFmtId="164" fontId="8" fillId="0" borderId="6" xfId="0" applyNumberFormat="1" applyFont="1" applyFill="1" applyBorder="1" applyAlignment="1">
      <alignment horizontal="center" vertical="center" wrapText="1"/>
    </xf>
    <xf numFmtId="0" fontId="8" fillId="0" borderId="34" xfId="0" applyFont="1" applyFill="1" applyBorder="1" applyAlignment="1">
      <alignment horizontal="left" vertical="center"/>
    </xf>
    <xf numFmtId="0" fontId="8" fillId="0" borderId="3" xfId="0" applyFont="1" applyFill="1" applyBorder="1" applyAlignment="1">
      <alignment horizontal="left" vertical="center"/>
    </xf>
    <xf numFmtId="0" fontId="8" fillId="0" borderId="12"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14" xfId="0" applyFont="1" applyFill="1" applyBorder="1" applyAlignment="1">
      <alignment horizontal="left" vertical="top" wrapText="1"/>
    </xf>
    <xf numFmtId="164" fontId="7" fillId="0" borderId="16" xfId="0" applyNumberFormat="1" applyFont="1" applyFill="1" applyBorder="1" applyAlignment="1">
      <alignment horizontal="center" vertical="top" wrapText="1"/>
    </xf>
    <xf numFmtId="164" fontId="7" fillId="0" borderId="17" xfId="0" applyNumberFormat="1" applyFont="1" applyFill="1" applyBorder="1" applyAlignment="1">
      <alignment horizontal="center" vertical="top" wrapText="1"/>
    </xf>
    <xf numFmtId="0" fontId="10" fillId="0" borderId="0" xfId="0" applyFont="1" applyFill="1" applyAlignment="1">
      <alignment horizontal="left" vertical="center" wrapText="1"/>
    </xf>
    <xf numFmtId="0" fontId="0" fillId="2" borderId="22" xfId="0" applyFill="1" applyBorder="1" applyAlignment="1">
      <alignment horizontal="center" vertical="center" wrapText="1"/>
    </xf>
    <xf numFmtId="0" fontId="0" fillId="2" borderId="19" xfId="0" applyFill="1" applyBorder="1" applyAlignment="1">
      <alignment horizontal="center" vertical="center" wrapText="1"/>
    </xf>
    <xf numFmtId="0" fontId="7" fillId="0" borderId="7" xfId="6" applyFont="1" applyFill="1" applyBorder="1" applyAlignment="1">
      <alignment vertical="center" wrapText="1"/>
    </xf>
    <xf numFmtId="0" fontId="7" fillId="0" borderId="19" xfId="6" applyFont="1" applyFill="1" applyBorder="1" applyAlignment="1">
      <alignment vertical="center" wrapText="1"/>
    </xf>
    <xf numFmtId="0" fontId="7" fillId="0" borderId="7" xfId="4" applyFont="1" applyFill="1" applyBorder="1" applyAlignment="1">
      <alignment horizontal="center" vertical="center" wrapText="1"/>
    </xf>
    <xf numFmtId="0" fontId="7" fillId="0" borderId="22" xfId="4" applyFont="1" applyFill="1" applyBorder="1" applyAlignment="1">
      <alignment horizontal="center" vertical="center" wrapText="1"/>
    </xf>
    <xf numFmtId="0" fontId="7" fillId="0" borderId="19" xfId="4" applyFont="1" applyFill="1" applyBorder="1" applyAlignment="1">
      <alignment horizontal="center" vertical="center" wrapText="1"/>
    </xf>
    <xf numFmtId="0" fontId="7" fillId="2" borderId="7" xfId="0" applyFont="1" applyFill="1" applyBorder="1" applyAlignment="1">
      <alignment horizontal="center" vertical="top" wrapText="1"/>
    </xf>
    <xf numFmtId="0" fontId="7" fillId="2" borderId="22" xfId="0" applyFont="1" applyFill="1" applyBorder="1" applyAlignment="1">
      <alignment horizontal="center" vertical="top" wrapText="1"/>
    </xf>
    <xf numFmtId="0" fontId="7" fillId="2" borderId="19" xfId="0" applyFont="1" applyFill="1" applyBorder="1" applyAlignment="1">
      <alignment horizontal="center" vertical="top" wrapText="1"/>
    </xf>
    <xf numFmtId="0" fontId="7" fillId="0" borderId="0" xfId="0" applyFont="1" applyFill="1" applyAlignment="1">
      <alignment horizontal="left" vertical="center" wrapText="1"/>
    </xf>
    <xf numFmtId="0" fontId="8" fillId="0" borderId="12" xfId="5" applyFont="1" applyFill="1" applyBorder="1" applyAlignment="1">
      <alignment horizontal="left" vertical="top" wrapText="1"/>
    </xf>
    <xf numFmtId="0" fontId="8" fillId="0" borderId="13" xfId="5" applyFont="1" applyFill="1" applyBorder="1" applyAlignment="1">
      <alignment horizontal="left" vertical="top" wrapText="1"/>
    </xf>
    <xf numFmtId="0" fontId="8" fillId="0" borderId="14" xfId="5" applyFont="1" applyFill="1" applyBorder="1" applyAlignment="1">
      <alignment horizontal="left" vertical="top" wrapText="1"/>
    </xf>
    <xf numFmtId="164" fontId="7" fillId="0" borderId="16" xfId="5" applyNumberFormat="1" applyFont="1" applyFill="1" applyBorder="1" applyAlignment="1">
      <alignment horizontal="center" vertical="top" wrapText="1"/>
    </xf>
    <xf numFmtId="164" fontId="7" fillId="0" borderId="17" xfId="5" applyNumberFormat="1" applyFont="1" applyFill="1" applyBorder="1" applyAlignment="1">
      <alignment horizontal="center" vertical="top" wrapText="1"/>
    </xf>
    <xf numFmtId="0" fontId="7" fillId="0" borderId="4" xfId="0" applyFont="1" applyFill="1" applyBorder="1" applyAlignment="1">
      <alignment horizontal="left" vertical="center" wrapText="1"/>
    </xf>
    <xf numFmtId="165" fontId="7" fillId="0" borderId="29" xfId="0" applyNumberFormat="1" applyFont="1" applyFill="1" applyBorder="1" applyAlignment="1">
      <alignment horizontal="center" vertical="center" wrapText="1"/>
    </xf>
    <xf numFmtId="165" fontId="0" fillId="0" borderId="24" xfId="0" applyNumberFormat="1" applyBorder="1" applyAlignment="1">
      <alignment horizontal="center" vertical="center" wrapText="1"/>
    </xf>
    <xf numFmtId="0" fontId="0" fillId="0" borderId="19" xfId="0" applyBorder="1" applyAlignment="1">
      <alignment horizontal="left" vertical="center" wrapText="1"/>
    </xf>
    <xf numFmtId="0" fontId="7" fillId="0" borderId="21"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7" fillId="0" borderId="4" xfId="0" quotePrefix="1" applyFont="1" applyFill="1" applyBorder="1" applyAlignment="1">
      <alignment horizontal="center" vertical="center" wrapText="1"/>
    </xf>
    <xf numFmtId="0" fontId="7" fillId="2" borderId="7"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19"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28" xfId="0"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49" fontId="7" fillId="0" borderId="19" xfId="0" applyNumberFormat="1" applyFont="1" applyFill="1" applyBorder="1" applyAlignment="1">
      <alignment horizontal="center" vertical="center" wrapText="1"/>
    </xf>
    <xf numFmtId="164" fontId="7" fillId="0" borderId="7" xfId="0" applyNumberFormat="1" applyFont="1" applyFill="1" applyBorder="1" applyAlignment="1">
      <alignment horizontal="center" vertical="center" wrapText="1"/>
    </xf>
    <xf numFmtId="164" fontId="7" fillId="0" borderId="22" xfId="0" applyNumberFormat="1" applyFont="1" applyFill="1" applyBorder="1" applyAlignment="1">
      <alignment horizontal="center" vertical="center" wrapText="1"/>
    </xf>
    <xf numFmtId="164" fontId="7" fillId="0" borderId="19" xfId="0" applyNumberFormat="1"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16" fillId="0" borderId="7" xfId="0" applyFont="1" applyBorder="1" applyAlignment="1">
      <alignment vertical="center" wrapText="1"/>
    </xf>
    <xf numFmtId="0" fontId="16" fillId="0" borderId="19" xfId="0" applyFont="1" applyBorder="1" applyAlignment="1">
      <alignment vertical="center" wrapText="1"/>
    </xf>
    <xf numFmtId="0" fontId="16" fillId="0" borderId="7" xfId="0" applyNumberFormat="1" applyFont="1" applyBorder="1" applyAlignment="1">
      <alignment horizontal="center" vertical="center"/>
    </xf>
    <xf numFmtId="0" fontId="16" fillId="0" borderId="19" xfId="0" applyNumberFormat="1" applyFont="1" applyBorder="1" applyAlignment="1">
      <alignment horizontal="center" vertical="center"/>
    </xf>
    <xf numFmtId="0" fontId="7" fillId="0" borderId="7" xfId="6" applyFont="1" applyFill="1" applyBorder="1" applyAlignment="1">
      <alignment horizontal="left" vertical="center" wrapText="1"/>
    </xf>
    <xf numFmtId="0" fontId="7" fillId="0" borderId="22" xfId="6" applyFont="1" applyFill="1" applyBorder="1" applyAlignment="1">
      <alignment horizontal="left" vertical="center" wrapText="1"/>
    </xf>
    <xf numFmtId="164" fontId="8" fillId="0" borderId="41" xfId="0" applyNumberFormat="1" applyFont="1" applyFill="1" applyBorder="1" applyAlignment="1">
      <alignment horizontal="left" vertical="center" wrapText="1"/>
    </xf>
    <xf numFmtId="164" fontId="8" fillId="0" borderId="42" xfId="0" applyNumberFormat="1" applyFont="1" applyFill="1" applyBorder="1" applyAlignment="1">
      <alignment horizontal="left" vertical="center" wrapText="1"/>
    </xf>
    <xf numFmtId="0" fontId="6" fillId="0" borderId="0" xfId="12" applyFont="1" applyFill="1" applyAlignment="1">
      <alignment horizontal="center" vertical="center" wrapText="1"/>
    </xf>
    <xf numFmtId="0" fontId="7" fillId="0" borderId="3" xfId="0" applyFont="1" applyFill="1" applyBorder="1" applyAlignment="1">
      <alignment horizontal="center" vertical="center" wrapText="1"/>
    </xf>
    <xf numFmtId="0" fontId="7" fillId="0" borderId="6" xfId="0" applyFont="1" applyFill="1" applyBorder="1" applyAlignment="1">
      <alignment horizontal="justify" vertical="center" wrapText="1"/>
    </xf>
    <xf numFmtId="0" fontId="0" fillId="0" borderId="6" xfId="0" applyFill="1" applyBorder="1" applyAlignment="1">
      <alignment wrapText="1"/>
    </xf>
    <xf numFmtId="0" fontId="0" fillId="0" borderId="6" xfId="0" applyFill="1" applyBorder="1" applyAlignment="1">
      <alignment horizontal="justify" vertical="center" wrapText="1"/>
    </xf>
    <xf numFmtId="0" fontId="16" fillId="0" borderId="37" xfId="0" applyFont="1" applyFill="1" applyBorder="1" applyAlignment="1">
      <alignment horizontal="center" vertical="center" wrapText="1"/>
    </xf>
    <xf numFmtId="0" fontId="16" fillId="0" borderId="27" xfId="0" applyFont="1" applyFill="1" applyBorder="1" applyAlignment="1">
      <alignment horizontal="center" vertical="center" wrapText="1"/>
    </xf>
    <xf numFmtId="164" fontId="8" fillId="0" borderId="12" xfId="0" applyNumberFormat="1" applyFont="1" applyFill="1" applyBorder="1" applyAlignment="1">
      <alignment horizontal="left" vertical="center" wrapText="1"/>
    </xf>
    <xf numFmtId="164" fontId="8" fillId="0" borderId="14" xfId="0" applyNumberFormat="1"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16" fillId="0" borderId="33" xfId="0" applyFont="1" applyFill="1" applyBorder="1" applyAlignment="1">
      <alignment horizontal="center" vertical="center" wrapText="1"/>
    </xf>
    <xf numFmtId="0" fontId="7" fillId="0" borderId="9" xfId="0" applyFont="1" applyFill="1" applyBorder="1" applyAlignment="1">
      <alignment horizontal="justify" vertical="center" wrapText="1"/>
    </xf>
    <xf numFmtId="0" fontId="7" fillId="0" borderId="28" xfId="0" applyFont="1" applyFill="1" applyBorder="1" applyAlignment="1">
      <alignment horizontal="justify" vertical="center" wrapText="1"/>
    </xf>
    <xf numFmtId="0" fontId="1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24" fillId="0" borderId="45" xfId="0" applyFont="1" applyFill="1" applyBorder="1" applyAlignment="1">
      <alignment horizontal="left" vertical="center" wrapText="1"/>
    </xf>
  </cellXfs>
  <cellStyles count="29">
    <cellStyle name="Čárka" xfId="7" builtinId="3"/>
    <cellStyle name="Čárka 2" xfId="8"/>
    <cellStyle name="Čárka 2 2" xfId="11"/>
    <cellStyle name="Čárka 2 2 2" xfId="16"/>
    <cellStyle name="Čárka 2 2 2 2" xfId="26"/>
    <cellStyle name="Čárka 2 2 3" xfId="21"/>
    <cellStyle name="Čárka 2 3" xfId="14"/>
    <cellStyle name="Čárka 2 3 2" xfId="24"/>
    <cellStyle name="Čárka 2 4" xfId="19"/>
    <cellStyle name="Čárka 3" xfId="10"/>
    <cellStyle name="Čárka 3 2" xfId="15"/>
    <cellStyle name="Čárka 3 2 2" xfId="25"/>
    <cellStyle name="Čárka 3 3" xfId="20"/>
    <cellStyle name="Čárka 4" xfId="13"/>
    <cellStyle name="Čárka 4 2" xfId="23"/>
    <cellStyle name="Čárka 5" xfId="18"/>
    <cellStyle name="Normální" xfId="0" builtinId="0"/>
    <cellStyle name="Normální 2" xfId="5"/>
    <cellStyle name="Normální 2 2" xfId="9"/>
    <cellStyle name="Normální 3" xfId="12"/>
    <cellStyle name="Normální 3 2" xfId="17"/>
    <cellStyle name="Normální 3 2 2" xfId="27"/>
    <cellStyle name="Normální 3 3" xfId="22"/>
    <cellStyle name="Normální 3 4" xfId="28"/>
    <cellStyle name="Normální 4" xfId="1"/>
    <cellStyle name="Normální 4 2" xfId="2"/>
    <cellStyle name="normální_Ostatní - verze 0_změny 23 11 " xfId="6"/>
    <cellStyle name="TableStyleLight1" xfId="4"/>
    <cellStyle name="TableStyleLight1 2" xfId="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71</xdr:row>
      <xdr:rowOff>0</xdr:rowOff>
    </xdr:from>
    <xdr:to>
      <xdr:col>2</xdr:col>
      <xdr:colOff>304800</xdr:colOff>
      <xdr:row>71</xdr:row>
      <xdr:rowOff>310515</xdr:rowOff>
    </xdr:to>
    <xdr:sp macro="" textlink="">
      <xdr:nvSpPr>
        <xdr:cNvPr id="2" name="AutoShape 1" descr="SU5UMTU4NTc="/>
        <xdr:cNvSpPr>
          <a:spLocks noChangeAspect="1" noChangeArrowheads="1"/>
        </xdr:cNvSpPr>
      </xdr:nvSpPr>
      <xdr:spPr bwMode="auto">
        <a:xfrm>
          <a:off x="1466850" y="188328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1088572</xdr:colOff>
      <xdr:row>91</xdr:row>
      <xdr:rowOff>0</xdr:rowOff>
    </xdr:from>
    <xdr:ext cx="304800" cy="310515"/>
    <xdr:sp macro="" textlink="">
      <xdr:nvSpPr>
        <xdr:cNvPr id="3" name="AutoShape 1" descr="SU5UMTU4NTc="/>
        <xdr:cNvSpPr>
          <a:spLocks noChangeAspect="1" noChangeArrowheads="1"/>
        </xdr:cNvSpPr>
      </xdr:nvSpPr>
      <xdr:spPr bwMode="auto">
        <a:xfrm>
          <a:off x="1469572" y="2157698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96</xdr:row>
      <xdr:rowOff>0</xdr:rowOff>
    </xdr:from>
    <xdr:to>
      <xdr:col>2</xdr:col>
      <xdr:colOff>304800</xdr:colOff>
      <xdr:row>96</xdr:row>
      <xdr:rowOff>309192</xdr:rowOff>
    </xdr:to>
    <xdr:sp macro="" textlink="">
      <xdr:nvSpPr>
        <xdr:cNvPr id="4" name="AutoShape 1" descr="SU5UMTU4NTc="/>
        <xdr:cNvSpPr>
          <a:spLocks noChangeAspect="1" noChangeArrowheads="1"/>
        </xdr:cNvSpPr>
      </xdr:nvSpPr>
      <xdr:spPr bwMode="auto">
        <a:xfrm>
          <a:off x="1466850" y="221332425"/>
          <a:ext cx="304800" cy="30919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99</xdr:row>
      <xdr:rowOff>0</xdr:rowOff>
    </xdr:from>
    <xdr:ext cx="304800" cy="309192"/>
    <xdr:sp macro="" textlink="">
      <xdr:nvSpPr>
        <xdr:cNvPr id="5" name="AutoShape 1" descr="SU5UMTU4NTc="/>
        <xdr:cNvSpPr>
          <a:spLocks noChangeAspect="1" noChangeArrowheads="1"/>
        </xdr:cNvSpPr>
      </xdr:nvSpPr>
      <xdr:spPr bwMode="auto">
        <a:xfrm>
          <a:off x="1466850" y="223961325"/>
          <a:ext cx="304800" cy="309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92</xdr:row>
      <xdr:rowOff>0</xdr:rowOff>
    </xdr:from>
    <xdr:ext cx="304800" cy="310515"/>
    <xdr:sp macro="" textlink="">
      <xdr:nvSpPr>
        <xdr:cNvPr id="6" name="AutoShape 1" descr="SU5UMTU4NTc="/>
        <xdr:cNvSpPr>
          <a:spLocks noChangeAspect="1" noChangeArrowheads="1"/>
        </xdr:cNvSpPr>
      </xdr:nvSpPr>
      <xdr:spPr bwMode="auto">
        <a:xfrm>
          <a:off x="1469572" y="2168937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93</xdr:row>
      <xdr:rowOff>0</xdr:rowOff>
    </xdr:from>
    <xdr:ext cx="304800" cy="310515"/>
    <xdr:sp macro="" textlink="">
      <xdr:nvSpPr>
        <xdr:cNvPr id="7" name="AutoShape 1" descr="SU5UMTU4NTc="/>
        <xdr:cNvSpPr>
          <a:spLocks noChangeAspect="1" noChangeArrowheads="1"/>
        </xdr:cNvSpPr>
      </xdr:nvSpPr>
      <xdr:spPr bwMode="auto">
        <a:xfrm>
          <a:off x="1469572" y="218170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94</xdr:row>
      <xdr:rowOff>0</xdr:rowOff>
    </xdr:from>
    <xdr:ext cx="304800" cy="310515"/>
    <xdr:sp macro="" textlink="">
      <xdr:nvSpPr>
        <xdr:cNvPr id="8" name="AutoShape 1" descr="SU5UMTU4NTc="/>
        <xdr:cNvSpPr>
          <a:spLocks noChangeAspect="1" noChangeArrowheads="1"/>
        </xdr:cNvSpPr>
      </xdr:nvSpPr>
      <xdr:spPr bwMode="auto">
        <a:xfrm>
          <a:off x="1469572" y="219465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94</xdr:row>
      <xdr:rowOff>0</xdr:rowOff>
    </xdr:from>
    <xdr:ext cx="304800" cy="310515"/>
    <xdr:sp macro="" textlink="">
      <xdr:nvSpPr>
        <xdr:cNvPr id="9" name="AutoShape 1" descr="SU5UMTU4NTc="/>
        <xdr:cNvSpPr>
          <a:spLocks noChangeAspect="1" noChangeArrowheads="1"/>
        </xdr:cNvSpPr>
      </xdr:nvSpPr>
      <xdr:spPr bwMode="auto">
        <a:xfrm>
          <a:off x="1469572" y="219465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95</xdr:row>
      <xdr:rowOff>0</xdr:rowOff>
    </xdr:from>
    <xdr:ext cx="304800" cy="310515"/>
    <xdr:sp macro="" textlink="">
      <xdr:nvSpPr>
        <xdr:cNvPr id="10" name="AutoShape 1" descr="SU5UMTU4NTc="/>
        <xdr:cNvSpPr>
          <a:spLocks noChangeAspect="1" noChangeArrowheads="1"/>
        </xdr:cNvSpPr>
      </xdr:nvSpPr>
      <xdr:spPr bwMode="auto">
        <a:xfrm>
          <a:off x="1469572" y="220275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96</xdr:row>
      <xdr:rowOff>0</xdr:rowOff>
    </xdr:from>
    <xdr:ext cx="304800" cy="310515"/>
    <xdr:sp macro="" textlink="">
      <xdr:nvSpPr>
        <xdr:cNvPr id="11" name="AutoShape 1" descr="SU5UMTU4NTc="/>
        <xdr:cNvSpPr>
          <a:spLocks noChangeAspect="1" noChangeArrowheads="1"/>
        </xdr:cNvSpPr>
      </xdr:nvSpPr>
      <xdr:spPr bwMode="auto">
        <a:xfrm>
          <a:off x="1469572" y="221332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98</xdr:row>
      <xdr:rowOff>0</xdr:rowOff>
    </xdr:from>
    <xdr:ext cx="304800" cy="310515"/>
    <xdr:sp macro="" textlink="">
      <xdr:nvSpPr>
        <xdr:cNvPr id="12" name="AutoShape 1" descr="SU5UMTU4NTc="/>
        <xdr:cNvSpPr>
          <a:spLocks noChangeAspect="1" noChangeArrowheads="1"/>
        </xdr:cNvSpPr>
      </xdr:nvSpPr>
      <xdr:spPr bwMode="auto">
        <a:xfrm>
          <a:off x="1469572" y="222856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95</xdr:row>
      <xdr:rowOff>0</xdr:rowOff>
    </xdr:from>
    <xdr:ext cx="304800" cy="310515"/>
    <xdr:sp macro="" textlink="">
      <xdr:nvSpPr>
        <xdr:cNvPr id="13" name="AutoShape 1" descr="SU5UMTU4NTc="/>
        <xdr:cNvSpPr>
          <a:spLocks noChangeAspect="1" noChangeArrowheads="1"/>
        </xdr:cNvSpPr>
      </xdr:nvSpPr>
      <xdr:spPr bwMode="auto">
        <a:xfrm>
          <a:off x="1469572" y="2202751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96</xdr:row>
      <xdr:rowOff>0</xdr:rowOff>
    </xdr:from>
    <xdr:ext cx="304800" cy="310515"/>
    <xdr:sp macro="" textlink="">
      <xdr:nvSpPr>
        <xdr:cNvPr id="14" name="AutoShape 1" descr="SU5UMTU4NTc="/>
        <xdr:cNvSpPr>
          <a:spLocks noChangeAspect="1" noChangeArrowheads="1"/>
        </xdr:cNvSpPr>
      </xdr:nvSpPr>
      <xdr:spPr bwMode="auto">
        <a:xfrm>
          <a:off x="1469572" y="221332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98</xdr:row>
      <xdr:rowOff>0</xdr:rowOff>
    </xdr:from>
    <xdr:ext cx="304800" cy="310515"/>
    <xdr:sp macro="" textlink="">
      <xdr:nvSpPr>
        <xdr:cNvPr id="15" name="AutoShape 1" descr="SU5UMTU4NTc="/>
        <xdr:cNvSpPr>
          <a:spLocks noChangeAspect="1" noChangeArrowheads="1"/>
        </xdr:cNvSpPr>
      </xdr:nvSpPr>
      <xdr:spPr bwMode="auto">
        <a:xfrm>
          <a:off x="1469572" y="222856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99</xdr:row>
      <xdr:rowOff>0</xdr:rowOff>
    </xdr:from>
    <xdr:ext cx="304800" cy="310515"/>
    <xdr:sp macro="" textlink="">
      <xdr:nvSpPr>
        <xdr:cNvPr id="16" name="AutoShape 1" descr="SU5UMTU4NTc="/>
        <xdr:cNvSpPr>
          <a:spLocks noChangeAspect="1" noChangeArrowheads="1"/>
        </xdr:cNvSpPr>
      </xdr:nvSpPr>
      <xdr:spPr bwMode="auto">
        <a:xfrm>
          <a:off x="1469572" y="2239613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99</xdr:row>
      <xdr:rowOff>0</xdr:rowOff>
    </xdr:from>
    <xdr:ext cx="304800" cy="310515"/>
    <xdr:sp macro="" textlink="">
      <xdr:nvSpPr>
        <xdr:cNvPr id="17" name="AutoShape 1" descr="SU5UMTU4NTc="/>
        <xdr:cNvSpPr>
          <a:spLocks noChangeAspect="1" noChangeArrowheads="1"/>
        </xdr:cNvSpPr>
      </xdr:nvSpPr>
      <xdr:spPr bwMode="auto">
        <a:xfrm>
          <a:off x="1469572" y="2239613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18" name="AutoShape 1" descr="SU5UMTU4NTc="/>
        <xdr:cNvSpPr>
          <a:spLocks noChangeAspect="1" noChangeArrowheads="1"/>
        </xdr:cNvSpPr>
      </xdr:nvSpPr>
      <xdr:spPr bwMode="auto">
        <a:xfrm>
          <a:off x="1469572" y="225513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19" name="AutoShape 1" descr="SU5UMTU4NTc="/>
        <xdr:cNvSpPr>
          <a:spLocks noChangeAspect="1" noChangeArrowheads="1"/>
        </xdr:cNvSpPr>
      </xdr:nvSpPr>
      <xdr:spPr bwMode="auto">
        <a:xfrm>
          <a:off x="1469572" y="22657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20" name="AutoShape 1" descr="SU5UMTU4NTc="/>
        <xdr:cNvSpPr>
          <a:spLocks noChangeAspect="1" noChangeArrowheads="1"/>
        </xdr:cNvSpPr>
      </xdr:nvSpPr>
      <xdr:spPr bwMode="auto">
        <a:xfrm>
          <a:off x="1469572" y="227542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96</xdr:row>
      <xdr:rowOff>0</xdr:rowOff>
    </xdr:from>
    <xdr:ext cx="304800" cy="310515"/>
    <xdr:sp macro="" textlink="">
      <xdr:nvSpPr>
        <xdr:cNvPr id="21" name="AutoShape 1" descr="SU5UMTU4NTc="/>
        <xdr:cNvSpPr>
          <a:spLocks noChangeAspect="1" noChangeArrowheads="1"/>
        </xdr:cNvSpPr>
      </xdr:nvSpPr>
      <xdr:spPr bwMode="auto">
        <a:xfrm>
          <a:off x="1469572" y="221332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98</xdr:row>
      <xdr:rowOff>0</xdr:rowOff>
    </xdr:from>
    <xdr:ext cx="304800" cy="310515"/>
    <xdr:sp macro="" textlink="">
      <xdr:nvSpPr>
        <xdr:cNvPr id="22" name="AutoShape 1" descr="SU5UMTU4NTc="/>
        <xdr:cNvSpPr>
          <a:spLocks noChangeAspect="1" noChangeArrowheads="1"/>
        </xdr:cNvSpPr>
      </xdr:nvSpPr>
      <xdr:spPr bwMode="auto">
        <a:xfrm>
          <a:off x="1469572" y="222856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99</xdr:row>
      <xdr:rowOff>0</xdr:rowOff>
    </xdr:from>
    <xdr:ext cx="304800" cy="310515"/>
    <xdr:sp macro="" textlink="">
      <xdr:nvSpPr>
        <xdr:cNvPr id="23" name="AutoShape 1" descr="SU5UMTU4NTc="/>
        <xdr:cNvSpPr>
          <a:spLocks noChangeAspect="1" noChangeArrowheads="1"/>
        </xdr:cNvSpPr>
      </xdr:nvSpPr>
      <xdr:spPr bwMode="auto">
        <a:xfrm>
          <a:off x="1469572" y="2239613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24" name="AutoShape 1" descr="SU5UMTU4NTc="/>
        <xdr:cNvSpPr>
          <a:spLocks noChangeAspect="1" noChangeArrowheads="1"/>
        </xdr:cNvSpPr>
      </xdr:nvSpPr>
      <xdr:spPr bwMode="auto">
        <a:xfrm>
          <a:off x="1469572" y="225513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25" name="AutoShape 1" descr="SU5UMTU4NTc="/>
        <xdr:cNvSpPr>
          <a:spLocks noChangeAspect="1" noChangeArrowheads="1"/>
        </xdr:cNvSpPr>
      </xdr:nvSpPr>
      <xdr:spPr bwMode="auto">
        <a:xfrm>
          <a:off x="1469572" y="225513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26" name="AutoShape 1" descr="SU5UMTU4NTc="/>
        <xdr:cNvSpPr>
          <a:spLocks noChangeAspect="1" noChangeArrowheads="1"/>
        </xdr:cNvSpPr>
      </xdr:nvSpPr>
      <xdr:spPr bwMode="auto">
        <a:xfrm>
          <a:off x="1469572" y="22657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27" name="AutoShape 1" descr="SU5UMTU4NTc="/>
        <xdr:cNvSpPr>
          <a:spLocks noChangeAspect="1" noChangeArrowheads="1"/>
        </xdr:cNvSpPr>
      </xdr:nvSpPr>
      <xdr:spPr bwMode="auto">
        <a:xfrm>
          <a:off x="1469572" y="227542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28" name="AutoShape 1" descr="SU5UMTU4NTc="/>
        <xdr:cNvSpPr>
          <a:spLocks noChangeAspect="1" noChangeArrowheads="1"/>
        </xdr:cNvSpPr>
      </xdr:nvSpPr>
      <xdr:spPr bwMode="auto">
        <a:xfrm>
          <a:off x="1469572" y="228838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29" name="AutoShape 1" descr="SU5UMTU4NTc="/>
        <xdr:cNvSpPr>
          <a:spLocks noChangeAspect="1" noChangeArrowheads="1"/>
        </xdr:cNvSpPr>
      </xdr:nvSpPr>
      <xdr:spPr bwMode="auto">
        <a:xfrm>
          <a:off x="1469572" y="22657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0" name="AutoShape 1" descr="SU5UMTU4NTc="/>
        <xdr:cNvSpPr>
          <a:spLocks noChangeAspect="1" noChangeArrowheads="1"/>
        </xdr:cNvSpPr>
      </xdr:nvSpPr>
      <xdr:spPr bwMode="auto">
        <a:xfrm>
          <a:off x="1469572" y="227542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1" name="AutoShape 1" descr="SU5UMTU4NTc="/>
        <xdr:cNvSpPr>
          <a:spLocks noChangeAspect="1" noChangeArrowheads="1"/>
        </xdr:cNvSpPr>
      </xdr:nvSpPr>
      <xdr:spPr bwMode="auto">
        <a:xfrm>
          <a:off x="1469572" y="228838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2"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3"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4"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5"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6"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98</xdr:row>
      <xdr:rowOff>0</xdr:rowOff>
    </xdr:from>
    <xdr:ext cx="304800" cy="310515"/>
    <xdr:sp macro="" textlink="">
      <xdr:nvSpPr>
        <xdr:cNvPr id="37" name="AutoShape 1" descr="SU5UMTU4NTc="/>
        <xdr:cNvSpPr>
          <a:spLocks noChangeAspect="1" noChangeArrowheads="1"/>
        </xdr:cNvSpPr>
      </xdr:nvSpPr>
      <xdr:spPr bwMode="auto">
        <a:xfrm>
          <a:off x="1469572" y="2228564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99</xdr:row>
      <xdr:rowOff>0</xdr:rowOff>
    </xdr:from>
    <xdr:ext cx="304800" cy="310515"/>
    <xdr:sp macro="" textlink="">
      <xdr:nvSpPr>
        <xdr:cNvPr id="38" name="AutoShape 1" descr="SU5UMTU4NTc="/>
        <xdr:cNvSpPr>
          <a:spLocks noChangeAspect="1" noChangeArrowheads="1"/>
        </xdr:cNvSpPr>
      </xdr:nvSpPr>
      <xdr:spPr bwMode="auto">
        <a:xfrm>
          <a:off x="1469572" y="2239613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39" name="AutoShape 1" descr="SU5UMTU4NTc="/>
        <xdr:cNvSpPr>
          <a:spLocks noChangeAspect="1" noChangeArrowheads="1"/>
        </xdr:cNvSpPr>
      </xdr:nvSpPr>
      <xdr:spPr bwMode="auto">
        <a:xfrm>
          <a:off x="1469572" y="225513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40" name="AutoShape 1" descr="SU5UMTU4NTc="/>
        <xdr:cNvSpPr>
          <a:spLocks noChangeAspect="1" noChangeArrowheads="1"/>
        </xdr:cNvSpPr>
      </xdr:nvSpPr>
      <xdr:spPr bwMode="auto">
        <a:xfrm>
          <a:off x="1469572" y="22657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41" name="AutoShape 1" descr="SU5UMTU4NTc="/>
        <xdr:cNvSpPr>
          <a:spLocks noChangeAspect="1" noChangeArrowheads="1"/>
        </xdr:cNvSpPr>
      </xdr:nvSpPr>
      <xdr:spPr bwMode="auto">
        <a:xfrm>
          <a:off x="1469572" y="22657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42" name="AutoShape 1" descr="SU5UMTU4NTc="/>
        <xdr:cNvSpPr>
          <a:spLocks noChangeAspect="1" noChangeArrowheads="1"/>
        </xdr:cNvSpPr>
      </xdr:nvSpPr>
      <xdr:spPr bwMode="auto">
        <a:xfrm>
          <a:off x="1469572" y="227542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43" name="AutoShape 1" descr="SU5UMTU4NTc="/>
        <xdr:cNvSpPr>
          <a:spLocks noChangeAspect="1" noChangeArrowheads="1"/>
        </xdr:cNvSpPr>
      </xdr:nvSpPr>
      <xdr:spPr bwMode="auto">
        <a:xfrm>
          <a:off x="1469572" y="228838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44"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45" name="AutoShape 1" descr="SU5UMTU4NTc="/>
        <xdr:cNvSpPr>
          <a:spLocks noChangeAspect="1" noChangeArrowheads="1"/>
        </xdr:cNvSpPr>
      </xdr:nvSpPr>
      <xdr:spPr bwMode="auto">
        <a:xfrm>
          <a:off x="1469572" y="227542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46" name="AutoShape 1" descr="SU5UMTU4NTc="/>
        <xdr:cNvSpPr>
          <a:spLocks noChangeAspect="1" noChangeArrowheads="1"/>
        </xdr:cNvSpPr>
      </xdr:nvSpPr>
      <xdr:spPr bwMode="auto">
        <a:xfrm>
          <a:off x="1469572" y="228838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47"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48"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49"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50"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51"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52"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53" name="AutoShape 1" descr="SU5UMTU4NTc="/>
        <xdr:cNvSpPr>
          <a:spLocks noChangeAspect="1" noChangeArrowheads="1"/>
        </xdr:cNvSpPr>
      </xdr:nvSpPr>
      <xdr:spPr bwMode="auto">
        <a:xfrm>
          <a:off x="1469572" y="228838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54"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55"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56"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57"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58"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59"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60"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61"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62"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63"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64"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65"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66"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67"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8"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99</xdr:row>
      <xdr:rowOff>0</xdr:rowOff>
    </xdr:from>
    <xdr:ext cx="304800" cy="310515"/>
    <xdr:sp macro="" textlink="">
      <xdr:nvSpPr>
        <xdr:cNvPr id="69" name="AutoShape 1" descr="SU5UMTU4NTc="/>
        <xdr:cNvSpPr>
          <a:spLocks noChangeAspect="1" noChangeArrowheads="1"/>
        </xdr:cNvSpPr>
      </xdr:nvSpPr>
      <xdr:spPr bwMode="auto">
        <a:xfrm>
          <a:off x="1469572" y="2239613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70" name="AutoShape 1" descr="SU5UMTU4NTc="/>
        <xdr:cNvSpPr>
          <a:spLocks noChangeAspect="1" noChangeArrowheads="1"/>
        </xdr:cNvSpPr>
      </xdr:nvSpPr>
      <xdr:spPr bwMode="auto">
        <a:xfrm>
          <a:off x="1469572" y="225513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71" name="AutoShape 1" descr="SU5UMTU4NTc="/>
        <xdr:cNvSpPr>
          <a:spLocks noChangeAspect="1" noChangeArrowheads="1"/>
        </xdr:cNvSpPr>
      </xdr:nvSpPr>
      <xdr:spPr bwMode="auto">
        <a:xfrm>
          <a:off x="1469572" y="22657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72" name="AutoShape 1" descr="SU5UMTU4NTc="/>
        <xdr:cNvSpPr>
          <a:spLocks noChangeAspect="1" noChangeArrowheads="1"/>
        </xdr:cNvSpPr>
      </xdr:nvSpPr>
      <xdr:spPr bwMode="auto">
        <a:xfrm>
          <a:off x="1469572" y="227542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73" name="AutoShape 1" descr="SU5UMTU4NTc="/>
        <xdr:cNvSpPr>
          <a:spLocks noChangeAspect="1" noChangeArrowheads="1"/>
        </xdr:cNvSpPr>
      </xdr:nvSpPr>
      <xdr:spPr bwMode="auto">
        <a:xfrm>
          <a:off x="1469572" y="227542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74" name="AutoShape 1" descr="SU5UMTU4NTc="/>
        <xdr:cNvSpPr>
          <a:spLocks noChangeAspect="1" noChangeArrowheads="1"/>
        </xdr:cNvSpPr>
      </xdr:nvSpPr>
      <xdr:spPr bwMode="auto">
        <a:xfrm>
          <a:off x="1469572" y="228838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75"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76"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77" name="AutoShape 1" descr="SU5UMTU4NTc="/>
        <xdr:cNvSpPr>
          <a:spLocks noChangeAspect="1" noChangeArrowheads="1"/>
        </xdr:cNvSpPr>
      </xdr:nvSpPr>
      <xdr:spPr bwMode="auto">
        <a:xfrm>
          <a:off x="1469572" y="228838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78"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79"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80"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81"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82"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83"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84"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85"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86"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87"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88"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89"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90"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91"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92"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93"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94"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95"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96"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97"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98"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9"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00"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101"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102"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103"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104"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105"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106"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107"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08"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109"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110"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11"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12"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13"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14"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15"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16"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117"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18"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19"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0"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1"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2"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24"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5"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6"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27"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28"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2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3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133" name="AutoShape 1" descr="SU5UMTU4NTc="/>
        <xdr:cNvSpPr>
          <a:spLocks noChangeAspect="1" noChangeArrowheads="1"/>
        </xdr:cNvSpPr>
      </xdr:nvSpPr>
      <xdr:spPr bwMode="auto">
        <a:xfrm>
          <a:off x="1469572" y="225513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134" name="AutoShape 1" descr="SU5UMTU4NTc="/>
        <xdr:cNvSpPr>
          <a:spLocks noChangeAspect="1" noChangeArrowheads="1"/>
        </xdr:cNvSpPr>
      </xdr:nvSpPr>
      <xdr:spPr bwMode="auto">
        <a:xfrm>
          <a:off x="1469572" y="22657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135" name="AutoShape 1" descr="SU5UMTU4NTc="/>
        <xdr:cNvSpPr>
          <a:spLocks noChangeAspect="1" noChangeArrowheads="1"/>
        </xdr:cNvSpPr>
      </xdr:nvSpPr>
      <xdr:spPr bwMode="auto">
        <a:xfrm>
          <a:off x="1469572" y="227542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136" name="AutoShape 1" descr="SU5UMTU4NTc="/>
        <xdr:cNvSpPr>
          <a:spLocks noChangeAspect="1" noChangeArrowheads="1"/>
        </xdr:cNvSpPr>
      </xdr:nvSpPr>
      <xdr:spPr bwMode="auto">
        <a:xfrm>
          <a:off x="1469572" y="228838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137" name="AutoShape 1" descr="SU5UMTU4NTc="/>
        <xdr:cNvSpPr>
          <a:spLocks noChangeAspect="1" noChangeArrowheads="1"/>
        </xdr:cNvSpPr>
      </xdr:nvSpPr>
      <xdr:spPr bwMode="auto">
        <a:xfrm>
          <a:off x="1469572" y="228838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138"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139"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140"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141"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142"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143"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144"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145"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146"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147"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148"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149"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150"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151"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152"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153"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154"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155"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56"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157"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158"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59"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60"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61"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2"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3"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4"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165"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166"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167"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168"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169"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170"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71"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72"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173"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74"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75"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76"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77"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78"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79"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80"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81"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82"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83"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84"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85"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86"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87"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88"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89"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90"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91"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9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93"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9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9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9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197"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198"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199"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200"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201"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202"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03"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4"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205"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06"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7"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8"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9"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10"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11"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1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13"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14"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15"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16"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17"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18"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1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2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21"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2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23"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2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2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2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2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28"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29"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30"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31"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32"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33"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3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3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3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3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3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3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4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4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4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4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247" name="AutoShape 1" descr="SU5UMTU4NTc="/>
        <xdr:cNvSpPr>
          <a:spLocks noChangeAspect="1" noChangeArrowheads="1"/>
        </xdr:cNvSpPr>
      </xdr:nvSpPr>
      <xdr:spPr bwMode="auto">
        <a:xfrm>
          <a:off x="1469572" y="22657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248" name="AutoShape 1" descr="SU5UMTU4NTc="/>
        <xdr:cNvSpPr>
          <a:spLocks noChangeAspect="1" noChangeArrowheads="1"/>
        </xdr:cNvSpPr>
      </xdr:nvSpPr>
      <xdr:spPr bwMode="auto">
        <a:xfrm>
          <a:off x="1469572" y="227542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249" name="AutoShape 1" descr="SU5UMTU4NTc="/>
        <xdr:cNvSpPr>
          <a:spLocks noChangeAspect="1" noChangeArrowheads="1"/>
        </xdr:cNvSpPr>
      </xdr:nvSpPr>
      <xdr:spPr bwMode="auto">
        <a:xfrm>
          <a:off x="1469572" y="228838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250"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251"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252"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253"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254"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255"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256"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257"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258"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259"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260"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261"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262"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263"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264"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265"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266"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267"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268"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269"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70"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271"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272"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73"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74"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75"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76"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77"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78"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279"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280"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281"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282"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283"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284"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85"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86"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287"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88"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89"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90"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91"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9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9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9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95"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96"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97"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98"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99"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00"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01"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0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0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0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0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0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0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0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0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1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11"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312"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13"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14"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15"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16"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17"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18"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19"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0"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1"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24"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2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2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7"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8"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9"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30"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31"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3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33"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3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3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3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3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3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3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4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4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42"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4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44"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4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4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4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4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4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5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5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5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5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5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5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5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5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5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5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6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361"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62"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63"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64"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65"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66"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67"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68"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69"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70"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71"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72"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7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7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7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7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77"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78"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79"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80"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81"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8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8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8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8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8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8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8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8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9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1"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2"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3"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9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9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9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9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9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9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0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40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40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0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40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7"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8"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09"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1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41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1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41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1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41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42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421" name="AutoShape 1" descr="SU5UMTU4NTc="/>
        <xdr:cNvSpPr>
          <a:spLocks noChangeAspect="1" noChangeArrowheads="1"/>
        </xdr:cNvSpPr>
      </xdr:nvSpPr>
      <xdr:spPr bwMode="auto">
        <a:xfrm>
          <a:off x="1469572" y="227542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422" name="AutoShape 1" descr="SU5UMTU4NTc="/>
        <xdr:cNvSpPr>
          <a:spLocks noChangeAspect="1" noChangeArrowheads="1"/>
        </xdr:cNvSpPr>
      </xdr:nvSpPr>
      <xdr:spPr bwMode="auto">
        <a:xfrm>
          <a:off x="1469572" y="228838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423"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424"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425"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426"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27"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28"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429"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30"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31"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432"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433"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34"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35"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36"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37"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38"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439"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40"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41"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42"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43"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4"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45"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46"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7"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8"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9"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50"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51"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5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53"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454"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55"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56"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57"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58"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59"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0"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61"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2"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3"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4"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5"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66"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67"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68"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9"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70"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71"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2"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7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7"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78"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8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48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485"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86"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87"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88"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89"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0"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1"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3"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4"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5"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96"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97"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98"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99"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1"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0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09"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1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1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1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1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51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16"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17"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18"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19"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2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2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2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52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52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3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3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53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535"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536"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537"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8"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9"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40"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41"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42"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43"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44"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45"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4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47"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48"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5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51"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52"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53"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5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5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5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5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5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5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6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6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56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56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65"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6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6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6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6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7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57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7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57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7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57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81"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8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8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8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8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8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58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8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59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59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595"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596"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97"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98"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99"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00"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01"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0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0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04"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0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0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0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0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0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1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11"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1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13"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1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61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2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62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2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2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2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2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2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2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63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3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3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63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3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63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3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3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3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3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4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4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64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4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64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4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4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4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4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4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65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65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5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5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654" name="AutoShape 1" descr="SU5UMTU4NTc="/>
        <xdr:cNvSpPr>
          <a:spLocks noChangeAspect="1" noChangeArrowheads="1"/>
        </xdr:cNvSpPr>
      </xdr:nvSpPr>
      <xdr:spPr bwMode="auto">
        <a:xfrm>
          <a:off x="1469572" y="228838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655"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656"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657"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658"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659"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660"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661"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662"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663"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664"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665"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666"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667"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668"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69"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670"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671"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672"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673"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674"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675"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76"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77"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678"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79"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80"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81"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8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8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8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8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686"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687"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688"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689"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690"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91"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92"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9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94"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95"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96"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97"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98"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9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0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0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02"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0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04"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0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0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0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0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0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1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1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1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1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1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71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1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1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718"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719"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720"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21"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22"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23"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24"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25"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26"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27"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28"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2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30"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31"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3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3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34"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35"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3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3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38"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3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4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4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4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4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4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74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74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4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4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49"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50"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51"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5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5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5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5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75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5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5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75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6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6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6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6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76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6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6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6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768"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769"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70"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71"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72"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7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74"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7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776"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77"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78"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79"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8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8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8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8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84"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8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8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8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8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8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9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79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9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9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79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9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9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9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98"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99"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0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0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0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80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80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0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80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80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0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0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1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81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1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1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81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1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1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81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81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81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2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2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82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2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2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2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2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2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828"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829"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830"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831"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83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83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83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83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836"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837"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838"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3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4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4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84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84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84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84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4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4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4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84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85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5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85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85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5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5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5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85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5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5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86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86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86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6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6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86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6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6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6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6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7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7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87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87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87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7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7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7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7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7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8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88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88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8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8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8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88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887"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888"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889"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890"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891"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89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893"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9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89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89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9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9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89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90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90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0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903"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90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90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90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90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90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0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1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91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1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1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91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91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91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91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91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1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2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2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2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2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92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92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92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2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2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2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3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93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93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3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3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3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93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3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93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939" name="AutoShape 1" descr="SU5UMTU4NTc="/>
        <xdr:cNvSpPr>
          <a:spLocks noChangeAspect="1" noChangeArrowheads="1"/>
        </xdr:cNvSpPr>
      </xdr:nvSpPr>
      <xdr:spPr bwMode="auto">
        <a:xfrm>
          <a:off x="1469572" y="2300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940"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941"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942"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943"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944"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945"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946"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947"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948"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949"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950"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951"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952"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53"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54"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955"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956"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957"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958"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959"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60"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61"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6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63"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64"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65"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966"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967"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968"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969"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97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971"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972"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973"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74"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75"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76"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77"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978"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79"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80"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981"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98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983"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98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98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98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987"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988"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98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99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991"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99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99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99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99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99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99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99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99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0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0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00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003"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004"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005"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006"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007"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008"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009"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010"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011"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012"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013"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01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01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1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1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01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019"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020"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021"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2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2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2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02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02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2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02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02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3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3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3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03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03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03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3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3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3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03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04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4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04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04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4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4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4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04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04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4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5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05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05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053"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054"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055"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056"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057"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058"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05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06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061"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06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063"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6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6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6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06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06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06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07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7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7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7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07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07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7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07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07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7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8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8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08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083"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8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8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08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08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08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8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9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09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9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9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09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09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9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09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09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09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0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10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10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10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0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0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0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0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0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0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1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1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1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113"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114"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115"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116"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117"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118"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119"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2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121"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12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2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2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2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12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12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2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129"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3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3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13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13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13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3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3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13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3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3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4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4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4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4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14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14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14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4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4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4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5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5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5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5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5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5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15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15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5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5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6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6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6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6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6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16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16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6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6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6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7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7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172"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17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174"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17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17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17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7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7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18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8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8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18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18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18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8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8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8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8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19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19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19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9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9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9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9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19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19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19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20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20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0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0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0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0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0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0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0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20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21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1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1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1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1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1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21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1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1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1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2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2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2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2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24"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225"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22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22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228"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22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23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23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23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23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23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23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23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3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3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3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24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24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24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4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4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4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4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4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4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24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25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5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5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5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5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5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25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5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5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5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6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6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6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6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26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6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26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1267" name="AutoShape 1" descr="SU5UMTU4NTc="/>
        <xdr:cNvSpPr>
          <a:spLocks noChangeAspect="1" noChangeArrowheads="1"/>
        </xdr:cNvSpPr>
      </xdr:nvSpPr>
      <xdr:spPr bwMode="auto">
        <a:xfrm>
          <a:off x="1469572" y="231076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1268"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1269"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1270"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1271"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1272"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1273"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274"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1275"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1276"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277"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278"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279"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80"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81"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8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1283"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284"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285"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86"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87"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88"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89"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290"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91"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29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29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29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29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29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29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29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299"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300"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301"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302"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303"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304"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05"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0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307"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08"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0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31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311"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1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1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31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15"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1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31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1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1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2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32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32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2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32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32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2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2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2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32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33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331"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332"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333"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334"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335"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36"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37"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338"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39"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40"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341"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4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4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4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34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34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47"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348"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4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5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5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35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35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5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35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35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5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5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5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36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36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36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6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6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36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36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36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6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6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37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7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7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37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37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37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7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7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37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37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38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381"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382"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38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84"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85"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8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38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8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38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39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9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9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9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39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39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39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39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9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39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40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40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40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0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0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40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0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0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0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0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1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41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41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41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41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41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1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1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1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1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2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2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2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2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2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2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2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42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42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42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3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3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3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3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3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3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3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3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3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3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4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441"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44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44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44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44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44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44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44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449"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45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45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45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45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45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5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5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45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45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45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46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46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6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6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6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6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6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6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6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6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47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47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47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7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7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7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7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7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7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7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8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8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8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48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48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8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8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8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8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8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9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9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9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49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9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49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9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9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9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49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500"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501"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50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503"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50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50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50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50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50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50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51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51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51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1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1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1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51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51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51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1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2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2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2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2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2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2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2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52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52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2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3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3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3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3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3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3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3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53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3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3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4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4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4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4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4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4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4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4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4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4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5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5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552"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553"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55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55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55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55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55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55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56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56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56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6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6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6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6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6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56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56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7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7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7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7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7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7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7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57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7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7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8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8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8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8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8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8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8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8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8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58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9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9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9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9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59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59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59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59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59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59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60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60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60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60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60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60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60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60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0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0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61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61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61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1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1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1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1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61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61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1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2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2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62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2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2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2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2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2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1628" name="AutoShape 1" descr="SU5UMTU4NTc="/>
        <xdr:cNvSpPr>
          <a:spLocks noChangeAspect="1" noChangeArrowheads="1"/>
        </xdr:cNvSpPr>
      </xdr:nvSpPr>
      <xdr:spPr bwMode="auto">
        <a:xfrm>
          <a:off x="1469572" y="2324957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1629"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1630"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1631"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1632"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1633"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634"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635"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1636"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637"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638"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39"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40"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41"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4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64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1644"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645"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46"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47"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48"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49"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650"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651"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5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65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65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65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65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65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65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65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1660"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61"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62"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6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64"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665"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66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66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668"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66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67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67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67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67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67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67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67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67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67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67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68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68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68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68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68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68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68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68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68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8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69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69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92"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93"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694"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695"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696"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697"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698"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69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700"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701"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0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0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0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70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70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0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708"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0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1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71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71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71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1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1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71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1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1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1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2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2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72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2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2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72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72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72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2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2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3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3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3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3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3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3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73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3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3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3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74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74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742"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74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744"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74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74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74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4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4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75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5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5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75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75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75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5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5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5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5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76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76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76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6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6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6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6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6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6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6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7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77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77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77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77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7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7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7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7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7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8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8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8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78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78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8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8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78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78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78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9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9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79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9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9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79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9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9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79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79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0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0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180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80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80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80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80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80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80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80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81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81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81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81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81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1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1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1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81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81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82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2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2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2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2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2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2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2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2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2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3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83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83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3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3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3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3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3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3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3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4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4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4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4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84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4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4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4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4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4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5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5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5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5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5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5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5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5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5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5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6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861"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86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863"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86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86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86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86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86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86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87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87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7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7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7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7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7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87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87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7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8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8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8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8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8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8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8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8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88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8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9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9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9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9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9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89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9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89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9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89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0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0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0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0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0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0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0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0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0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0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1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1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1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1913"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91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91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91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91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91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91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2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92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92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2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2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2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2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2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2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92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3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3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3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3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3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3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3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3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3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3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4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4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4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4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4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4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4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4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4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4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5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5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5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5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5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5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195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95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95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95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96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96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6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6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96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6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6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6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6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6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7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7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7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7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7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7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7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7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7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7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8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8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8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8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8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8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8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8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198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98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199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199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99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199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9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9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9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9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199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199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00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00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00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00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00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00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00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00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00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00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01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01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01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01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2014" name="AutoShape 1" descr="SU5UMTU4NTc="/>
        <xdr:cNvSpPr>
          <a:spLocks noChangeAspect="1" noChangeArrowheads="1"/>
        </xdr:cNvSpPr>
      </xdr:nvSpPr>
      <xdr:spPr bwMode="auto">
        <a:xfrm>
          <a:off x="1469572" y="233448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2015"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2016"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2017"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2018"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2019"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020"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21"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2022"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023"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24"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25"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26"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27"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028"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02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030"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31"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32"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3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34"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035"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036"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03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038"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03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04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4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4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4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04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04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46"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47"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48"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049"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050"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051"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05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5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05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05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5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5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5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05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06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06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06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6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6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06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06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06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06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06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07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07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07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07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07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07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07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07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78"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079"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080"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081"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08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083"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8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8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08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8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8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08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09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09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09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09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9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09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09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09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09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09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0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0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0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0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0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0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0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10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10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10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11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11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1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1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1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1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1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1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1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1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12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12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12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2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2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12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12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12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128"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129"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130"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131"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13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13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13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13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13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13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13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13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14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4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4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4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14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14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14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4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4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4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5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5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5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5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5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15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15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15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15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15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6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6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6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6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6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16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6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6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16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16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17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7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17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17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17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7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7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7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7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7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18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18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18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18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18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18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18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18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188"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18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19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19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19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19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19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19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19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19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19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19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0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0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0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0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20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20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0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0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0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0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1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1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1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1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1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1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1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21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1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1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2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2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2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2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2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2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2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2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2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2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3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3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3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3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3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3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3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3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3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3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4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4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4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4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4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4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4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247"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248"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249"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25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25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25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25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5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25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25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5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5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5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6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6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6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26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6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6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6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6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6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6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7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7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7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7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7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7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7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7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7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7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8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8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8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8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28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8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8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8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8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8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9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9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9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9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9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9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29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29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29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299"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30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30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30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30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30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0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0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30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0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0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1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1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1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1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1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1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1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1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1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1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2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2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2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2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2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2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2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2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2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2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3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3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3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3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3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3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3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3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3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3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4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4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34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34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34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34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34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4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4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4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5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5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5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5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5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5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5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5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5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5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6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6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6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6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6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6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6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6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6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6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7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7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7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7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7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37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37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37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7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7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8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8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8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38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8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8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8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8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8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8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9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9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9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9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39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9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9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39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9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39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40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40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40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40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40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40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40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40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40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40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41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41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41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41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41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41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41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41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41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2419" name="AutoShape 1" descr="SU5UMTU4NTc="/>
        <xdr:cNvSpPr>
          <a:spLocks noChangeAspect="1" noChangeArrowheads="1"/>
        </xdr:cNvSpPr>
      </xdr:nvSpPr>
      <xdr:spPr bwMode="auto">
        <a:xfrm>
          <a:off x="1469572" y="2345626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2420"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2421"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2422"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2423"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424"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425"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426"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427"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428"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429"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430"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431"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432"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433"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43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435"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436"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437"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438"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439"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440"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441"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4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443"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44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4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4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4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44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44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45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451"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452"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45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45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45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45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5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5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459"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6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6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46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46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46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46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46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6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6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46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47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47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47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47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47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47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47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47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47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47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48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48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48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48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484"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48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48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48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8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8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49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9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9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49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49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49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49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49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49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49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50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50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0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0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0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0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0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0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0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0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51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51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51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513"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51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51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1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1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1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1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2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52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2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2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52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52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52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52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2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52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53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53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53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533"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534"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535"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53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537"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538"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53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54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54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54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54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4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45"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4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4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4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54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55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5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5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5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5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5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55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5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5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55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56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56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56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56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6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6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6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6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6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56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57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7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57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57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57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57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57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57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57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7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58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8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8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58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58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58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58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58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58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58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59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59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59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593"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59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59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59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59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59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59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0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60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60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0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0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0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0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0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0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60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1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1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1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1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1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1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1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1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1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1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2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2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2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2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2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2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2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2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2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2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3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3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3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3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3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3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3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3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3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3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4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4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4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43"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4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4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4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4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4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4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5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5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65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65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65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65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65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65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5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5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66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6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6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6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6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6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6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6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6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6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7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7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7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7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7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7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7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7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7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67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8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8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8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8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8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8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8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8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8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8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9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9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9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9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9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9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69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69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69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69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0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0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0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03"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70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70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70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70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70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70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71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1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71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71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1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1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1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1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1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1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72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2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2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2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2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2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2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2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2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2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3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3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3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3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3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3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3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3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3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3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4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4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4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43"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4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4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4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74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74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74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75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75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75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5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5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75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5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5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5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5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6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6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6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6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6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6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6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6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6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6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7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7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7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73"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7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7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7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7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7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7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78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78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78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78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78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8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8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8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8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8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9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9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9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93"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79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9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79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9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79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79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80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80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80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803"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80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80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80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80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80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80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81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81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81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81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81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81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81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81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81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81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82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82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82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823"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82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82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82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82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82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82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83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83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83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83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83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83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83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83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108</xdr:row>
      <xdr:rowOff>0</xdr:rowOff>
    </xdr:from>
    <xdr:ext cx="304800" cy="310515"/>
    <xdr:sp macro="" textlink="">
      <xdr:nvSpPr>
        <xdr:cNvPr id="2838" name="AutoShape 1" descr="SU5UMTU4NTc="/>
        <xdr:cNvSpPr>
          <a:spLocks noChangeAspect="1" noChangeArrowheads="1"/>
        </xdr:cNvSpPr>
      </xdr:nvSpPr>
      <xdr:spPr bwMode="auto">
        <a:xfrm>
          <a:off x="1469572" y="235505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2839"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2840"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841"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2842"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843"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844"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845"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846"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847"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848"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849"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850"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851"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85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85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854"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855"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856"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857"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858"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859"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860"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861"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86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86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86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86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86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86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86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86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2870"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871"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87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873"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87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87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87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87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87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87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88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88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88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88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88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88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88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88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88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88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89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89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89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89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89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89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89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89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89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89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90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2901"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902"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903"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904"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905"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906"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90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90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90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91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91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91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1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1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1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1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1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91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91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2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2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2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2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2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92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2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2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92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92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93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93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2932"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93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3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3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3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3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3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93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94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4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94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94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94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94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2946"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94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94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94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295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2951"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2952"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2953"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954"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95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2956"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957"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95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5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296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961"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6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6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64"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65"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6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96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2968"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6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7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7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7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7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97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97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7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97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97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97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98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2981"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8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8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8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8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8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98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98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98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299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99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99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299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2994"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299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299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2997"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299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299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0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00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00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00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0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05"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00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0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0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0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1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11"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01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01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01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01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01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01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01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01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02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02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02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2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2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2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02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02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02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02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3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3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3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03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03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3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03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03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3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39"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4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04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4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4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04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04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04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4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4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04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5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51"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5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5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5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5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05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05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05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5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6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6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62"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6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6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06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06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6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6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69"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7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07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07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07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07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07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07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07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7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07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08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8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8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8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08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08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8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08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8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8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09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09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09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93"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94"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09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09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097"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9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09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10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0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0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03"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04"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0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06"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07"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10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10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1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1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1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1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14"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11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1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1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1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19"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2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2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22"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12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12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12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12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12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12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12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13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13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13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13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13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13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3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3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3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13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14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14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4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4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4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45"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4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47"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14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14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5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5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5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5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54"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15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5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5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5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59"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6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6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62"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63"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64"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65"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16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16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16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16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17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17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17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17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17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17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17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7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7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7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8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18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18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8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8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8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86"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87"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18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8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9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91"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92"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19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9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95"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19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97"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19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19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20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20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20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20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20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20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20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20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20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20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1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1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12"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21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21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1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16"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17"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21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1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2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2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22"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2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22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22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22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22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22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22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23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3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23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23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3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35"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36"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23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3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39"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4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41"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42"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24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24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24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24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24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24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4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5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25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5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5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5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55"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56"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25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25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25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26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26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6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6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26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65"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266"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267" name="AutoShape 1" descr="SU5UMTU4NTc="/>
        <xdr:cNvSpPr>
          <a:spLocks noChangeAspect="1" noChangeArrowheads="1"/>
        </xdr:cNvSpPr>
      </xdr:nvSpPr>
      <xdr:spPr bwMode="auto">
        <a:xfrm>
          <a:off x="1469572" y="23656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268" name="AutoShape 1" descr="SU5UMTU4NTc="/>
        <xdr:cNvSpPr>
          <a:spLocks noChangeAspect="1" noChangeArrowheads="1"/>
        </xdr:cNvSpPr>
      </xdr:nvSpPr>
      <xdr:spPr bwMode="auto">
        <a:xfrm>
          <a:off x="1469572" y="237515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269" name="AutoShape 1" descr="SU5UMTU4NTc="/>
        <xdr:cNvSpPr>
          <a:spLocks noChangeAspect="1" noChangeArrowheads="1"/>
        </xdr:cNvSpPr>
      </xdr:nvSpPr>
      <xdr:spPr bwMode="auto">
        <a:xfrm>
          <a:off x="1469572" y="2385726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70"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71" name="AutoShape 1" descr="SU5UMTU4NTc="/>
        <xdr:cNvSpPr>
          <a:spLocks noChangeAspect="1" noChangeArrowheads="1"/>
        </xdr:cNvSpPr>
      </xdr:nvSpPr>
      <xdr:spPr bwMode="auto">
        <a:xfrm>
          <a:off x="1469572" y="239268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72"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7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274"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75" name="AutoShape 1" descr="SU5UMTU4NTc="/>
        <xdr:cNvSpPr>
          <a:spLocks noChangeAspect="1" noChangeArrowheads="1"/>
        </xdr:cNvSpPr>
      </xdr:nvSpPr>
      <xdr:spPr bwMode="auto">
        <a:xfrm>
          <a:off x="1469572" y="2403252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76"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277"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278"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279"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280"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28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28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283" name="AutoShape 1" descr="SU5UMTU4NTc="/>
        <xdr:cNvSpPr>
          <a:spLocks noChangeAspect="1" noChangeArrowheads="1"/>
        </xdr:cNvSpPr>
      </xdr:nvSpPr>
      <xdr:spPr bwMode="auto">
        <a:xfrm>
          <a:off x="1469572" y="2415540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284"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285"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286"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287"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288"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289"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290"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29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29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29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29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29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29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29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29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299" name="AutoShape 1" descr="SU5UMTU4NTc="/>
        <xdr:cNvSpPr>
          <a:spLocks noChangeAspect="1" noChangeArrowheads="1"/>
        </xdr:cNvSpPr>
      </xdr:nvSpPr>
      <xdr:spPr bwMode="auto">
        <a:xfrm>
          <a:off x="1469572" y="2431732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300"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301"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30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30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30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30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30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307"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308"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30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1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1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1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1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1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31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31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1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1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1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2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2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32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2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2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32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32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32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32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329"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330"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331" name="AutoShape 1" descr="SU5UMTU4NTc="/>
        <xdr:cNvSpPr>
          <a:spLocks noChangeAspect="1" noChangeArrowheads="1"/>
        </xdr:cNvSpPr>
      </xdr:nvSpPr>
      <xdr:spPr bwMode="auto">
        <a:xfrm>
          <a:off x="1469572" y="2442305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332"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333"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334"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335"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336"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33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3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339"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340"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41"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42"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4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4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4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34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347"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4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4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5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5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5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35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35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5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35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35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35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35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36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361"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62"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6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6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6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6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36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36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36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37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37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37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37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374"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375"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37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37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37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379"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380"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381" name="AutoShape 1" descr="SU5UMTU4NTc="/>
        <xdr:cNvSpPr>
          <a:spLocks noChangeAspect="1" noChangeArrowheads="1"/>
        </xdr:cNvSpPr>
      </xdr:nvSpPr>
      <xdr:spPr bwMode="auto">
        <a:xfrm>
          <a:off x="1469572" y="2452878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382"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383"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384"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385"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386"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8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8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389"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90"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9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9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93"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94"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39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39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97"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39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39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0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0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40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40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0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40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40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0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0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09"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10"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411"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1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1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41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415"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41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1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1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41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2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21"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22"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23"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2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25"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26"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2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2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42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43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43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3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3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34"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3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36"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37"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3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39"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40"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441" name="AutoShape 1" descr="SU5UMTU4NTc="/>
        <xdr:cNvSpPr>
          <a:spLocks noChangeAspect="1" noChangeArrowheads="1"/>
        </xdr:cNvSpPr>
      </xdr:nvSpPr>
      <xdr:spPr bwMode="auto">
        <a:xfrm>
          <a:off x="1469572" y="246345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442"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443"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444"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44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44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44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4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449"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450"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51"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5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5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45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45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5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45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5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59"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46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46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46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63"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64"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46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6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67"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68"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69"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7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7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47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47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47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7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76"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77"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7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79"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80"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81"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82"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48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48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48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8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8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8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89"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9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91"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92"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49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49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49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96"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497"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98"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499"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500" name="AutoShape 1" descr="SU5UMTU4NTc="/>
        <xdr:cNvSpPr>
          <a:spLocks noChangeAspect="1" noChangeArrowheads="1"/>
        </xdr:cNvSpPr>
      </xdr:nvSpPr>
      <xdr:spPr bwMode="auto">
        <a:xfrm>
          <a:off x="1469572" y="24754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501"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502"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503"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50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50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0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0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508"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0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1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51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51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51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1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15"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16"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1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51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51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52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2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22"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23"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24"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25"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26"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27"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528"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529"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3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3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32"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33"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34"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35"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36"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53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53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3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4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41"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42"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43"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54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4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46"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47"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48"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4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5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51"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552" name="AutoShape 1" descr="SU5UMTU4NTc="/>
        <xdr:cNvSpPr>
          <a:spLocks noChangeAspect="1" noChangeArrowheads="1"/>
        </xdr:cNvSpPr>
      </xdr:nvSpPr>
      <xdr:spPr bwMode="auto">
        <a:xfrm>
          <a:off x="1469572" y="2489549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553"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554"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555"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556"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57"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5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55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6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6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562"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563"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56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6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66"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67"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68"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569"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570"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71"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7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7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74"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75"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76"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57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57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7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8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81"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82"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83"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58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8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86"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87"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88"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58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9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91"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592"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93"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594"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117</xdr:row>
      <xdr:rowOff>0</xdr:rowOff>
    </xdr:from>
    <xdr:ext cx="304800" cy="310515"/>
    <xdr:sp macro="" textlink="">
      <xdr:nvSpPr>
        <xdr:cNvPr id="3595" name="AutoShape 1" descr="SU5UMTU4NTc="/>
        <xdr:cNvSpPr>
          <a:spLocks noChangeAspect="1" noChangeArrowheads="1"/>
        </xdr:cNvSpPr>
      </xdr:nvSpPr>
      <xdr:spPr bwMode="auto">
        <a:xfrm>
          <a:off x="1469572" y="250164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596"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597"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98"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599"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600"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601"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60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60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60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60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0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0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0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09"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610"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61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1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1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14"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15"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16"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61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1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19"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20"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21"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2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2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24"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25"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26"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27"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628" name="AutoShape 1" descr="SU5UMTU4NTc="/>
        <xdr:cNvSpPr>
          <a:spLocks noChangeAspect="1" noChangeArrowheads="1"/>
        </xdr:cNvSpPr>
      </xdr:nvSpPr>
      <xdr:spPr bwMode="auto">
        <a:xfrm>
          <a:off x="1469572" y="251269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629"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630"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631"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632"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633"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634"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35"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63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63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3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39"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4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41"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642"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43"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44"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45"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46"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4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4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49"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5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51"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52"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3653" name="AutoShape 1" descr="SU5UMTU4NTc="/>
        <xdr:cNvSpPr>
          <a:spLocks noChangeAspect="1" noChangeArrowheads="1"/>
        </xdr:cNvSpPr>
      </xdr:nvSpPr>
      <xdr:spPr bwMode="auto">
        <a:xfrm>
          <a:off x="1469572" y="2533459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654"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655"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65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65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65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5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6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661"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62"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6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64"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65"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66"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67"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68"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69"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70"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71"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672" name="AutoShape 1" descr="SU5UMTU4NTc="/>
        <xdr:cNvSpPr>
          <a:spLocks noChangeAspect="1" noChangeArrowheads="1"/>
        </xdr:cNvSpPr>
      </xdr:nvSpPr>
      <xdr:spPr bwMode="auto">
        <a:xfrm>
          <a:off x="1469572" y="2542698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673"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674"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675"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676"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77"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78"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79"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8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81"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82"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8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84"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85"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3686" name="AutoShape 1" descr="SU5UMTU4NTc="/>
        <xdr:cNvSpPr>
          <a:spLocks noChangeAspect="1" noChangeArrowheads="1"/>
        </xdr:cNvSpPr>
      </xdr:nvSpPr>
      <xdr:spPr bwMode="auto">
        <a:xfrm>
          <a:off x="1469572" y="2556986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687"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688"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89"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90"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91"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92"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93"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94"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695"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3696" name="AutoShape 1" descr="SU5UMTU4NTc="/>
        <xdr:cNvSpPr>
          <a:spLocks noChangeAspect="1" noChangeArrowheads="1"/>
        </xdr:cNvSpPr>
      </xdr:nvSpPr>
      <xdr:spPr bwMode="auto">
        <a:xfrm>
          <a:off x="1469572" y="256489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3697" name="AutoShape 1" descr="SU5UMTU4NTc="/>
        <xdr:cNvSpPr>
          <a:spLocks noChangeAspect="1" noChangeArrowheads="1"/>
        </xdr:cNvSpPr>
      </xdr:nvSpPr>
      <xdr:spPr bwMode="auto">
        <a:xfrm>
          <a:off x="1469572" y="257546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3698" name="AutoShape 1" descr="SU5UMTU4NTc="/>
        <xdr:cNvSpPr>
          <a:spLocks noChangeAspect="1" noChangeArrowheads="1"/>
        </xdr:cNvSpPr>
      </xdr:nvSpPr>
      <xdr:spPr bwMode="auto">
        <a:xfrm>
          <a:off x="1469572" y="2582703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699"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3700" name="AutoShape 1" descr="SU5UMTU4NTc="/>
        <xdr:cNvSpPr>
          <a:spLocks noChangeAspect="1" noChangeArrowheads="1"/>
        </xdr:cNvSpPr>
      </xdr:nvSpPr>
      <xdr:spPr bwMode="auto">
        <a:xfrm>
          <a:off x="1469572" y="258975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701"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3702" name="AutoShape 1" descr="SU5UMTU4NTc="/>
        <xdr:cNvSpPr>
          <a:spLocks noChangeAspect="1" noChangeArrowheads="1"/>
        </xdr:cNvSpPr>
      </xdr:nvSpPr>
      <xdr:spPr bwMode="auto">
        <a:xfrm>
          <a:off x="1469572" y="259689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91</xdr:row>
      <xdr:rowOff>0</xdr:rowOff>
    </xdr:from>
    <xdr:ext cx="304800" cy="310515"/>
    <xdr:sp macro="" textlink="">
      <xdr:nvSpPr>
        <xdr:cNvPr id="37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98</xdr:row>
      <xdr:rowOff>0</xdr:rowOff>
    </xdr:from>
    <xdr:ext cx="304800" cy="309192"/>
    <xdr:sp macro="" textlink="">
      <xdr:nvSpPr>
        <xdr:cNvPr id="3704" name="AutoShape 1" descr="SU5UMTU4NTc="/>
        <xdr:cNvSpPr>
          <a:spLocks noChangeAspect="1" noChangeArrowheads="1"/>
        </xdr:cNvSpPr>
      </xdr:nvSpPr>
      <xdr:spPr bwMode="auto">
        <a:xfrm>
          <a:off x="838200" y="1419225"/>
          <a:ext cx="304800" cy="309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92</xdr:row>
      <xdr:rowOff>0</xdr:rowOff>
    </xdr:from>
    <xdr:ext cx="304800" cy="310515"/>
    <xdr:sp macro="" textlink="">
      <xdr:nvSpPr>
        <xdr:cNvPr id="37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93</xdr:row>
      <xdr:rowOff>0</xdr:rowOff>
    </xdr:from>
    <xdr:ext cx="304800" cy="310515"/>
    <xdr:sp macro="" textlink="">
      <xdr:nvSpPr>
        <xdr:cNvPr id="37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94</xdr:row>
      <xdr:rowOff>0</xdr:rowOff>
    </xdr:from>
    <xdr:ext cx="304800" cy="310515"/>
    <xdr:sp macro="" textlink="">
      <xdr:nvSpPr>
        <xdr:cNvPr id="37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94</xdr:row>
      <xdr:rowOff>0</xdr:rowOff>
    </xdr:from>
    <xdr:ext cx="304800" cy="310515"/>
    <xdr:sp macro="" textlink="">
      <xdr:nvSpPr>
        <xdr:cNvPr id="37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95</xdr:row>
      <xdr:rowOff>0</xdr:rowOff>
    </xdr:from>
    <xdr:ext cx="304800" cy="310515"/>
    <xdr:sp macro="" textlink="">
      <xdr:nvSpPr>
        <xdr:cNvPr id="37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96</xdr:row>
      <xdr:rowOff>0</xdr:rowOff>
    </xdr:from>
    <xdr:ext cx="304800" cy="310515"/>
    <xdr:sp macro="" textlink="">
      <xdr:nvSpPr>
        <xdr:cNvPr id="37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97</xdr:row>
      <xdr:rowOff>0</xdr:rowOff>
    </xdr:from>
    <xdr:ext cx="304800" cy="310515"/>
    <xdr:sp macro="" textlink="">
      <xdr:nvSpPr>
        <xdr:cNvPr id="37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95</xdr:row>
      <xdr:rowOff>0</xdr:rowOff>
    </xdr:from>
    <xdr:ext cx="304800" cy="310515"/>
    <xdr:sp macro="" textlink="">
      <xdr:nvSpPr>
        <xdr:cNvPr id="37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96</xdr:row>
      <xdr:rowOff>0</xdr:rowOff>
    </xdr:from>
    <xdr:ext cx="304800" cy="310515"/>
    <xdr:sp macro="" textlink="">
      <xdr:nvSpPr>
        <xdr:cNvPr id="37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97</xdr:row>
      <xdr:rowOff>0</xdr:rowOff>
    </xdr:from>
    <xdr:ext cx="304800" cy="310515"/>
    <xdr:sp macro="" textlink="">
      <xdr:nvSpPr>
        <xdr:cNvPr id="37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98</xdr:row>
      <xdr:rowOff>0</xdr:rowOff>
    </xdr:from>
    <xdr:ext cx="304800" cy="310515"/>
    <xdr:sp macro="" textlink="">
      <xdr:nvSpPr>
        <xdr:cNvPr id="37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98</xdr:row>
      <xdr:rowOff>0</xdr:rowOff>
    </xdr:from>
    <xdr:ext cx="304800" cy="310515"/>
    <xdr:sp macro="" textlink="">
      <xdr:nvSpPr>
        <xdr:cNvPr id="37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99</xdr:row>
      <xdr:rowOff>0</xdr:rowOff>
    </xdr:from>
    <xdr:ext cx="304800" cy="310515"/>
    <xdr:sp macro="" textlink="">
      <xdr:nvSpPr>
        <xdr:cNvPr id="37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37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37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96</xdr:row>
      <xdr:rowOff>0</xdr:rowOff>
    </xdr:from>
    <xdr:ext cx="304800" cy="310515"/>
    <xdr:sp macro="" textlink="">
      <xdr:nvSpPr>
        <xdr:cNvPr id="37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97</xdr:row>
      <xdr:rowOff>0</xdr:rowOff>
    </xdr:from>
    <xdr:ext cx="304800" cy="310515"/>
    <xdr:sp macro="" textlink="">
      <xdr:nvSpPr>
        <xdr:cNvPr id="37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98</xdr:row>
      <xdr:rowOff>0</xdr:rowOff>
    </xdr:from>
    <xdr:ext cx="304800" cy="310515"/>
    <xdr:sp macro="" textlink="">
      <xdr:nvSpPr>
        <xdr:cNvPr id="37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99</xdr:row>
      <xdr:rowOff>0</xdr:rowOff>
    </xdr:from>
    <xdr:ext cx="304800" cy="310515"/>
    <xdr:sp macro="" textlink="">
      <xdr:nvSpPr>
        <xdr:cNvPr id="37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99</xdr:row>
      <xdr:rowOff>0</xdr:rowOff>
    </xdr:from>
    <xdr:ext cx="304800" cy="310515"/>
    <xdr:sp macro="" textlink="">
      <xdr:nvSpPr>
        <xdr:cNvPr id="37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37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37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37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37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7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7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7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97</xdr:row>
      <xdr:rowOff>0</xdr:rowOff>
    </xdr:from>
    <xdr:ext cx="304800" cy="310515"/>
    <xdr:sp macro="" textlink="">
      <xdr:nvSpPr>
        <xdr:cNvPr id="37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98</xdr:row>
      <xdr:rowOff>0</xdr:rowOff>
    </xdr:from>
    <xdr:ext cx="304800" cy="310515"/>
    <xdr:sp macro="" textlink="">
      <xdr:nvSpPr>
        <xdr:cNvPr id="37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99</xdr:row>
      <xdr:rowOff>0</xdr:rowOff>
    </xdr:from>
    <xdr:ext cx="304800" cy="310515"/>
    <xdr:sp macro="" textlink="">
      <xdr:nvSpPr>
        <xdr:cNvPr id="37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37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37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37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37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7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7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7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7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7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7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7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7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7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7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7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7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7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7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7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7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7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7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7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98</xdr:row>
      <xdr:rowOff>0</xdr:rowOff>
    </xdr:from>
    <xdr:ext cx="304800" cy="310515"/>
    <xdr:sp macro="" textlink="">
      <xdr:nvSpPr>
        <xdr:cNvPr id="37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99</xdr:row>
      <xdr:rowOff>0</xdr:rowOff>
    </xdr:from>
    <xdr:ext cx="304800" cy="310515"/>
    <xdr:sp macro="" textlink="">
      <xdr:nvSpPr>
        <xdr:cNvPr id="37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37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37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37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7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7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7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7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7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7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7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7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7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7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7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7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7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7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7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7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7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7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7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7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7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7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7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8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8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8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8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8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8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8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8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8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8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8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8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8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8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8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8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8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8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8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8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8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8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8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99</xdr:row>
      <xdr:rowOff>0</xdr:rowOff>
    </xdr:from>
    <xdr:ext cx="304800" cy="310515"/>
    <xdr:sp macro="" textlink="">
      <xdr:nvSpPr>
        <xdr:cNvPr id="38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38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38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8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8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8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8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8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8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8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8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8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8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8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8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8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8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8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8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8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8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8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8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8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8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8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8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8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8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8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8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8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8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8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8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8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8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8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8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8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8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8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8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8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8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8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8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8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8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8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8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8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8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8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8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8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8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9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9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9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9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9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9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9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9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9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9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9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9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9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9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9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9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9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9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9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39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9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39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9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39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100</xdr:row>
      <xdr:rowOff>0</xdr:rowOff>
    </xdr:from>
    <xdr:ext cx="304800" cy="310515"/>
    <xdr:sp macro="" textlink="">
      <xdr:nvSpPr>
        <xdr:cNvPr id="39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39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9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9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39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9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9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9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39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9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9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9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9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9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9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9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39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9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9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9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9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9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9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9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9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9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9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39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39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39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9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39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9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9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39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9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39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39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39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0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0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0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0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0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0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0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0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0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0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0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0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0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0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0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0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0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0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0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0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0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0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0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0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0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0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0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0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0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0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0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0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0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0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0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0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0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0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0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0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0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1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1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1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1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1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1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1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1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1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1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1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1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1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1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1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101</xdr:row>
      <xdr:rowOff>0</xdr:rowOff>
    </xdr:from>
    <xdr:ext cx="304800" cy="310515"/>
    <xdr:sp macro="" textlink="">
      <xdr:nvSpPr>
        <xdr:cNvPr id="41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41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41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41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41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41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41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1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41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41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1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1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1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1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1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1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41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1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1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1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1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1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1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1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1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1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1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1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1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1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1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1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1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1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1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1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1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1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1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1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1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1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1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1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1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1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1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1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1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1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1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1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1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1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1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1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1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2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2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2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2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2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2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2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2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2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2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2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2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2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2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2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2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2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2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2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2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2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2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2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2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2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2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2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2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2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2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3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3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3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3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3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3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3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3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3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3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3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3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3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3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3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3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3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3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3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3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3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3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3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3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3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3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3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3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3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3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3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3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3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3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43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43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43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43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43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43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3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3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43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3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3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3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3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3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3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3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3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3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3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3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3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3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3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3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3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3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3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3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3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3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3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3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3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3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3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4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4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4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4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4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4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4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4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4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4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4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4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4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4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4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4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4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4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4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4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4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4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4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4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4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4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4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4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4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4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4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4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4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4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4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5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5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5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5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5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5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5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5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5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5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5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5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5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5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5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5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5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5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5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5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5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5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5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5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5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5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5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5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5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5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5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5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5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5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5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5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5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5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5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6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6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6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6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6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6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6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6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6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6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6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6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6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6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6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6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6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6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6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6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6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102</xdr:row>
      <xdr:rowOff>0</xdr:rowOff>
    </xdr:from>
    <xdr:ext cx="304800" cy="310515"/>
    <xdr:sp macro="" textlink="">
      <xdr:nvSpPr>
        <xdr:cNvPr id="46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46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46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46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46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6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6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6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6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6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6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6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6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6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6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6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6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6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6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6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6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6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6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6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6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6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6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6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6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6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6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6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6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6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6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6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6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6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6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6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6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6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6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6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6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6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7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7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7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7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7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7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7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7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7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7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7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7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7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7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7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7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7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7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7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7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7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7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7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7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7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7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7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7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7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7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7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7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7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7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7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7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7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7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7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7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7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7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7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7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7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7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7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7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7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7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7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7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8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8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8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8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8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8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8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8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8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8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8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8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8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8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8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8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8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8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8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8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8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8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8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8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8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8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8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8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8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8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8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8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9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9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9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9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9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9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9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9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9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9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9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9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9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49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49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49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49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103</xdr:row>
      <xdr:rowOff>0</xdr:rowOff>
    </xdr:from>
    <xdr:ext cx="304800" cy="310515"/>
    <xdr:sp macro="" textlink="">
      <xdr:nvSpPr>
        <xdr:cNvPr id="49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49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49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9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49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9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9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9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49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9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9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9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9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49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9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9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9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49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9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9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49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49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9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49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49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49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0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0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0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0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0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0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0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0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0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50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0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0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0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0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0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0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0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0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0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0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0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0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0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0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0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0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0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0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0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0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0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0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0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0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0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0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0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0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0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0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0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1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1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1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1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1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1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1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1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1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1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1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1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1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1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1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1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1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1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1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1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1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1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1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1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1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1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1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1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1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2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2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2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2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2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2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2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2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2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2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2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2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2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2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2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2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2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2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2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2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2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3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3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3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3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3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3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104</xdr:row>
      <xdr:rowOff>0</xdr:rowOff>
    </xdr:from>
    <xdr:ext cx="304800" cy="310515"/>
    <xdr:sp macro="" textlink="">
      <xdr:nvSpPr>
        <xdr:cNvPr id="53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53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53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53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53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53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53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53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53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53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53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53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53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3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3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3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3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3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53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3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3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3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3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3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3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3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3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3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3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3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3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3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3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3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3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3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3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3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3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3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4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4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4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4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4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4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4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4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4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4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4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4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4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4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4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4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4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4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4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4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4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4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4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4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4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4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4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4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4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4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4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4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4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4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4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4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4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4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4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4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4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4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4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4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5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5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5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5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5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5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5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5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5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5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5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5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5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5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5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5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5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5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5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5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5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5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5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5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5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5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5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5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5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5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5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5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5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5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5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5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5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5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5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6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6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6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6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6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6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6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6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6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6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6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6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6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6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6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6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6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6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6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6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6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6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6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6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6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6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6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6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6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6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7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7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7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7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7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7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7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7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7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7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7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7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7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105</xdr:row>
      <xdr:rowOff>0</xdr:rowOff>
    </xdr:from>
    <xdr:ext cx="304800" cy="310515"/>
    <xdr:sp macro="" textlink="">
      <xdr:nvSpPr>
        <xdr:cNvPr id="57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57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57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57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57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57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57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57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57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7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7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57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7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7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7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7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7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7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7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7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7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7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7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7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7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7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7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7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7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7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7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7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7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7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7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7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7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7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7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7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7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7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7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7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7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7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7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7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7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8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8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8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8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8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8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8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8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8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8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8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8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8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58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8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8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8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8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8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8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8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8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8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8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8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8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8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8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8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8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8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8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8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8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8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8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8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8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8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8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8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8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8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8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8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8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8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8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8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8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8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8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8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8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8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8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8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8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8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8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9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9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9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9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9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9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9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59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9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9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9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9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9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59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9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9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9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59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9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59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59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59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59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59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59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0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0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0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0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0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0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0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0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0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0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0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0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0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0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0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0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0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0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0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0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0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0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0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0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0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0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0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0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0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0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0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0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0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1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1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1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1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1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1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1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1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1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1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1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1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1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1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1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1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1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1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106</xdr:row>
      <xdr:rowOff>0</xdr:rowOff>
    </xdr:from>
    <xdr:ext cx="304800" cy="310515"/>
    <xdr:sp macro="" textlink="">
      <xdr:nvSpPr>
        <xdr:cNvPr id="61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61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61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61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61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61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1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1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61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1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1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1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1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1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1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1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1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1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1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1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1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1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1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1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1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1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1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1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1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1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1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1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1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1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1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1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1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1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1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1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1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1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1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1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1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1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1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1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1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1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1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1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1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1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1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1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1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1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1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1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1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1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1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1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1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1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1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1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2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2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2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2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2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2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2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2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2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2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2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2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2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2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2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2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2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2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2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2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2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2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2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2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2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2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2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2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2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2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2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2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2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2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2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2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2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2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2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2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2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2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2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2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2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2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2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2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2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2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2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2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2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2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2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2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2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2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2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2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2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2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2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2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3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3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3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3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3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3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3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3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3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3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3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3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3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3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3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3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3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3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3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3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3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3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3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3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3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3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3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3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3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4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4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4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4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4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4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4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4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4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4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4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4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4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4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4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4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4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4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4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4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4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4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4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4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4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4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5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5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5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5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5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5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5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5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5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5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5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5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5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5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5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5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5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5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5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5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5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5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5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5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5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5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5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5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5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5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5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5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5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5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5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5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5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107</xdr:row>
      <xdr:rowOff>0</xdr:rowOff>
    </xdr:from>
    <xdr:ext cx="304800" cy="310515"/>
    <xdr:sp macro="" textlink="">
      <xdr:nvSpPr>
        <xdr:cNvPr id="65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65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65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65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65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5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5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5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5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5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5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5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5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5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5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5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5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5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5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5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5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5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5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5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5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5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5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5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5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5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5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5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5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5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5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5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5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5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5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5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5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5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5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5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5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5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5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5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5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5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5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5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5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5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5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5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5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5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5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5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5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5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5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6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6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6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6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6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6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6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6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6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6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6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6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6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6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6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6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6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6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6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6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6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6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6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6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6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6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6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6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6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6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6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6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6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6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6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6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6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6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6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6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6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6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6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6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6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6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6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6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6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6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6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6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6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6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6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6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6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6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6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6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6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6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6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6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6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6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7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7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7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7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7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7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7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7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7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7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7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7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7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7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7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7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7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7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7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7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7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7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7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7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7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7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7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7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7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7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7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7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7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7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7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7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7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7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7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7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7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7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7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7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7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7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7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7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7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7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7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7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7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8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8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8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8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8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8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8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8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8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8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8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8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8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8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8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8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8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8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8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8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8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8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8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8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8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8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8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8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8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8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8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8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8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8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8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8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8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8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8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8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8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9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9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9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9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9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9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9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9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9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9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9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9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9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9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9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9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9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9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9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9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9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9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9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9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9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9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9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9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9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9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9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69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9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69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69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69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109</xdr:row>
      <xdr:rowOff>0</xdr:rowOff>
    </xdr:from>
    <xdr:ext cx="304800" cy="310515"/>
    <xdr:sp macro="" textlink="">
      <xdr:nvSpPr>
        <xdr:cNvPr id="69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110</xdr:row>
      <xdr:rowOff>0</xdr:rowOff>
    </xdr:from>
    <xdr:ext cx="304800" cy="310515"/>
    <xdr:sp macro="" textlink="">
      <xdr:nvSpPr>
        <xdr:cNvPr id="69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111</xdr:row>
      <xdr:rowOff>0</xdr:rowOff>
    </xdr:from>
    <xdr:ext cx="304800" cy="310515"/>
    <xdr:sp macro="" textlink="">
      <xdr:nvSpPr>
        <xdr:cNvPr id="69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9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9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9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9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9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9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9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9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9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9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9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9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9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112</xdr:row>
      <xdr:rowOff>0</xdr:rowOff>
    </xdr:from>
    <xdr:ext cx="304800" cy="310515"/>
    <xdr:sp macro="" textlink="">
      <xdr:nvSpPr>
        <xdr:cNvPr id="69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9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9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9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69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9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9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9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9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69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69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9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9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69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69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69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9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69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0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0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0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0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0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0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0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0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0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0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0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0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0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0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0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0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0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0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113</xdr:row>
      <xdr:rowOff>0</xdr:rowOff>
    </xdr:from>
    <xdr:ext cx="304800" cy="310515"/>
    <xdr:sp macro="" textlink="">
      <xdr:nvSpPr>
        <xdr:cNvPr id="70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0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0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0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0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0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0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0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0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0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0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0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0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0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0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0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0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0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0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0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0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0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0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0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0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0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0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0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0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0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0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0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0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0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114</xdr:row>
      <xdr:rowOff>0</xdr:rowOff>
    </xdr:from>
    <xdr:ext cx="304800" cy="310515"/>
    <xdr:sp macro="" textlink="">
      <xdr:nvSpPr>
        <xdr:cNvPr id="70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0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0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0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0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0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0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0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0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0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0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0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1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1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1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1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1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1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1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1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1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1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1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1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1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1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1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1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1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1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1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1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1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1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1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1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1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1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1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1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1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1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1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1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1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1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1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1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1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1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1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115</xdr:row>
      <xdr:rowOff>0</xdr:rowOff>
    </xdr:from>
    <xdr:ext cx="304800" cy="310515"/>
    <xdr:sp macro="" textlink="">
      <xdr:nvSpPr>
        <xdr:cNvPr id="71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2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2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2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2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2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2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2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2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2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2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2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2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2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2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2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2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2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116</xdr:row>
      <xdr:rowOff>0</xdr:rowOff>
    </xdr:from>
    <xdr:ext cx="304800" cy="310515"/>
    <xdr:sp macro="" textlink="">
      <xdr:nvSpPr>
        <xdr:cNvPr id="72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2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2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2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2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2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2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2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2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2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2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2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2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2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2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2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2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2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2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2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2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3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3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30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30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30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0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0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0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0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30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31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1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1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1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1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1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31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1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1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1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2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2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2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2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2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2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2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118</xdr:row>
      <xdr:rowOff>0</xdr:rowOff>
    </xdr:from>
    <xdr:ext cx="304800" cy="310515"/>
    <xdr:sp macro="" textlink="">
      <xdr:nvSpPr>
        <xdr:cNvPr id="732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32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32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33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33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33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33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3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33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33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3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3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3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4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34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4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4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4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4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4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4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4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4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5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5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119</xdr:row>
      <xdr:rowOff>0</xdr:rowOff>
    </xdr:from>
    <xdr:ext cx="304800" cy="310515"/>
    <xdr:sp macro="" textlink="">
      <xdr:nvSpPr>
        <xdr:cNvPr id="735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35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35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35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35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35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5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5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36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6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6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6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6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6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6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6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6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6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7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37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37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37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37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37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7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7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7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7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8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8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8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8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8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120</xdr:row>
      <xdr:rowOff>0</xdr:rowOff>
    </xdr:from>
    <xdr:ext cx="304800" cy="310515"/>
    <xdr:sp macro="" textlink="">
      <xdr:nvSpPr>
        <xdr:cNvPr id="738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38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38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8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8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9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9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92"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93"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394"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121</xdr:row>
      <xdr:rowOff>0</xdr:rowOff>
    </xdr:from>
    <xdr:ext cx="304800" cy="310515"/>
    <xdr:sp macro="" textlink="">
      <xdr:nvSpPr>
        <xdr:cNvPr id="7395"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122</xdr:row>
      <xdr:rowOff>0</xdr:rowOff>
    </xdr:from>
    <xdr:ext cx="304800" cy="310515"/>
    <xdr:sp macro="" textlink="">
      <xdr:nvSpPr>
        <xdr:cNvPr id="7396"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123</xdr:row>
      <xdr:rowOff>0</xdr:rowOff>
    </xdr:from>
    <xdr:ext cx="304800" cy="310515"/>
    <xdr:sp macro="" textlink="">
      <xdr:nvSpPr>
        <xdr:cNvPr id="7397"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98"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124</xdr:row>
      <xdr:rowOff>0</xdr:rowOff>
    </xdr:from>
    <xdr:ext cx="304800" cy="310515"/>
    <xdr:sp macro="" textlink="">
      <xdr:nvSpPr>
        <xdr:cNvPr id="7399"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400"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125</xdr:row>
      <xdr:rowOff>0</xdr:rowOff>
    </xdr:from>
    <xdr:ext cx="304800" cy="310515"/>
    <xdr:sp macro="" textlink="">
      <xdr:nvSpPr>
        <xdr:cNvPr id="7401" name="AutoShape 1" descr="SU5UMTU4NTc="/>
        <xdr:cNvSpPr>
          <a:spLocks noChangeAspect="1" noChangeArrowheads="1"/>
        </xdr:cNvSpPr>
      </xdr:nvSpPr>
      <xdr:spPr bwMode="auto">
        <a:xfrm>
          <a:off x="840922" y="1419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94</xdr:row>
      <xdr:rowOff>0</xdr:rowOff>
    </xdr:from>
    <xdr:ext cx="304800" cy="310515"/>
    <xdr:sp macro="" textlink="">
      <xdr:nvSpPr>
        <xdr:cNvPr id="7402" name="AutoShape 1" descr="SU5UMTU4NTc="/>
        <xdr:cNvSpPr>
          <a:spLocks noChangeAspect="1" noChangeArrowheads="1"/>
        </xdr:cNvSpPr>
      </xdr:nvSpPr>
      <xdr:spPr bwMode="auto">
        <a:xfrm>
          <a:off x="840922" y="6991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1088572</xdr:colOff>
      <xdr:row>94</xdr:row>
      <xdr:rowOff>0</xdr:rowOff>
    </xdr:from>
    <xdr:ext cx="304800" cy="310515"/>
    <xdr:sp macro="" textlink="">
      <xdr:nvSpPr>
        <xdr:cNvPr id="7403" name="AutoShape 1" descr="SU5UMTU4NTc="/>
        <xdr:cNvSpPr>
          <a:spLocks noChangeAspect="1" noChangeArrowheads="1"/>
        </xdr:cNvSpPr>
      </xdr:nvSpPr>
      <xdr:spPr bwMode="auto">
        <a:xfrm>
          <a:off x="840922" y="6991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CA246"/>
  <sheetViews>
    <sheetView topLeftCell="A225" zoomScaleNormal="100" zoomScaleSheetLayoutView="110" workbookViewId="0">
      <selection activeCell="A237" sqref="A237:XFD237"/>
    </sheetView>
  </sheetViews>
  <sheetFormatPr defaultRowHeight="15" x14ac:dyDescent="0.2"/>
  <cols>
    <col min="1" max="1" width="9.140625" style="13"/>
    <col min="2" max="2" width="12.85546875" style="13" customWidth="1"/>
    <col min="3" max="3" width="30.7109375" style="13" customWidth="1"/>
    <col min="4" max="4" width="13.7109375" style="11" bestFit="1" customWidth="1"/>
    <col min="5" max="5" width="6.5703125" style="11" bestFit="1" customWidth="1"/>
    <col min="6" max="6" width="8.5703125" style="11" bestFit="1" customWidth="1"/>
    <col min="7" max="7" width="18" style="11" bestFit="1" customWidth="1"/>
    <col min="8" max="8" width="11.7109375" style="12" customWidth="1"/>
    <col min="9" max="9" width="11.85546875" style="12" customWidth="1"/>
    <col min="10" max="10" width="60.140625" style="13" customWidth="1"/>
    <col min="11" max="11" width="13.5703125" style="13" customWidth="1"/>
    <col min="12" max="16384" width="9.140625" style="13"/>
  </cols>
  <sheetData>
    <row r="1" spans="1:11" ht="20.25" x14ac:dyDescent="0.3">
      <c r="A1" s="166" t="s">
        <v>19</v>
      </c>
      <c r="D1" s="13"/>
      <c r="H1" s="13"/>
    </row>
    <row r="2" spans="1:11" s="15" customFormat="1" ht="20.25" x14ac:dyDescent="0.3">
      <c r="A2" s="152" t="s">
        <v>23</v>
      </c>
      <c r="C2" s="17"/>
      <c r="E2" s="14"/>
      <c r="F2" s="14"/>
      <c r="G2" s="14"/>
      <c r="I2" s="12"/>
    </row>
    <row r="3" spans="1:11" s="15" customFormat="1" ht="14.25" customHeight="1" thickBot="1" x14ac:dyDescent="0.25">
      <c r="A3" s="153"/>
      <c r="C3" s="17"/>
      <c r="E3" s="14"/>
      <c r="F3" s="14"/>
      <c r="G3" s="14"/>
      <c r="H3" s="153"/>
      <c r="I3" s="12"/>
    </row>
    <row r="4" spans="1:11" s="15" customFormat="1" x14ac:dyDescent="0.2">
      <c r="C4" s="422" t="s">
        <v>21</v>
      </c>
      <c r="D4" s="157"/>
      <c r="E4" s="158"/>
      <c r="F4" s="158"/>
      <c r="G4" s="158"/>
      <c r="H4" s="420" t="s">
        <v>20</v>
      </c>
      <c r="I4" s="12"/>
    </row>
    <row r="5" spans="1:11" s="15" customFormat="1" ht="15" customHeight="1" x14ac:dyDescent="0.2">
      <c r="C5" s="423"/>
      <c r="D5" s="155"/>
      <c r="E5" s="156"/>
      <c r="F5" s="156"/>
      <c r="G5" s="156"/>
      <c r="H5" s="421"/>
      <c r="I5" s="12"/>
    </row>
    <row r="6" spans="1:11" s="15" customFormat="1" ht="25.5" x14ac:dyDescent="0.2">
      <c r="C6" s="159" t="str">
        <f>B11</f>
        <v>1. Akce spolufinancované z evropských finančních zdrojů</v>
      </c>
      <c r="D6" s="154"/>
      <c r="E6" s="154"/>
      <c r="F6" s="154"/>
      <c r="G6" s="154"/>
      <c r="H6" s="160"/>
      <c r="I6" s="12"/>
    </row>
    <row r="7" spans="1:11" s="15" customFormat="1" x14ac:dyDescent="0.2">
      <c r="C7" s="161" t="str">
        <f>B66</f>
        <v>2. Akce reprodukce majetku kraje</v>
      </c>
      <c r="D7" s="113"/>
      <c r="E7" s="113"/>
      <c r="F7" s="113"/>
      <c r="G7" s="113"/>
      <c r="H7" s="162"/>
      <c r="I7" s="12"/>
    </row>
    <row r="8" spans="1:11" s="15" customFormat="1" x14ac:dyDescent="0.2">
      <c r="C8" s="161" t="str">
        <f>B133</f>
        <v>3. Ostatní akce</v>
      </c>
      <c r="D8" s="113"/>
      <c r="E8" s="113"/>
      <c r="F8" s="113"/>
      <c r="G8" s="113"/>
      <c r="H8" s="162"/>
      <c r="I8" s="12"/>
    </row>
    <row r="9" spans="1:11" s="15" customFormat="1" ht="15.75" thickBot="1" x14ac:dyDescent="0.25">
      <c r="C9" s="163" t="s">
        <v>17</v>
      </c>
      <c r="D9" s="164"/>
      <c r="E9" s="164"/>
      <c r="F9" s="164"/>
      <c r="G9" s="164"/>
      <c r="H9" s="165">
        <f>H6+H7+H8</f>
        <v>0</v>
      </c>
      <c r="I9" s="12"/>
    </row>
    <row r="10" spans="1:11" s="15" customFormat="1" x14ac:dyDescent="0.2">
      <c r="C10" s="17"/>
      <c r="D10" s="153"/>
      <c r="E10" s="14"/>
      <c r="F10" s="14"/>
      <c r="G10" s="14"/>
      <c r="H10" s="12"/>
      <c r="I10" s="12"/>
    </row>
    <row r="11" spans="1:11" s="15" customFormat="1" ht="15.75" thickBot="1" x14ac:dyDescent="0.25">
      <c r="A11" s="100"/>
      <c r="B11" s="394" t="s">
        <v>13</v>
      </c>
      <c r="C11" s="394"/>
      <c r="D11" s="394"/>
      <c r="E11" s="394"/>
      <c r="F11" s="394"/>
      <c r="G11" s="394"/>
      <c r="H11" s="394"/>
      <c r="I11" s="394"/>
      <c r="J11" s="394"/>
      <c r="K11" s="101"/>
    </row>
    <row r="12" spans="1:11" s="18" customFormat="1" ht="58.5" customHeight="1" thickBot="1" x14ac:dyDescent="0.25">
      <c r="A12" s="230" t="s">
        <v>12</v>
      </c>
      <c r="B12" s="254" t="s">
        <v>11</v>
      </c>
      <c r="C12" s="231" t="s">
        <v>0</v>
      </c>
      <c r="D12" s="232" t="s">
        <v>4</v>
      </c>
      <c r="E12" s="255" t="s">
        <v>5</v>
      </c>
      <c r="F12" s="255" t="s">
        <v>6</v>
      </c>
      <c r="G12" s="255" t="s">
        <v>2</v>
      </c>
      <c r="H12" s="233" t="s">
        <v>7</v>
      </c>
      <c r="I12" s="256" t="s">
        <v>9</v>
      </c>
      <c r="J12" s="257" t="s">
        <v>8</v>
      </c>
      <c r="K12" s="238" t="s">
        <v>16</v>
      </c>
    </row>
    <row r="13" spans="1:11" s="18" customFormat="1" ht="72.75" customHeight="1" x14ac:dyDescent="0.2">
      <c r="A13" s="4"/>
      <c r="B13" s="279"/>
      <c r="C13" s="8"/>
      <c r="D13" s="6"/>
      <c r="E13" s="7"/>
      <c r="F13" s="7"/>
      <c r="G13" s="7"/>
      <c r="H13" s="5"/>
      <c r="I13" s="10"/>
      <c r="J13" s="9"/>
      <c r="K13" s="115"/>
    </row>
    <row r="14" spans="1:11" s="18" customFormat="1" ht="57" customHeight="1" x14ac:dyDescent="0.2">
      <c r="A14" s="4"/>
      <c r="B14" s="279"/>
      <c r="C14" s="8"/>
      <c r="D14" s="6"/>
      <c r="E14" s="7"/>
      <c r="F14" s="7"/>
      <c r="G14" s="7"/>
      <c r="H14" s="5"/>
      <c r="I14" s="10"/>
      <c r="J14" s="9"/>
      <c r="K14" s="115"/>
    </row>
    <row r="15" spans="1:11" s="18" customFormat="1" ht="105.75" customHeight="1" x14ac:dyDescent="0.2">
      <c r="A15" s="4"/>
      <c r="B15" s="279"/>
      <c r="C15" s="8"/>
      <c r="D15" s="6"/>
      <c r="E15" s="7"/>
      <c r="F15" s="7"/>
      <c r="G15" s="7"/>
      <c r="H15" s="5"/>
      <c r="I15" s="10"/>
      <c r="J15" s="9"/>
      <c r="K15" s="115"/>
    </row>
    <row r="16" spans="1:11" s="18" customFormat="1" ht="97.5" customHeight="1" x14ac:dyDescent="0.2">
      <c r="A16" s="4"/>
      <c r="B16" s="279"/>
      <c r="C16" s="8"/>
      <c r="D16" s="6"/>
      <c r="E16" s="7"/>
      <c r="F16" s="7"/>
      <c r="G16" s="7"/>
      <c r="H16" s="5"/>
      <c r="I16" s="10"/>
      <c r="J16" s="9"/>
      <c r="K16" s="115"/>
    </row>
    <row r="17" spans="1:11" s="18" customFormat="1" ht="114" customHeight="1" x14ac:dyDescent="0.2">
      <c r="A17" s="4"/>
      <c r="B17" s="279"/>
      <c r="C17" s="8"/>
      <c r="D17" s="116"/>
      <c r="E17" s="7"/>
      <c r="F17" s="7"/>
      <c r="G17" s="7"/>
      <c r="H17" s="5"/>
      <c r="I17" s="10"/>
      <c r="J17" s="9"/>
      <c r="K17" s="115"/>
    </row>
    <row r="18" spans="1:11" s="18" customFormat="1" ht="129.75" customHeight="1" x14ac:dyDescent="0.2">
      <c r="A18" s="4"/>
      <c r="B18" s="279"/>
      <c r="C18" s="8"/>
      <c r="D18" s="116"/>
      <c r="E18" s="7"/>
      <c r="F18" s="7"/>
      <c r="G18" s="7"/>
      <c r="H18" s="5"/>
      <c r="I18" s="10"/>
      <c r="J18" s="9"/>
      <c r="K18" s="115"/>
    </row>
    <row r="19" spans="1:11" s="18" customFormat="1" ht="109.5" customHeight="1" x14ac:dyDescent="0.2">
      <c r="A19" s="4"/>
      <c r="B19" s="279"/>
      <c r="C19" s="8"/>
      <c r="D19" s="116"/>
      <c r="E19" s="7"/>
      <c r="F19" s="7"/>
      <c r="G19" s="7"/>
      <c r="H19" s="5"/>
      <c r="I19" s="10"/>
      <c r="J19" s="9"/>
      <c r="K19" s="115"/>
    </row>
    <row r="20" spans="1:11" s="18" customFormat="1" ht="90.75" customHeight="1" x14ac:dyDescent="0.2">
      <c r="A20" s="4"/>
      <c r="B20" s="279"/>
      <c r="C20" s="8"/>
      <c r="D20" s="116"/>
      <c r="E20" s="7"/>
      <c r="F20" s="7"/>
      <c r="G20" s="7"/>
      <c r="H20" s="5"/>
      <c r="I20" s="10"/>
      <c r="J20" s="9"/>
      <c r="K20" s="115"/>
    </row>
    <row r="21" spans="1:11" s="18" customFormat="1" ht="111.75" customHeight="1" x14ac:dyDescent="0.2">
      <c r="A21" s="4"/>
      <c r="B21" s="279"/>
      <c r="C21" s="8"/>
      <c r="D21" s="116"/>
      <c r="E21" s="7"/>
      <c r="F21" s="7"/>
      <c r="G21" s="7"/>
      <c r="H21" s="5"/>
      <c r="I21" s="10"/>
      <c r="J21" s="9"/>
      <c r="K21" s="115"/>
    </row>
    <row r="22" spans="1:11" s="18" customFormat="1" ht="126.75" customHeight="1" x14ac:dyDescent="0.2">
      <c r="A22" s="4"/>
      <c r="B22" s="279"/>
      <c r="C22" s="8"/>
      <c r="D22" s="116"/>
      <c r="E22" s="7"/>
      <c r="F22" s="7"/>
      <c r="G22" s="7"/>
      <c r="H22" s="5"/>
      <c r="I22" s="10"/>
      <c r="J22" s="9"/>
      <c r="K22" s="115"/>
    </row>
    <row r="23" spans="1:11" s="18" customFormat="1" ht="87" customHeight="1" x14ac:dyDescent="0.2">
      <c r="A23" s="4"/>
      <c r="B23" s="279"/>
      <c r="C23" s="8"/>
      <c r="D23" s="116"/>
      <c r="E23" s="7"/>
      <c r="F23" s="7"/>
      <c r="G23" s="7"/>
      <c r="H23" s="5"/>
      <c r="I23" s="10"/>
      <c r="J23" s="9"/>
      <c r="K23" s="115"/>
    </row>
    <row r="24" spans="1:11" s="18" customFormat="1" ht="80.25" customHeight="1" x14ac:dyDescent="0.2">
      <c r="A24" s="4"/>
      <c r="B24" s="279"/>
      <c r="C24" s="8"/>
      <c r="D24" s="116"/>
      <c r="E24" s="7"/>
      <c r="F24" s="7"/>
      <c r="G24" s="7"/>
      <c r="H24" s="5"/>
      <c r="I24" s="10"/>
      <c r="J24" s="9"/>
      <c r="K24" s="115"/>
    </row>
    <row r="25" spans="1:11" s="18" customFormat="1" ht="101.25" customHeight="1" x14ac:dyDescent="0.2">
      <c r="A25" s="4"/>
      <c r="B25" s="279"/>
      <c r="C25" s="8"/>
      <c r="D25" s="116"/>
      <c r="E25" s="7"/>
      <c r="F25" s="7"/>
      <c r="G25" s="7"/>
      <c r="H25" s="5"/>
      <c r="I25" s="10"/>
      <c r="J25" s="9"/>
      <c r="K25" s="115"/>
    </row>
    <row r="26" spans="1:11" s="18" customFormat="1" ht="116.25" customHeight="1" x14ac:dyDescent="0.2">
      <c r="A26" s="4"/>
      <c r="B26" s="279"/>
      <c r="C26" s="8"/>
      <c r="D26" s="116"/>
      <c r="E26" s="7"/>
      <c r="F26" s="7"/>
      <c r="G26" s="7"/>
      <c r="H26" s="5"/>
      <c r="I26" s="10"/>
      <c r="J26" s="9"/>
      <c r="K26" s="115"/>
    </row>
    <row r="27" spans="1:11" s="18" customFormat="1" ht="114.75" customHeight="1" x14ac:dyDescent="0.2">
      <c r="A27" s="4"/>
      <c r="B27" s="279"/>
      <c r="C27" s="8"/>
      <c r="D27" s="116"/>
      <c r="E27" s="7"/>
      <c r="F27" s="7"/>
      <c r="G27" s="7"/>
      <c r="H27" s="5"/>
      <c r="I27" s="10"/>
      <c r="J27" s="9"/>
      <c r="K27" s="115"/>
    </row>
    <row r="28" spans="1:11" s="18" customFormat="1" ht="116.25" customHeight="1" x14ac:dyDescent="0.2">
      <c r="A28" s="4"/>
      <c r="B28" s="279"/>
      <c r="C28" s="8"/>
      <c r="D28" s="116"/>
      <c r="E28" s="7"/>
      <c r="F28" s="7"/>
      <c r="G28" s="7"/>
      <c r="H28" s="5"/>
      <c r="I28" s="10"/>
      <c r="J28" s="9"/>
      <c r="K28" s="115"/>
    </row>
    <row r="29" spans="1:11" s="18" customFormat="1" ht="82.5" customHeight="1" x14ac:dyDescent="0.2">
      <c r="A29" s="4"/>
      <c r="B29" s="279"/>
      <c r="C29" s="8"/>
      <c r="D29" s="116"/>
      <c r="E29" s="7"/>
      <c r="F29" s="7"/>
      <c r="G29" s="7"/>
      <c r="H29" s="5"/>
      <c r="I29" s="10"/>
      <c r="J29" s="9"/>
      <c r="K29" s="115"/>
    </row>
    <row r="30" spans="1:11" s="18" customFormat="1" ht="115.5" customHeight="1" x14ac:dyDescent="0.2">
      <c r="A30" s="4"/>
      <c r="B30" s="279"/>
      <c r="C30" s="8"/>
      <c r="D30" s="116"/>
      <c r="E30" s="7"/>
      <c r="F30" s="7"/>
      <c r="G30" s="7"/>
      <c r="H30" s="5"/>
      <c r="I30" s="10"/>
      <c r="J30" s="9"/>
      <c r="K30" s="115"/>
    </row>
    <row r="31" spans="1:11" s="18" customFormat="1" ht="112.5" customHeight="1" x14ac:dyDescent="0.2">
      <c r="A31" s="4"/>
      <c r="B31" s="279"/>
      <c r="C31" s="8"/>
      <c r="D31" s="116"/>
      <c r="E31" s="7"/>
      <c r="F31" s="7"/>
      <c r="G31" s="7"/>
      <c r="H31" s="5"/>
      <c r="I31" s="10"/>
      <c r="J31" s="9"/>
      <c r="K31" s="115"/>
    </row>
    <row r="32" spans="1:11" s="18" customFormat="1" ht="116.25" customHeight="1" x14ac:dyDescent="0.2">
      <c r="A32" s="4"/>
      <c r="B32" s="279"/>
      <c r="C32" s="8"/>
      <c r="D32" s="116"/>
      <c r="E32" s="7"/>
      <c r="F32" s="7"/>
      <c r="G32" s="7"/>
      <c r="H32" s="5"/>
      <c r="I32" s="10"/>
      <c r="J32" s="9"/>
      <c r="K32" s="115"/>
    </row>
    <row r="33" spans="1:11" s="18" customFormat="1" ht="80.25" customHeight="1" x14ac:dyDescent="0.2">
      <c r="A33" s="4"/>
      <c r="B33" s="279"/>
      <c r="C33" s="8"/>
      <c r="D33" s="116"/>
      <c r="E33" s="7"/>
      <c r="F33" s="7"/>
      <c r="G33" s="7"/>
      <c r="H33" s="5"/>
      <c r="I33" s="10"/>
      <c r="J33" s="9"/>
      <c r="K33" s="115"/>
    </row>
    <row r="34" spans="1:11" s="18" customFormat="1" ht="113.25" customHeight="1" x14ac:dyDescent="0.2">
      <c r="A34" s="4"/>
      <c r="B34" s="279"/>
      <c r="C34" s="8"/>
      <c r="D34" s="116"/>
      <c r="E34" s="7"/>
      <c r="F34" s="7"/>
      <c r="G34" s="7"/>
      <c r="H34" s="5"/>
      <c r="I34" s="10"/>
      <c r="J34" s="9"/>
      <c r="K34" s="115"/>
    </row>
    <row r="35" spans="1:11" s="18" customFormat="1" ht="59.25" customHeight="1" x14ac:dyDescent="0.2">
      <c r="A35" s="4"/>
      <c r="B35" s="279"/>
      <c r="C35" s="8"/>
      <c r="D35" s="6"/>
      <c r="E35" s="7"/>
      <c r="F35" s="7"/>
      <c r="G35" s="7"/>
      <c r="H35" s="5"/>
      <c r="I35" s="10"/>
      <c r="J35" s="9"/>
      <c r="K35" s="117"/>
    </row>
    <row r="36" spans="1:11" s="18" customFormat="1" ht="69.75" customHeight="1" x14ac:dyDescent="0.2">
      <c r="A36" s="4"/>
      <c r="B36" s="279"/>
      <c r="C36" s="8"/>
      <c r="D36" s="6"/>
      <c r="E36" s="7"/>
      <c r="F36" s="7"/>
      <c r="G36" s="7"/>
      <c r="H36" s="5"/>
      <c r="I36" s="10"/>
      <c r="J36" s="9"/>
      <c r="K36" s="117"/>
    </row>
    <row r="37" spans="1:11" s="18" customFormat="1" ht="60" customHeight="1" x14ac:dyDescent="0.2">
      <c r="A37" s="4"/>
      <c r="B37" s="279"/>
      <c r="C37" s="8"/>
      <c r="D37" s="6"/>
      <c r="E37" s="7"/>
      <c r="F37" s="7"/>
      <c r="G37" s="7"/>
      <c r="H37" s="5"/>
      <c r="I37" s="10"/>
      <c r="J37" s="9"/>
      <c r="K37" s="117"/>
    </row>
    <row r="38" spans="1:11" s="18" customFormat="1" ht="114" customHeight="1" x14ac:dyDescent="0.2">
      <c r="A38" s="4"/>
      <c r="B38" s="279"/>
      <c r="C38" s="8"/>
      <c r="D38" s="6"/>
      <c r="E38" s="7"/>
      <c r="F38" s="7"/>
      <c r="G38" s="7"/>
      <c r="H38" s="5"/>
      <c r="I38" s="10"/>
      <c r="J38" s="169"/>
      <c r="K38" s="115"/>
    </row>
    <row r="39" spans="1:11" s="18" customFormat="1" ht="61.5" customHeight="1" x14ac:dyDescent="0.2">
      <c r="A39" s="133"/>
      <c r="B39" s="134"/>
      <c r="C39" s="135"/>
      <c r="D39" s="136"/>
      <c r="E39" s="134"/>
      <c r="F39" s="134"/>
      <c r="G39" s="134"/>
      <c r="H39" s="137"/>
      <c r="I39" s="138"/>
      <c r="J39" s="139"/>
      <c r="K39" s="117"/>
    </row>
    <row r="40" spans="1:11" s="18" customFormat="1" ht="60.75" customHeight="1" x14ac:dyDescent="0.2">
      <c r="A40" s="4"/>
      <c r="B40" s="279"/>
      <c r="C40" s="8"/>
      <c r="D40" s="6"/>
      <c r="E40" s="7"/>
      <c r="F40" s="7"/>
      <c r="G40" s="7"/>
      <c r="H40" s="5"/>
      <c r="I40" s="10"/>
      <c r="J40" s="169"/>
      <c r="K40" s="117"/>
    </row>
    <row r="41" spans="1:11" s="18" customFormat="1" ht="87" customHeight="1" x14ac:dyDescent="0.2">
      <c r="A41" s="133"/>
      <c r="B41" s="134"/>
      <c r="C41" s="135"/>
      <c r="D41" s="136"/>
      <c r="E41" s="134"/>
      <c r="F41" s="134"/>
      <c r="G41" s="134"/>
      <c r="H41" s="137"/>
      <c r="I41" s="138"/>
      <c r="J41" s="139"/>
      <c r="K41" s="117"/>
    </row>
    <row r="42" spans="1:11" s="18" customFormat="1" ht="96.75" customHeight="1" x14ac:dyDescent="0.2">
      <c r="A42" s="133"/>
      <c r="B42" s="134"/>
      <c r="C42" s="135"/>
      <c r="D42" s="136"/>
      <c r="E42" s="134"/>
      <c r="F42" s="134"/>
      <c r="G42" s="134"/>
      <c r="H42" s="137"/>
      <c r="I42" s="138"/>
      <c r="J42" s="139"/>
      <c r="K42" s="117"/>
    </row>
    <row r="43" spans="1:11" s="18" customFormat="1" ht="102.75" customHeight="1" x14ac:dyDescent="0.2">
      <c r="A43" s="133"/>
      <c r="B43" s="134"/>
      <c r="C43" s="135"/>
      <c r="D43" s="136"/>
      <c r="E43" s="134"/>
      <c r="F43" s="134"/>
      <c r="G43" s="134"/>
      <c r="H43" s="137"/>
      <c r="I43" s="138"/>
      <c r="J43" s="139"/>
      <c r="K43" s="117"/>
    </row>
    <row r="44" spans="1:11" s="18" customFormat="1" ht="58.5" customHeight="1" x14ac:dyDescent="0.2">
      <c r="A44" s="133"/>
      <c r="B44" s="134"/>
      <c r="C44" s="135"/>
      <c r="D44" s="136"/>
      <c r="E44" s="134"/>
      <c r="F44" s="134"/>
      <c r="G44" s="134"/>
      <c r="H44" s="137"/>
      <c r="I44" s="138"/>
      <c r="J44" s="139"/>
      <c r="K44" s="117"/>
    </row>
    <row r="45" spans="1:11" s="18" customFormat="1" ht="51" customHeight="1" x14ac:dyDescent="0.2">
      <c r="A45" s="4"/>
      <c r="B45" s="279"/>
      <c r="C45" s="8"/>
      <c r="D45" s="6"/>
      <c r="E45" s="7"/>
      <c r="F45" s="7"/>
      <c r="G45" s="7"/>
      <c r="H45" s="5"/>
      <c r="I45" s="10"/>
      <c r="J45" s="9"/>
      <c r="K45" s="115"/>
    </row>
    <row r="46" spans="1:11" s="18" customFormat="1" ht="54" customHeight="1" x14ac:dyDescent="0.2">
      <c r="A46" s="4"/>
      <c r="B46" s="279"/>
      <c r="C46" s="8"/>
      <c r="D46" s="6"/>
      <c r="E46" s="7"/>
      <c r="F46" s="7"/>
      <c r="G46" s="7"/>
      <c r="H46" s="5"/>
      <c r="I46" s="10"/>
      <c r="J46" s="9"/>
      <c r="K46" s="115"/>
    </row>
    <row r="47" spans="1:11" s="18" customFormat="1" ht="79.5" customHeight="1" x14ac:dyDescent="0.2">
      <c r="A47" s="133"/>
      <c r="B47" s="134"/>
      <c r="C47" s="135"/>
      <c r="D47" s="136"/>
      <c r="E47" s="134"/>
      <c r="F47" s="134"/>
      <c r="G47" s="134"/>
      <c r="H47" s="137"/>
      <c r="I47" s="138"/>
      <c r="J47" s="139"/>
      <c r="K47" s="115"/>
    </row>
    <row r="48" spans="1:11" s="18" customFormat="1" ht="69" customHeight="1" x14ac:dyDescent="0.2">
      <c r="A48" s="133"/>
      <c r="B48" s="134"/>
      <c r="C48" s="135"/>
      <c r="D48" s="136"/>
      <c r="E48" s="134"/>
      <c r="F48" s="134"/>
      <c r="G48" s="134"/>
      <c r="H48" s="137"/>
      <c r="I48" s="138"/>
      <c r="J48" s="139"/>
      <c r="K48" s="115"/>
    </row>
    <row r="49" spans="1:11" s="18" customFormat="1" ht="76.5" customHeight="1" x14ac:dyDescent="0.2">
      <c r="A49" s="133"/>
      <c r="B49" s="134"/>
      <c r="C49" s="135"/>
      <c r="D49" s="136"/>
      <c r="E49" s="134"/>
      <c r="F49" s="134"/>
      <c r="G49" s="134"/>
      <c r="H49" s="137"/>
      <c r="I49" s="138"/>
      <c r="J49" s="139"/>
      <c r="K49" s="115"/>
    </row>
    <row r="50" spans="1:11" s="18" customFormat="1" ht="63" customHeight="1" x14ac:dyDescent="0.2">
      <c r="A50" s="133"/>
      <c r="B50" s="134"/>
      <c r="C50" s="135"/>
      <c r="D50" s="136"/>
      <c r="E50" s="134"/>
      <c r="F50" s="134"/>
      <c r="G50" s="134"/>
      <c r="H50" s="137"/>
      <c r="I50" s="138"/>
      <c r="J50" s="139"/>
      <c r="K50" s="115"/>
    </row>
    <row r="51" spans="1:11" s="18" customFormat="1" ht="126" customHeight="1" x14ac:dyDescent="0.2">
      <c r="A51" s="4"/>
      <c r="B51" s="279"/>
      <c r="C51" s="8"/>
      <c r="D51" s="6"/>
      <c r="E51" s="7"/>
      <c r="F51" s="7"/>
      <c r="G51" s="7"/>
      <c r="H51" s="5"/>
      <c r="I51" s="10"/>
      <c r="J51" s="9"/>
      <c r="K51" s="117"/>
    </row>
    <row r="52" spans="1:11" s="18" customFormat="1" ht="55.5" customHeight="1" x14ac:dyDescent="0.2">
      <c r="A52" s="4"/>
      <c r="B52" s="279"/>
      <c r="C52" s="8"/>
      <c r="D52" s="6"/>
      <c r="E52" s="7"/>
      <c r="F52" s="7"/>
      <c r="G52" s="7"/>
      <c r="H52" s="5"/>
      <c r="I52" s="10"/>
      <c r="J52" s="9"/>
      <c r="K52" s="117"/>
    </row>
    <row r="53" spans="1:11" s="18" customFormat="1" ht="120.75" customHeight="1" x14ac:dyDescent="0.2">
      <c r="A53" s="4"/>
      <c r="B53" s="279"/>
      <c r="C53" s="8"/>
      <c r="D53" s="116"/>
      <c r="E53" s="7"/>
      <c r="F53" s="7"/>
      <c r="G53" s="7"/>
      <c r="H53" s="5"/>
      <c r="I53" s="10"/>
      <c r="J53" s="9"/>
      <c r="K53" s="115"/>
    </row>
    <row r="54" spans="1:11" s="18" customFormat="1" ht="153" customHeight="1" x14ac:dyDescent="0.2">
      <c r="A54" s="4"/>
      <c r="B54" s="279"/>
      <c r="C54" s="8"/>
      <c r="D54" s="116"/>
      <c r="E54" s="7"/>
      <c r="F54" s="7"/>
      <c r="G54" s="7"/>
      <c r="H54" s="5"/>
      <c r="I54" s="10"/>
      <c r="J54" s="9"/>
      <c r="K54" s="115"/>
    </row>
    <row r="55" spans="1:11" s="18" customFormat="1" ht="127.5" customHeight="1" x14ac:dyDescent="0.2">
      <c r="A55" s="4"/>
      <c r="B55" s="279"/>
      <c r="C55" s="8"/>
      <c r="D55" s="116"/>
      <c r="E55" s="7"/>
      <c r="F55" s="7"/>
      <c r="G55" s="7"/>
      <c r="H55" s="5"/>
      <c r="I55" s="10"/>
      <c r="J55" s="9"/>
      <c r="K55" s="115"/>
    </row>
    <row r="56" spans="1:11" s="18" customFormat="1" ht="94.5" customHeight="1" x14ac:dyDescent="0.2">
      <c r="A56" s="4"/>
      <c r="B56" s="279"/>
      <c r="C56" s="8"/>
      <c r="D56" s="116"/>
      <c r="E56" s="7"/>
      <c r="F56" s="7"/>
      <c r="G56" s="7"/>
      <c r="H56" s="5"/>
      <c r="I56" s="10"/>
      <c r="J56" s="9"/>
      <c r="K56" s="115"/>
    </row>
    <row r="57" spans="1:11" s="18" customFormat="1" ht="183.75" customHeight="1" x14ac:dyDescent="0.2">
      <c r="A57" s="4"/>
      <c r="B57" s="279"/>
      <c r="C57" s="8"/>
      <c r="D57" s="116"/>
      <c r="E57" s="7"/>
      <c r="F57" s="7"/>
      <c r="G57" s="7"/>
      <c r="H57" s="5"/>
      <c r="I57" s="10"/>
      <c r="J57" s="9"/>
      <c r="K57" s="115"/>
    </row>
    <row r="58" spans="1:11" s="18" customFormat="1" ht="131.25" customHeight="1" x14ac:dyDescent="0.2">
      <c r="A58" s="4"/>
      <c r="B58" s="279"/>
      <c r="C58" s="8"/>
      <c r="D58" s="116"/>
      <c r="E58" s="7"/>
      <c r="F58" s="7"/>
      <c r="G58" s="7"/>
      <c r="H58" s="5"/>
      <c r="I58" s="10"/>
      <c r="J58" s="9"/>
      <c r="K58" s="115"/>
    </row>
    <row r="59" spans="1:11" s="18" customFormat="1" ht="147.75" customHeight="1" x14ac:dyDescent="0.2">
      <c r="A59" s="4"/>
      <c r="B59" s="279"/>
      <c r="C59" s="8"/>
      <c r="D59" s="116"/>
      <c r="E59" s="7"/>
      <c r="F59" s="7"/>
      <c r="G59" s="7"/>
      <c r="H59" s="5"/>
      <c r="I59" s="10"/>
      <c r="J59" s="9"/>
      <c r="K59" s="115"/>
    </row>
    <row r="60" spans="1:11" s="18" customFormat="1" ht="145.5" customHeight="1" x14ac:dyDescent="0.2">
      <c r="A60" s="4"/>
      <c r="B60" s="279"/>
      <c r="C60" s="8"/>
      <c r="D60" s="116"/>
      <c r="E60" s="7"/>
      <c r="F60" s="7"/>
      <c r="G60" s="7"/>
      <c r="H60" s="5"/>
      <c r="I60" s="10"/>
      <c r="J60" s="9"/>
      <c r="K60" s="115"/>
    </row>
    <row r="61" spans="1:11" s="18" customFormat="1" ht="264.75" customHeight="1" thickBot="1" x14ac:dyDescent="0.25">
      <c r="A61" s="4"/>
      <c r="B61" s="279"/>
      <c r="C61" s="8"/>
      <c r="D61" s="116"/>
      <c r="E61" s="7"/>
      <c r="F61" s="7"/>
      <c r="G61" s="7"/>
      <c r="H61" s="5"/>
      <c r="I61" s="10"/>
      <c r="J61" s="9"/>
      <c r="K61" s="115"/>
    </row>
    <row r="62" spans="1:11" s="18" customFormat="1" ht="15" customHeight="1" thickBot="1" x14ac:dyDescent="0.25">
      <c r="A62" s="125"/>
      <c r="B62" s="126"/>
      <c r="C62" s="441" t="s">
        <v>1</v>
      </c>
      <c r="D62" s="442"/>
      <c r="E62" s="442"/>
      <c r="F62" s="442"/>
      <c r="G62" s="443"/>
      <c r="H62" s="127">
        <f>SUM(H13:H61)</f>
        <v>0</v>
      </c>
      <c r="I62" s="444"/>
      <c r="J62" s="445"/>
      <c r="K62" s="128"/>
    </row>
    <row r="63" spans="1:11" s="18" customFormat="1" ht="15" customHeight="1" x14ac:dyDescent="0.2">
      <c r="A63" s="120"/>
      <c r="B63" s="120"/>
      <c r="C63" s="121"/>
      <c r="D63" s="118"/>
      <c r="E63" s="119"/>
      <c r="F63" s="119"/>
      <c r="G63" s="130" t="s">
        <v>18</v>
      </c>
      <c r="H63" s="129"/>
      <c r="I63" s="123"/>
      <c r="J63" s="124"/>
      <c r="K63" s="120"/>
    </row>
    <row r="64" spans="1:11" s="18" customFormat="1" ht="15" customHeight="1" x14ac:dyDescent="0.2">
      <c r="A64" s="120"/>
      <c r="B64" s="120"/>
      <c r="C64" s="121"/>
      <c r="D64" s="118"/>
      <c r="E64" s="119"/>
      <c r="F64" s="119"/>
      <c r="G64" s="119"/>
      <c r="H64" s="122"/>
      <c r="I64" s="123"/>
      <c r="J64" s="124"/>
      <c r="K64" s="120"/>
    </row>
    <row r="65" spans="1:11" s="18" customFormat="1" ht="15" customHeight="1" x14ac:dyDescent="0.2">
      <c r="A65" s="120"/>
      <c r="B65" s="120"/>
      <c r="C65" s="121"/>
      <c r="D65" s="118"/>
      <c r="E65" s="119"/>
      <c r="F65" s="119"/>
      <c r="G65" s="119"/>
      <c r="H65" s="122"/>
      <c r="I65" s="123"/>
      <c r="J65" s="124"/>
      <c r="K65" s="120"/>
    </row>
    <row r="66" spans="1:11" s="15" customFormat="1" ht="15.75" thickBot="1" x14ac:dyDescent="0.25">
      <c r="A66" s="100"/>
      <c r="B66" s="394" t="s">
        <v>15</v>
      </c>
      <c r="C66" s="395"/>
      <c r="D66" s="395"/>
      <c r="E66" s="395"/>
      <c r="F66" s="395"/>
      <c r="G66" s="395"/>
      <c r="H66" s="395"/>
      <c r="I66" s="395"/>
      <c r="J66" s="395"/>
      <c r="K66" s="110"/>
    </row>
    <row r="67" spans="1:11" s="18" customFormat="1" ht="51.75" customHeight="1" thickBot="1" x14ac:dyDescent="0.25">
      <c r="A67" s="230" t="s">
        <v>12</v>
      </c>
      <c r="B67" s="254" t="s">
        <v>11</v>
      </c>
      <c r="C67" s="231" t="s">
        <v>0</v>
      </c>
      <c r="D67" s="232" t="s">
        <v>4</v>
      </c>
      <c r="E67" s="255" t="s">
        <v>5</v>
      </c>
      <c r="F67" s="255" t="s">
        <v>6</v>
      </c>
      <c r="G67" s="255" t="s">
        <v>2</v>
      </c>
      <c r="H67" s="233" t="s">
        <v>7</v>
      </c>
      <c r="I67" s="256" t="s">
        <v>9</v>
      </c>
      <c r="J67" s="231" t="s">
        <v>8</v>
      </c>
      <c r="K67" s="238" t="s">
        <v>16</v>
      </c>
    </row>
    <row r="68" spans="1:11" s="18" customFormat="1" ht="81.75" customHeight="1" x14ac:dyDescent="0.2">
      <c r="A68" s="244"/>
      <c r="B68" s="278"/>
      <c r="C68" s="237"/>
      <c r="D68" s="241"/>
      <c r="E68" s="243"/>
      <c r="F68" s="243"/>
      <c r="G68" s="243"/>
      <c r="H68" s="250"/>
      <c r="I68" s="245"/>
      <c r="J68" s="179"/>
      <c r="K68" s="242"/>
    </row>
    <row r="69" spans="1:11" s="18" customFormat="1" ht="81.75" customHeight="1" x14ac:dyDescent="0.2">
      <c r="A69" s="247"/>
      <c r="B69" s="247"/>
      <c r="C69" s="82"/>
      <c r="D69" s="259"/>
      <c r="E69" s="263"/>
      <c r="F69" s="263"/>
      <c r="G69" s="263"/>
      <c r="H69" s="28"/>
      <c r="I69" s="272"/>
      <c r="J69" s="273"/>
      <c r="K69" s="188"/>
    </row>
    <row r="70" spans="1:11" s="18" customFormat="1" ht="151.5" customHeight="1" x14ac:dyDescent="0.2">
      <c r="A70" s="174"/>
      <c r="B70" s="247"/>
      <c r="C70" s="82"/>
      <c r="D70" s="25"/>
      <c r="E70" s="26"/>
      <c r="F70" s="26"/>
      <c r="G70" s="26"/>
      <c r="H70" s="28"/>
      <c r="I70" s="72"/>
      <c r="J70" s="53"/>
      <c r="K70" s="178"/>
    </row>
    <row r="71" spans="1:11" s="18" customFormat="1" ht="161.25" customHeight="1" x14ac:dyDescent="0.2">
      <c r="A71" s="37"/>
      <c r="B71" s="247"/>
      <c r="C71" s="54"/>
      <c r="D71" s="25"/>
      <c r="E71" s="26"/>
      <c r="F71" s="2"/>
      <c r="G71" s="26"/>
      <c r="H71" s="68"/>
      <c r="I71" s="48"/>
      <c r="J71" s="80"/>
      <c r="K71" s="90"/>
    </row>
    <row r="72" spans="1:11" s="18" customFormat="1" ht="84" customHeight="1" x14ac:dyDescent="0.2">
      <c r="A72" s="105"/>
      <c r="B72" s="106"/>
      <c r="C72" s="107"/>
      <c r="D72" s="108"/>
      <c r="E72" s="26"/>
      <c r="F72" s="26"/>
      <c r="G72" s="26"/>
      <c r="H72" s="28"/>
      <c r="I72" s="42"/>
      <c r="J72" s="79"/>
      <c r="K72" s="91"/>
    </row>
    <row r="73" spans="1:11" s="18" customFormat="1" ht="109.5" customHeight="1" x14ac:dyDescent="0.2">
      <c r="A73" s="105"/>
      <c r="B73" s="106"/>
      <c r="C73" s="107"/>
      <c r="D73" s="108"/>
      <c r="E73" s="26"/>
      <c r="F73" s="26"/>
      <c r="G73" s="26"/>
      <c r="H73" s="28"/>
      <c r="I73" s="42"/>
      <c r="J73" s="79"/>
      <c r="K73" s="91"/>
    </row>
    <row r="74" spans="1:11" s="18" customFormat="1" ht="74.25" customHeight="1" x14ac:dyDescent="0.2">
      <c r="A74" s="105"/>
      <c r="B74" s="106"/>
      <c r="C74" s="107"/>
      <c r="D74" s="108"/>
      <c r="E74" s="26"/>
      <c r="F74" s="26"/>
      <c r="G74" s="26"/>
      <c r="H74" s="28"/>
      <c r="I74" s="42"/>
      <c r="J74" s="79"/>
      <c r="K74" s="91"/>
    </row>
    <row r="75" spans="1:11" s="18" customFormat="1" ht="154.5" customHeight="1" x14ac:dyDescent="0.2">
      <c r="A75" s="105"/>
      <c r="B75" s="106"/>
      <c r="C75" s="107"/>
      <c r="D75" s="108"/>
      <c r="E75" s="26"/>
      <c r="F75" s="26"/>
      <c r="G75" s="26"/>
      <c r="H75" s="28"/>
      <c r="I75" s="42"/>
      <c r="J75" s="282"/>
      <c r="K75" s="91"/>
    </row>
    <row r="76" spans="1:11" s="18" customFormat="1" ht="188.25" customHeight="1" x14ac:dyDescent="0.2">
      <c r="A76" s="396"/>
      <c r="B76" s="396"/>
      <c r="C76" s="399"/>
      <c r="D76" s="434"/>
      <c r="E76" s="402"/>
      <c r="F76" s="402"/>
      <c r="G76" s="437"/>
      <c r="H76" s="56"/>
      <c r="I76" s="48"/>
      <c r="J76" s="58"/>
      <c r="K76" s="91"/>
    </row>
    <row r="77" spans="1:11" s="18" customFormat="1" ht="90.75" customHeight="1" x14ac:dyDescent="0.2">
      <c r="A77" s="397"/>
      <c r="B77" s="397"/>
      <c r="C77" s="400"/>
      <c r="D77" s="435"/>
      <c r="E77" s="410"/>
      <c r="F77" s="410"/>
      <c r="G77" s="438"/>
      <c r="H77" s="192"/>
      <c r="I77" s="42"/>
      <c r="J77" s="271"/>
      <c r="K77" s="91"/>
    </row>
    <row r="78" spans="1:11" s="18" customFormat="1" ht="81" customHeight="1" x14ac:dyDescent="0.2">
      <c r="A78" s="398"/>
      <c r="B78" s="398"/>
      <c r="C78" s="401"/>
      <c r="D78" s="436"/>
      <c r="E78" s="403"/>
      <c r="F78" s="403"/>
      <c r="G78" s="439"/>
      <c r="H78" s="141"/>
      <c r="I78" s="42"/>
      <c r="J78" s="148"/>
      <c r="K78" s="94"/>
    </row>
    <row r="79" spans="1:11" s="18" customFormat="1" ht="90" customHeight="1" x14ac:dyDescent="0.2">
      <c r="A79" s="185"/>
      <c r="B79" s="276"/>
      <c r="C79" s="95"/>
      <c r="D79" s="55"/>
      <c r="E79" s="187"/>
      <c r="F79" s="187"/>
      <c r="G79" s="187"/>
      <c r="H79" s="28"/>
      <c r="I79" s="27"/>
      <c r="J79" s="97"/>
      <c r="K79" s="186"/>
    </row>
    <row r="80" spans="1:11" s="18" customFormat="1" ht="84" customHeight="1" x14ac:dyDescent="0.2">
      <c r="A80" s="37"/>
      <c r="B80" s="247"/>
      <c r="C80" s="65"/>
      <c r="D80" s="25"/>
      <c r="E80" s="26"/>
      <c r="F80" s="26"/>
      <c r="G80" s="26"/>
      <c r="H80" s="68"/>
      <c r="I80" s="42"/>
      <c r="J80" s="60"/>
      <c r="K80" s="91"/>
    </row>
    <row r="81" spans="1:11" s="18" customFormat="1" ht="92.25" customHeight="1" x14ac:dyDescent="0.2">
      <c r="A81" s="105"/>
      <c r="B81" s="247"/>
      <c r="C81" s="107"/>
      <c r="D81" s="108"/>
      <c r="E81" s="26"/>
      <c r="F81" s="26"/>
      <c r="G81" s="26"/>
      <c r="H81" s="28"/>
      <c r="I81" s="42"/>
      <c r="J81" s="79"/>
      <c r="K81" s="91"/>
    </row>
    <row r="82" spans="1:11" s="18" customFormat="1" ht="72.75" customHeight="1" x14ac:dyDescent="0.2">
      <c r="A82" s="406"/>
      <c r="B82" s="408"/>
      <c r="C82" s="468"/>
      <c r="D82" s="470"/>
      <c r="E82" s="402"/>
      <c r="F82" s="402"/>
      <c r="G82" s="402"/>
      <c r="H82" s="28"/>
      <c r="I82" s="42"/>
      <c r="J82" s="79"/>
      <c r="K82" s="91"/>
    </row>
    <row r="83" spans="1:11" s="18" customFormat="1" ht="70.5" customHeight="1" x14ac:dyDescent="0.2">
      <c r="A83" s="407"/>
      <c r="B83" s="409"/>
      <c r="C83" s="469"/>
      <c r="D83" s="471"/>
      <c r="E83" s="403"/>
      <c r="F83" s="403"/>
      <c r="G83" s="403"/>
      <c r="H83" s="28"/>
      <c r="I83" s="42"/>
      <c r="J83" s="79"/>
      <c r="K83" s="91"/>
    </row>
    <row r="84" spans="1:11" s="18" customFormat="1" ht="77.25" customHeight="1" x14ac:dyDescent="0.2">
      <c r="A84" s="105"/>
      <c r="B84" s="106"/>
      <c r="C84" s="107"/>
      <c r="D84" s="108"/>
      <c r="E84" s="26"/>
      <c r="F84" s="26"/>
      <c r="G84" s="26"/>
      <c r="H84" s="28"/>
      <c r="I84" s="42"/>
      <c r="J84" s="79"/>
      <c r="K84" s="91"/>
    </row>
    <row r="85" spans="1:11" s="18" customFormat="1" ht="93.75" customHeight="1" x14ac:dyDescent="0.2">
      <c r="A85" s="247"/>
      <c r="B85" s="396"/>
      <c r="C85" s="399"/>
      <c r="D85" s="404"/>
      <c r="E85" s="402"/>
      <c r="F85" s="402"/>
      <c r="G85" s="402"/>
      <c r="H85" s="249"/>
      <c r="I85" s="252"/>
      <c r="J85" s="251"/>
      <c r="K85" s="248"/>
    </row>
    <row r="86" spans="1:11" s="18" customFormat="1" ht="174.75" customHeight="1" x14ac:dyDescent="0.2">
      <c r="A86" s="197"/>
      <c r="B86" s="398"/>
      <c r="C86" s="401"/>
      <c r="D86" s="405"/>
      <c r="E86" s="403"/>
      <c r="F86" s="403"/>
      <c r="G86" s="403"/>
      <c r="H86" s="199"/>
      <c r="I86" s="212"/>
      <c r="J86" s="211"/>
      <c r="K86" s="206"/>
    </row>
    <row r="87" spans="1:11" s="18" customFormat="1" ht="112.5" customHeight="1" x14ac:dyDescent="0.2">
      <c r="A87" s="105"/>
      <c r="B87" s="106"/>
      <c r="C87" s="107"/>
      <c r="D87" s="108"/>
      <c r="E87" s="26"/>
      <c r="F87" s="26"/>
      <c r="G87" s="26"/>
      <c r="H87" s="28"/>
      <c r="I87" s="42"/>
      <c r="J87" s="79"/>
      <c r="K87" s="91"/>
    </row>
    <row r="88" spans="1:11" s="18" customFormat="1" ht="72" customHeight="1" x14ac:dyDescent="0.2">
      <c r="A88" s="105"/>
      <c r="B88" s="106"/>
      <c r="C88" s="107"/>
      <c r="D88" s="108"/>
      <c r="E88" s="26"/>
      <c r="F88" s="26"/>
      <c r="G88" s="26"/>
      <c r="H88" s="28"/>
      <c r="I88" s="42"/>
      <c r="J88" s="79"/>
      <c r="K88" s="91"/>
    </row>
    <row r="89" spans="1:11" s="18" customFormat="1" ht="63.75" customHeight="1" x14ac:dyDescent="0.2">
      <c r="A89" s="105"/>
      <c r="B89" s="106"/>
      <c r="C89" s="107"/>
      <c r="D89" s="108"/>
      <c r="E89" s="26"/>
      <c r="F89" s="26"/>
      <c r="G89" s="26"/>
      <c r="H89" s="28"/>
      <c r="I89" s="42"/>
      <c r="J89" s="79"/>
      <c r="K89" s="91"/>
    </row>
    <row r="90" spans="1:11" s="18" customFormat="1" ht="90" customHeight="1" x14ac:dyDescent="0.2">
      <c r="A90" s="105"/>
      <c r="B90" s="106"/>
      <c r="C90" s="107"/>
      <c r="D90" s="108"/>
      <c r="E90" s="26"/>
      <c r="F90" s="26"/>
      <c r="G90" s="26"/>
      <c r="H90" s="283"/>
      <c r="I90" s="42"/>
      <c r="J90" s="173"/>
      <c r="K90" s="91"/>
    </row>
    <row r="91" spans="1:11" s="18" customFormat="1" ht="75.75" customHeight="1" x14ac:dyDescent="0.2">
      <c r="A91" s="105"/>
      <c r="B91" s="106"/>
      <c r="C91" s="107"/>
      <c r="D91" s="108"/>
      <c r="E91" s="26"/>
      <c r="F91" s="26"/>
      <c r="G91" s="26"/>
      <c r="H91" s="28"/>
      <c r="I91" s="42"/>
      <c r="J91" s="173"/>
      <c r="K91" s="91"/>
    </row>
    <row r="92" spans="1:11" s="18" customFormat="1" ht="88.5" customHeight="1" x14ac:dyDescent="0.2">
      <c r="A92" s="105"/>
      <c r="B92" s="106"/>
      <c r="C92" s="107"/>
      <c r="D92" s="108"/>
      <c r="E92" s="26"/>
      <c r="F92" s="26"/>
      <c r="G92" s="26"/>
      <c r="H92" s="28"/>
      <c r="I92" s="42"/>
      <c r="J92" s="79"/>
      <c r="K92" s="91"/>
    </row>
    <row r="93" spans="1:11" s="18" customFormat="1" ht="100.5" customHeight="1" x14ac:dyDescent="0.2">
      <c r="A93" s="105"/>
      <c r="B93" s="106"/>
      <c r="C93" s="107"/>
      <c r="D93" s="108"/>
      <c r="E93" s="26"/>
      <c r="F93" s="26"/>
      <c r="G93" s="26"/>
      <c r="H93" s="28"/>
      <c r="I93" s="42"/>
      <c r="J93" s="79"/>
      <c r="K93" s="91"/>
    </row>
    <row r="94" spans="1:11" s="18" customFormat="1" ht="102" customHeight="1" x14ac:dyDescent="0.2">
      <c r="A94" s="105"/>
      <c r="B94" s="106"/>
      <c r="C94" s="107"/>
      <c r="D94" s="108"/>
      <c r="E94" s="26"/>
      <c r="F94" s="26"/>
      <c r="G94" s="26"/>
      <c r="H94" s="28"/>
      <c r="I94" s="42"/>
      <c r="J94" s="79"/>
      <c r="K94" s="91"/>
    </row>
    <row r="95" spans="1:11" s="18" customFormat="1" ht="63.75" customHeight="1" x14ac:dyDescent="0.2">
      <c r="A95" s="105"/>
      <c r="B95" s="106"/>
      <c r="C95" s="107"/>
      <c r="D95" s="108"/>
      <c r="E95" s="26"/>
      <c r="F95" s="26"/>
      <c r="G95" s="26"/>
      <c r="H95" s="28"/>
      <c r="I95" s="42"/>
      <c r="J95" s="79"/>
      <c r="K95" s="91"/>
    </row>
    <row r="96" spans="1:11" s="18" customFormat="1" ht="83.25" customHeight="1" x14ac:dyDescent="0.2">
      <c r="A96" s="105"/>
      <c r="B96" s="106"/>
      <c r="C96" s="107"/>
      <c r="D96" s="108"/>
      <c r="E96" s="26"/>
      <c r="F96" s="26"/>
      <c r="G96" s="26"/>
      <c r="H96" s="28"/>
      <c r="I96" s="42"/>
      <c r="J96" s="79"/>
      <c r="K96" s="91"/>
    </row>
    <row r="97" spans="1:11" s="18" customFormat="1" ht="120" customHeight="1" x14ac:dyDescent="0.2">
      <c r="A97" s="105"/>
      <c r="B97" s="106"/>
      <c r="C97" s="107"/>
      <c r="D97" s="108"/>
      <c r="E97" s="26"/>
      <c r="F97" s="26"/>
      <c r="G97" s="26"/>
      <c r="H97" s="28"/>
      <c r="I97" s="42"/>
      <c r="J97" s="79"/>
      <c r="K97" s="91"/>
    </row>
    <row r="98" spans="1:11" s="18" customFormat="1" ht="81" customHeight="1" x14ac:dyDescent="0.2">
      <c r="A98" s="185"/>
      <c r="B98" s="247"/>
      <c r="C98" s="95"/>
      <c r="D98" s="55"/>
      <c r="E98" s="187"/>
      <c r="F98" s="187"/>
      <c r="G98" s="187"/>
      <c r="H98" s="28"/>
      <c r="I98" s="27"/>
      <c r="J98" s="97"/>
      <c r="K98" s="186"/>
    </row>
    <row r="99" spans="1:11" s="18" customFormat="1" ht="87" customHeight="1" x14ac:dyDescent="0.2">
      <c r="A99" s="105"/>
      <c r="B99" s="106"/>
      <c r="C99" s="107"/>
      <c r="D99" s="108"/>
      <c r="E99" s="26"/>
      <c r="F99" s="26"/>
      <c r="G99" s="26"/>
      <c r="H99" s="28"/>
      <c r="I99" s="42"/>
      <c r="J99" s="79"/>
      <c r="K99" s="91"/>
    </row>
    <row r="100" spans="1:11" s="18" customFormat="1" ht="122.25" customHeight="1" x14ac:dyDescent="0.2">
      <c r="A100" s="105"/>
      <c r="B100" s="106"/>
      <c r="C100" s="107"/>
      <c r="D100" s="108"/>
      <c r="E100" s="26"/>
      <c r="F100" s="26"/>
      <c r="G100" s="26"/>
      <c r="H100" s="28"/>
      <c r="I100" s="42"/>
      <c r="J100" s="79"/>
      <c r="K100" s="91"/>
    </row>
    <row r="101" spans="1:11" s="18" customFormat="1" ht="83.25" customHeight="1" x14ac:dyDescent="0.2">
      <c r="A101" s="105"/>
      <c r="B101" s="106"/>
      <c r="C101" s="107"/>
      <c r="D101" s="108"/>
      <c r="E101" s="26"/>
      <c r="F101" s="26"/>
      <c r="G101" s="26"/>
      <c r="H101" s="28"/>
      <c r="I101" s="42"/>
      <c r="J101" s="79"/>
      <c r="K101" s="91"/>
    </row>
    <row r="102" spans="1:11" s="18" customFormat="1" ht="76.5" customHeight="1" x14ac:dyDescent="0.2">
      <c r="A102" s="105"/>
      <c r="B102" s="106"/>
      <c r="C102" s="107"/>
      <c r="D102" s="108"/>
      <c r="E102" s="26"/>
      <c r="F102" s="26"/>
      <c r="G102" s="26"/>
      <c r="H102" s="28"/>
      <c r="I102" s="42"/>
      <c r="J102" s="79"/>
      <c r="K102" s="91"/>
    </row>
    <row r="103" spans="1:11" s="18" customFormat="1" ht="102" customHeight="1" x14ac:dyDescent="0.2">
      <c r="A103" s="105"/>
      <c r="B103" s="106"/>
      <c r="C103" s="107"/>
      <c r="D103" s="108"/>
      <c r="E103" s="26"/>
      <c r="F103" s="26"/>
      <c r="G103" s="26"/>
      <c r="H103" s="28"/>
      <c r="I103" s="42"/>
      <c r="J103" s="79"/>
      <c r="K103" s="91"/>
    </row>
    <row r="104" spans="1:11" s="18" customFormat="1" ht="83.25" customHeight="1" x14ac:dyDescent="0.2">
      <c r="A104" s="105"/>
      <c r="B104" s="106"/>
      <c r="C104" s="107"/>
      <c r="D104" s="108"/>
      <c r="E104" s="26"/>
      <c r="F104" s="26"/>
      <c r="G104" s="26"/>
      <c r="H104" s="28"/>
      <c r="I104" s="42"/>
      <c r="J104" s="79"/>
      <c r="K104" s="91"/>
    </row>
    <row r="105" spans="1:11" s="18" customFormat="1" ht="111.75" customHeight="1" x14ac:dyDescent="0.2">
      <c r="A105" s="105"/>
      <c r="B105" s="106"/>
      <c r="C105" s="107"/>
      <c r="D105" s="108"/>
      <c r="E105" s="26"/>
      <c r="F105" s="26"/>
      <c r="G105" s="26"/>
      <c r="H105" s="28"/>
      <c r="I105" s="42"/>
      <c r="J105" s="79"/>
      <c r="K105" s="91"/>
    </row>
    <row r="106" spans="1:11" s="18" customFormat="1" ht="75" customHeight="1" x14ac:dyDescent="0.2">
      <c r="A106" s="105"/>
      <c r="B106" s="106"/>
      <c r="C106" s="107"/>
      <c r="D106" s="108"/>
      <c r="E106" s="26"/>
      <c r="F106" s="26"/>
      <c r="G106" s="26"/>
      <c r="H106" s="28"/>
      <c r="I106" s="42"/>
      <c r="J106" s="79"/>
      <c r="K106" s="91"/>
    </row>
    <row r="107" spans="1:11" s="18" customFormat="1" ht="87.75" customHeight="1" x14ac:dyDescent="0.2">
      <c r="A107" s="105"/>
      <c r="B107" s="106"/>
      <c r="C107" s="107"/>
      <c r="D107" s="108"/>
      <c r="E107" s="26"/>
      <c r="F107" s="26"/>
      <c r="G107" s="26"/>
      <c r="H107" s="28"/>
      <c r="I107" s="42"/>
      <c r="J107" s="79"/>
      <c r="K107" s="91"/>
    </row>
    <row r="108" spans="1:11" s="18" customFormat="1" ht="74.25" customHeight="1" x14ac:dyDescent="0.2">
      <c r="A108" s="105"/>
      <c r="B108" s="106"/>
      <c r="C108" s="107"/>
      <c r="D108" s="108"/>
      <c r="E108" s="26"/>
      <c r="F108" s="26"/>
      <c r="G108" s="26"/>
      <c r="H108" s="28"/>
      <c r="I108" s="42"/>
      <c r="J108" s="79"/>
      <c r="K108" s="91"/>
    </row>
    <row r="109" spans="1:11" s="18" customFormat="1" ht="83.25" customHeight="1" x14ac:dyDescent="0.2">
      <c r="A109" s="105"/>
      <c r="B109" s="106"/>
      <c r="C109" s="107"/>
      <c r="D109" s="108"/>
      <c r="E109" s="26"/>
      <c r="F109" s="26"/>
      <c r="G109" s="26"/>
      <c r="H109" s="28"/>
      <c r="I109" s="42"/>
      <c r="J109" s="79"/>
      <c r="K109" s="91"/>
    </row>
    <row r="110" spans="1:11" s="18" customFormat="1" ht="75" customHeight="1" x14ac:dyDescent="0.2">
      <c r="A110" s="105"/>
      <c r="B110" s="106"/>
      <c r="C110" s="107"/>
      <c r="D110" s="108"/>
      <c r="E110" s="26"/>
      <c r="F110" s="26"/>
      <c r="G110" s="26"/>
      <c r="H110" s="28"/>
      <c r="I110" s="42"/>
      <c r="J110" s="79"/>
      <c r="K110" s="91"/>
    </row>
    <row r="111" spans="1:11" s="18" customFormat="1" ht="83.25" customHeight="1" x14ac:dyDescent="0.2">
      <c r="A111" s="105"/>
      <c r="B111" s="106"/>
      <c r="C111" s="107"/>
      <c r="D111" s="108"/>
      <c r="E111" s="26"/>
      <c r="F111" s="26"/>
      <c r="G111" s="26"/>
      <c r="H111" s="28"/>
      <c r="I111" s="42"/>
      <c r="J111" s="79"/>
      <c r="K111" s="91"/>
    </row>
    <row r="112" spans="1:11" s="18" customFormat="1" ht="54.75" customHeight="1" x14ac:dyDescent="0.2">
      <c r="A112" s="105"/>
      <c r="B112" s="106"/>
      <c r="C112" s="107"/>
      <c r="D112" s="108"/>
      <c r="E112" s="26"/>
      <c r="F112" s="26"/>
      <c r="G112" s="26"/>
      <c r="H112" s="28"/>
      <c r="I112" s="42"/>
      <c r="J112" s="79"/>
      <c r="K112" s="91"/>
    </row>
    <row r="113" spans="1:11" s="18" customFormat="1" ht="92.25" customHeight="1" x14ac:dyDescent="0.2">
      <c r="A113" s="105"/>
      <c r="B113" s="106"/>
      <c r="C113" s="107"/>
      <c r="D113" s="108"/>
      <c r="E113" s="26"/>
      <c r="F113" s="26"/>
      <c r="G113" s="26"/>
      <c r="H113" s="28"/>
      <c r="I113" s="42"/>
      <c r="J113" s="173"/>
      <c r="K113" s="91"/>
    </row>
    <row r="114" spans="1:11" s="18" customFormat="1" ht="83.25" customHeight="1" x14ac:dyDescent="0.2">
      <c r="A114" s="105"/>
      <c r="B114" s="106"/>
      <c r="C114" s="107"/>
      <c r="D114" s="108"/>
      <c r="E114" s="26"/>
      <c r="F114" s="26"/>
      <c r="G114" s="26"/>
      <c r="H114" s="28"/>
      <c r="I114" s="42"/>
      <c r="J114" s="79"/>
      <c r="K114" s="91"/>
    </row>
    <row r="115" spans="1:11" s="18" customFormat="1" ht="83.25" customHeight="1" x14ac:dyDescent="0.2">
      <c r="A115" s="105"/>
      <c r="B115" s="106"/>
      <c r="C115" s="146"/>
      <c r="D115" s="147"/>
      <c r="E115" s="132"/>
      <c r="F115" s="132"/>
      <c r="G115" s="132"/>
      <c r="H115" s="28"/>
      <c r="I115" s="131"/>
      <c r="J115" s="76"/>
      <c r="K115" s="91"/>
    </row>
    <row r="116" spans="1:11" s="18" customFormat="1" ht="111" customHeight="1" x14ac:dyDescent="0.2">
      <c r="A116" s="105"/>
      <c r="B116" s="106"/>
      <c r="C116" s="107"/>
      <c r="D116" s="108"/>
      <c r="E116" s="26"/>
      <c r="F116" s="26"/>
      <c r="G116" s="26"/>
      <c r="H116" s="28"/>
      <c r="I116" s="42"/>
      <c r="J116" s="79"/>
      <c r="K116" s="91"/>
    </row>
    <row r="117" spans="1:11" s="18" customFormat="1" ht="95.25" customHeight="1" x14ac:dyDescent="0.2">
      <c r="A117" s="105"/>
      <c r="B117" s="106"/>
      <c r="C117" s="107"/>
      <c r="D117" s="108"/>
      <c r="E117" s="26"/>
      <c r="F117" s="26"/>
      <c r="G117" s="26"/>
      <c r="H117" s="28"/>
      <c r="I117" s="42"/>
      <c r="J117" s="173"/>
      <c r="K117" s="91"/>
    </row>
    <row r="118" spans="1:11" s="18" customFormat="1" ht="87" customHeight="1" x14ac:dyDescent="0.2">
      <c r="A118" s="105"/>
      <c r="B118" s="106"/>
      <c r="C118" s="107"/>
      <c r="D118" s="108"/>
      <c r="E118" s="26"/>
      <c r="F118" s="26"/>
      <c r="G118" s="26"/>
      <c r="H118" s="28"/>
      <c r="I118" s="42"/>
      <c r="J118" s="173"/>
      <c r="K118" s="91"/>
    </row>
    <row r="119" spans="1:11" s="18" customFormat="1" ht="72.75" customHeight="1" x14ac:dyDescent="0.2">
      <c r="A119" s="105"/>
      <c r="B119" s="106"/>
      <c r="C119" s="107"/>
      <c r="D119" s="108"/>
      <c r="E119" s="26"/>
      <c r="F119" s="26"/>
      <c r="G119" s="26"/>
      <c r="H119" s="28"/>
      <c r="I119" s="42"/>
      <c r="J119" s="79"/>
      <c r="K119" s="91"/>
    </row>
    <row r="120" spans="1:11" s="18" customFormat="1" ht="62.25" customHeight="1" x14ac:dyDescent="0.2">
      <c r="A120" s="105"/>
      <c r="B120" s="106"/>
      <c r="C120" s="107"/>
      <c r="D120" s="108"/>
      <c r="E120" s="26"/>
      <c r="F120" s="26"/>
      <c r="G120" s="26"/>
      <c r="H120" s="28"/>
      <c r="I120" s="42"/>
      <c r="J120" s="79"/>
      <c r="K120" s="91"/>
    </row>
    <row r="121" spans="1:11" s="18" customFormat="1" ht="83.25" customHeight="1" x14ac:dyDescent="0.2">
      <c r="A121" s="105"/>
      <c r="B121" s="106"/>
      <c r="C121" s="107"/>
      <c r="D121" s="108"/>
      <c r="E121" s="26"/>
      <c r="F121" s="26"/>
      <c r="G121" s="26"/>
      <c r="H121" s="28"/>
      <c r="I121" s="42"/>
      <c r="J121" s="79"/>
      <c r="K121" s="91"/>
    </row>
    <row r="122" spans="1:11" s="18" customFormat="1" ht="57" customHeight="1" x14ac:dyDescent="0.2">
      <c r="A122" s="105"/>
      <c r="B122" s="106"/>
      <c r="C122" s="107"/>
      <c r="D122" s="108"/>
      <c r="E122" s="26"/>
      <c r="F122" s="26"/>
      <c r="G122" s="26"/>
      <c r="H122" s="28"/>
      <c r="I122" s="42"/>
      <c r="J122" s="79"/>
      <c r="K122" s="91"/>
    </row>
    <row r="123" spans="1:11" s="18" customFormat="1" ht="55.5" customHeight="1" x14ac:dyDescent="0.2">
      <c r="A123" s="105"/>
      <c r="B123" s="106"/>
      <c r="C123" s="107"/>
      <c r="D123" s="108"/>
      <c r="E123" s="26"/>
      <c r="F123" s="26"/>
      <c r="G123" s="26"/>
      <c r="H123" s="28"/>
      <c r="I123" s="42"/>
      <c r="J123" s="79"/>
      <c r="K123" s="91"/>
    </row>
    <row r="124" spans="1:11" s="18" customFormat="1" ht="56.25" customHeight="1" x14ac:dyDescent="0.2">
      <c r="A124" s="105"/>
      <c r="B124" s="106"/>
      <c r="C124" s="107"/>
      <c r="D124" s="109"/>
      <c r="E124" s="26"/>
      <c r="F124" s="26"/>
      <c r="G124" s="26"/>
      <c r="H124" s="28"/>
      <c r="I124" s="42"/>
      <c r="J124" s="79"/>
      <c r="K124" s="91"/>
    </row>
    <row r="125" spans="1:11" s="18" customFormat="1" ht="63" customHeight="1" x14ac:dyDescent="0.2">
      <c r="A125" s="105"/>
      <c r="B125" s="106"/>
      <c r="C125" s="107"/>
      <c r="D125" s="109"/>
      <c r="E125" s="26"/>
      <c r="F125" s="26"/>
      <c r="G125" s="26"/>
      <c r="H125" s="28"/>
      <c r="I125" s="42"/>
      <c r="J125" s="79"/>
      <c r="K125" s="91"/>
    </row>
    <row r="126" spans="1:11" s="18" customFormat="1" ht="160.5" customHeight="1" x14ac:dyDescent="0.2">
      <c r="A126" s="37"/>
      <c r="B126" s="247"/>
      <c r="C126" s="51"/>
      <c r="D126" s="25"/>
      <c r="E126" s="26"/>
      <c r="F126" s="26"/>
      <c r="G126" s="26"/>
      <c r="H126" s="68"/>
      <c r="I126" s="48"/>
      <c r="J126" s="53"/>
      <c r="K126" s="91"/>
    </row>
    <row r="127" spans="1:11" s="18" customFormat="1" ht="93" customHeight="1" x14ac:dyDescent="0.2">
      <c r="A127" s="37"/>
      <c r="B127" s="247"/>
      <c r="C127" s="82"/>
      <c r="D127" s="25"/>
      <c r="E127" s="26"/>
      <c r="F127" s="26"/>
      <c r="G127" s="26"/>
      <c r="H127" s="68"/>
      <c r="I127" s="27"/>
      <c r="J127" s="97"/>
      <c r="K127" s="91"/>
    </row>
    <row r="128" spans="1:11" s="18" customFormat="1" ht="105" customHeight="1" x14ac:dyDescent="0.2">
      <c r="A128" s="37"/>
      <c r="B128" s="247"/>
      <c r="C128" s="82"/>
      <c r="D128" s="25"/>
      <c r="E128" s="26"/>
      <c r="F128" s="26"/>
      <c r="G128" s="26"/>
      <c r="H128" s="68"/>
      <c r="I128" s="27"/>
      <c r="J128" s="97"/>
      <c r="K128" s="98"/>
    </row>
    <row r="129" spans="1:79" s="18" customFormat="1" ht="58.5" customHeight="1" x14ac:dyDescent="0.2">
      <c r="A129" s="239"/>
      <c r="B129" s="247"/>
      <c r="C129" s="82"/>
      <c r="D129" s="25"/>
      <c r="E129" s="224"/>
      <c r="F129" s="224"/>
      <c r="G129" s="224"/>
      <c r="H129" s="68"/>
      <c r="I129" s="27"/>
      <c r="J129" s="97"/>
      <c r="K129" s="98"/>
    </row>
    <row r="130" spans="1:79" s="18" customFormat="1" ht="83.25" customHeight="1" thickBot="1" x14ac:dyDescent="0.25">
      <c r="A130" s="37"/>
      <c r="B130" s="247"/>
      <c r="C130" s="95"/>
      <c r="D130" s="25"/>
      <c r="E130" s="26"/>
      <c r="F130" s="26"/>
      <c r="G130" s="26"/>
      <c r="H130" s="28"/>
      <c r="I130" s="27"/>
      <c r="J130" s="97"/>
      <c r="K130" s="91"/>
    </row>
    <row r="131" spans="1:79" s="18" customFormat="1" ht="18" customHeight="1" thickBot="1" x14ac:dyDescent="0.25">
      <c r="A131" s="103"/>
      <c r="B131" s="104"/>
      <c r="C131" s="424" t="s">
        <v>1</v>
      </c>
      <c r="D131" s="425"/>
      <c r="E131" s="425"/>
      <c r="F131" s="425"/>
      <c r="G131" s="426"/>
      <c r="H131" s="23">
        <f>SUM(H68:H130)</f>
        <v>0</v>
      </c>
      <c r="I131" s="427"/>
      <c r="J131" s="428"/>
      <c r="K131" s="102"/>
    </row>
    <row r="132" spans="1:79" s="18" customFormat="1" ht="32.25" customHeight="1" x14ac:dyDescent="0.2">
      <c r="A132" s="30"/>
      <c r="B132" s="30"/>
      <c r="C132" s="31"/>
      <c r="D132" s="32"/>
      <c r="E132" s="33"/>
      <c r="F132" s="33"/>
      <c r="G132" s="33"/>
      <c r="H132" s="34"/>
      <c r="I132" s="35"/>
      <c r="J132" s="36"/>
      <c r="K132" s="30"/>
    </row>
    <row r="133" spans="1:79" s="15" customFormat="1" ht="15.75" thickBot="1" x14ac:dyDescent="0.25">
      <c r="A133" s="100"/>
      <c r="B133" s="394" t="s">
        <v>14</v>
      </c>
      <c r="C133" s="395"/>
      <c r="D133" s="395"/>
      <c r="E133" s="395"/>
      <c r="F133" s="395"/>
      <c r="G133" s="395"/>
      <c r="H133" s="395"/>
      <c r="I133" s="395"/>
      <c r="J133" s="395"/>
      <c r="K133" s="69"/>
    </row>
    <row r="134" spans="1:79" s="38" customFormat="1" ht="49.5" customHeight="1" thickBot="1" x14ac:dyDescent="0.25">
      <c r="A134" s="230" t="s">
        <v>12</v>
      </c>
      <c r="B134" s="254" t="s">
        <v>11</v>
      </c>
      <c r="C134" s="254" t="s">
        <v>0</v>
      </c>
      <c r="D134" s="232" t="s">
        <v>4</v>
      </c>
      <c r="E134" s="255" t="s">
        <v>5</v>
      </c>
      <c r="F134" s="255" t="s">
        <v>6</v>
      </c>
      <c r="G134" s="255" t="s">
        <v>2</v>
      </c>
      <c r="H134" s="233" t="s">
        <v>7</v>
      </c>
      <c r="I134" s="256" t="s">
        <v>9</v>
      </c>
      <c r="J134" s="254" t="s">
        <v>8</v>
      </c>
      <c r="K134" s="238" t="s">
        <v>16</v>
      </c>
      <c r="L134" s="140"/>
      <c r="M134" s="140"/>
      <c r="N134" s="140"/>
      <c r="O134" s="140"/>
      <c r="P134" s="140"/>
      <c r="Q134" s="140"/>
      <c r="R134" s="140"/>
      <c r="S134" s="140"/>
      <c r="T134" s="140"/>
      <c r="U134" s="140"/>
      <c r="V134" s="140"/>
      <c r="W134" s="140"/>
      <c r="X134" s="140"/>
      <c r="Y134" s="140"/>
      <c r="Z134" s="140"/>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row>
    <row r="135" spans="1:79" s="140" customFormat="1" ht="78.75" customHeight="1" x14ac:dyDescent="0.2">
      <c r="A135" s="87"/>
      <c r="B135" s="278"/>
      <c r="C135" s="229"/>
      <c r="D135" s="234"/>
      <c r="E135" s="235"/>
      <c r="F135" s="214"/>
      <c r="G135" s="214"/>
      <c r="H135" s="270"/>
      <c r="I135" s="281"/>
      <c r="J135" s="179"/>
      <c r="K135" s="188"/>
    </row>
    <row r="136" spans="1:79" s="19" customFormat="1" ht="159.75" customHeight="1" x14ac:dyDescent="0.2">
      <c r="A136" s="411"/>
      <c r="B136" s="396"/>
      <c r="C136" s="399"/>
      <c r="D136" s="404"/>
      <c r="E136" s="402"/>
      <c r="F136" s="402"/>
      <c r="G136" s="402"/>
      <c r="H136" s="78"/>
      <c r="I136" s="88"/>
      <c r="J136" s="89"/>
      <c r="K136" s="90"/>
    </row>
    <row r="137" spans="1:79" s="19" customFormat="1" ht="113.25" customHeight="1" x14ac:dyDescent="0.2">
      <c r="A137" s="412"/>
      <c r="B137" s="398"/>
      <c r="C137" s="401"/>
      <c r="D137" s="405"/>
      <c r="E137" s="403"/>
      <c r="F137" s="403"/>
      <c r="G137" s="403"/>
      <c r="H137" s="28"/>
      <c r="I137" s="48"/>
      <c r="J137" s="53"/>
      <c r="K137" s="91"/>
    </row>
    <row r="138" spans="1:79" s="19" customFormat="1" ht="109.5" customHeight="1" x14ac:dyDescent="0.2">
      <c r="A138" s="66"/>
      <c r="B138" s="247"/>
      <c r="C138" s="51"/>
      <c r="D138" s="25"/>
      <c r="E138" s="26"/>
      <c r="F138" s="26"/>
      <c r="G138" s="26"/>
      <c r="H138" s="68"/>
      <c r="I138" s="92"/>
      <c r="J138" s="53"/>
      <c r="K138" s="91"/>
    </row>
    <row r="139" spans="1:79" s="19" customFormat="1" ht="75.75" customHeight="1" x14ac:dyDescent="0.2">
      <c r="A139" s="411"/>
      <c r="B139" s="396"/>
      <c r="C139" s="452"/>
      <c r="D139" s="404"/>
      <c r="E139" s="402"/>
      <c r="F139" s="402"/>
      <c r="G139" s="402"/>
      <c r="H139" s="28"/>
      <c r="I139" s="48"/>
      <c r="J139" s="53"/>
      <c r="K139" s="91"/>
    </row>
    <row r="140" spans="1:79" s="19" customFormat="1" ht="97.5" customHeight="1" x14ac:dyDescent="0.2">
      <c r="A140" s="465"/>
      <c r="B140" s="397"/>
      <c r="C140" s="452"/>
      <c r="D140" s="413"/>
      <c r="E140" s="410"/>
      <c r="F140" s="410"/>
      <c r="G140" s="410"/>
      <c r="H140" s="68"/>
      <c r="I140" s="48"/>
      <c r="J140" s="53"/>
      <c r="K140" s="91"/>
    </row>
    <row r="141" spans="1:79" s="19" customFormat="1" ht="110.25" customHeight="1" x14ac:dyDescent="0.2">
      <c r="A141" s="465"/>
      <c r="B141" s="397"/>
      <c r="C141" s="452"/>
      <c r="D141" s="413"/>
      <c r="E141" s="410"/>
      <c r="F141" s="410"/>
      <c r="G141" s="410"/>
      <c r="H141" s="28"/>
      <c r="I141" s="48"/>
      <c r="J141" s="53"/>
      <c r="K141" s="91"/>
    </row>
    <row r="142" spans="1:79" s="19" customFormat="1" ht="104.25" customHeight="1" x14ac:dyDescent="0.2">
      <c r="A142" s="465"/>
      <c r="B142" s="397"/>
      <c r="C142" s="452"/>
      <c r="D142" s="413"/>
      <c r="E142" s="410"/>
      <c r="F142" s="410"/>
      <c r="G142" s="410"/>
      <c r="H142" s="28"/>
      <c r="I142" s="48"/>
      <c r="J142" s="53"/>
      <c r="K142" s="91"/>
    </row>
    <row r="143" spans="1:79" s="19" customFormat="1" ht="112.5" customHeight="1" x14ac:dyDescent="0.2">
      <c r="A143" s="465"/>
      <c r="B143" s="397"/>
      <c r="C143" s="452"/>
      <c r="D143" s="413"/>
      <c r="E143" s="410"/>
      <c r="F143" s="410"/>
      <c r="G143" s="410"/>
      <c r="H143" s="28"/>
      <c r="I143" s="48"/>
      <c r="J143" s="53"/>
      <c r="K143" s="91"/>
    </row>
    <row r="144" spans="1:79" s="19" customFormat="1" ht="99.75" customHeight="1" x14ac:dyDescent="0.2">
      <c r="A144" s="465"/>
      <c r="B144" s="397"/>
      <c r="C144" s="452"/>
      <c r="D144" s="413"/>
      <c r="E144" s="410"/>
      <c r="F144" s="410"/>
      <c r="G144" s="410"/>
      <c r="H144" s="28"/>
      <c r="I144" s="48"/>
      <c r="J144" s="53"/>
      <c r="K144" s="91"/>
    </row>
    <row r="145" spans="1:11" s="140" customFormat="1" ht="87.75" customHeight="1" x14ac:dyDescent="0.2">
      <c r="A145" s="465"/>
      <c r="B145" s="397"/>
      <c r="C145" s="452"/>
      <c r="D145" s="413"/>
      <c r="E145" s="410"/>
      <c r="F145" s="410"/>
      <c r="G145" s="410"/>
      <c r="H145" s="28"/>
      <c r="I145" s="177"/>
      <c r="J145" s="175"/>
      <c r="K145" s="176"/>
    </row>
    <row r="146" spans="1:11" s="19" customFormat="1" ht="107.25" customHeight="1" x14ac:dyDescent="0.2">
      <c r="A146" s="412"/>
      <c r="B146" s="398"/>
      <c r="C146" s="452"/>
      <c r="D146" s="405"/>
      <c r="E146" s="403"/>
      <c r="F146" s="403"/>
      <c r="G146" s="403"/>
      <c r="H146" s="68"/>
      <c r="I146" s="48"/>
      <c r="J146" s="53"/>
      <c r="K146" s="91"/>
    </row>
    <row r="147" spans="1:11" s="140" customFormat="1" ht="107.25" customHeight="1" x14ac:dyDescent="0.2">
      <c r="A147" s="466"/>
      <c r="B147" s="396"/>
      <c r="C147" s="432"/>
      <c r="D147" s="404"/>
      <c r="E147" s="402"/>
      <c r="F147" s="402"/>
      <c r="G147" s="402"/>
      <c r="H147" s="68"/>
      <c r="I147" s="266"/>
      <c r="J147" s="216"/>
      <c r="K147" s="98"/>
    </row>
    <row r="148" spans="1:11" s="19" customFormat="1" ht="77.25" customHeight="1" x14ac:dyDescent="0.2">
      <c r="A148" s="467"/>
      <c r="B148" s="398"/>
      <c r="C148" s="433"/>
      <c r="D148" s="405"/>
      <c r="E148" s="403"/>
      <c r="F148" s="403"/>
      <c r="G148" s="403"/>
      <c r="H148" s="68"/>
      <c r="I148" s="266"/>
      <c r="J148" s="216"/>
      <c r="K148" s="98"/>
    </row>
    <row r="149" spans="1:11" s="19" customFormat="1" ht="125.25" customHeight="1" x14ac:dyDescent="0.2">
      <c r="A149" s="218"/>
      <c r="B149" s="276"/>
      <c r="C149" s="213"/>
      <c r="D149" s="218"/>
      <c r="E149" s="215"/>
      <c r="F149" s="215"/>
      <c r="G149" s="224"/>
      <c r="H149" s="28"/>
      <c r="I149" s="225"/>
      <c r="J149" s="226"/>
      <c r="K149" s="227"/>
    </row>
    <row r="150" spans="1:11" s="19" customFormat="1" ht="129.75" customHeight="1" x14ac:dyDescent="0.2">
      <c r="A150" s="396"/>
      <c r="B150" s="396"/>
      <c r="C150" s="417"/>
      <c r="D150" s="404"/>
      <c r="E150" s="402"/>
      <c r="F150" s="402"/>
      <c r="G150" s="402"/>
      <c r="H150" s="28"/>
      <c r="I150" s="27"/>
      <c r="J150" s="96"/>
      <c r="K150" s="91"/>
    </row>
    <row r="151" spans="1:11" s="19" customFormat="1" ht="145.5" customHeight="1" x14ac:dyDescent="0.2">
      <c r="A151" s="397"/>
      <c r="B151" s="397"/>
      <c r="C151" s="450"/>
      <c r="D151" s="413"/>
      <c r="E151" s="410"/>
      <c r="F151" s="410"/>
      <c r="G151" s="410"/>
      <c r="H151" s="28"/>
      <c r="I151" s="27"/>
      <c r="J151" s="96"/>
      <c r="K151" s="91"/>
    </row>
    <row r="152" spans="1:11" s="19" customFormat="1" ht="123" customHeight="1" x14ac:dyDescent="0.2">
      <c r="A152" s="398"/>
      <c r="B152" s="398"/>
      <c r="C152" s="451"/>
      <c r="D152" s="405"/>
      <c r="E152" s="403"/>
      <c r="F152" s="403"/>
      <c r="G152" s="403"/>
      <c r="H152" s="28"/>
      <c r="I152" s="27"/>
      <c r="J152" s="96"/>
      <c r="K152" s="91"/>
    </row>
    <row r="153" spans="1:11" s="19" customFormat="1" ht="132.75" customHeight="1" x14ac:dyDescent="0.2">
      <c r="A153" s="396"/>
      <c r="B153" s="396"/>
      <c r="C153" s="417"/>
      <c r="D153" s="404"/>
      <c r="E153" s="402"/>
      <c r="F153" s="402"/>
      <c r="G153" s="402"/>
      <c r="H153" s="28"/>
      <c r="I153" s="27"/>
      <c r="J153" s="96"/>
      <c r="K153" s="91"/>
    </row>
    <row r="154" spans="1:11" s="19" customFormat="1" ht="77.25" customHeight="1" x14ac:dyDescent="0.2">
      <c r="A154" s="397"/>
      <c r="B154" s="397"/>
      <c r="C154" s="418"/>
      <c r="D154" s="413"/>
      <c r="E154" s="430"/>
      <c r="F154" s="410"/>
      <c r="G154" s="430"/>
      <c r="H154" s="28"/>
      <c r="I154" s="27"/>
      <c r="J154" s="53"/>
      <c r="K154" s="91"/>
    </row>
    <row r="155" spans="1:11" s="19" customFormat="1" ht="146.25" customHeight="1" x14ac:dyDescent="0.2">
      <c r="A155" s="397"/>
      <c r="B155" s="397"/>
      <c r="C155" s="418"/>
      <c r="D155" s="413"/>
      <c r="E155" s="430"/>
      <c r="F155" s="410"/>
      <c r="G155" s="430"/>
      <c r="H155" s="28"/>
      <c r="I155" s="27"/>
      <c r="J155" s="53"/>
      <c r="K155" s="91"/>
    </row>
    <row r="156" spans="1:11" s="19" customFormat="1" ht="117.75" customHeight="1" x14ac:dyDescent="0.2">
      <c r="A156" s="398"/>
      <c r="B156" s="398"/>
      <c r="C156" s="419"/>
      <c r="D156" s="405"/>
      <c r="E156" s="431"/>
      <c r="F156" s="403"/>
      <c r="G156" s="431"/>
      <c r="H156" s="28"/>
      <c r="I156" s="42"/>
      <c r="J156" s="53"/>
      <c r="K156" s="91"/>
    </row>
    <row r="157" spans="1:11" s="19" customFormat="1" ht="126" customHeight="1" x14ac:dyDescent="0.2">
      <c r="A157" s="260"/>
      <c r="B157" s="276"/>
      <c r="C157" s="265"/>
      <c r="D157" s="258"/>
      <c r="E157" s="262"/>
      <c r="F157" s="262"/>
      <c r="G157" s="262"/>
      <c r="H157" s="85"/>
      <c r="I157" s="225"/>
      <c r="J157" s="216"/>
      <c r="K157" s="91"/>
    </row>
    <row r="158" spans="1:11" s="19" customFormat="1" ht="119.25" customHeight="1" x14ac:dyDescent="0.2">
      <c r="A158" s="37"/>
      <c r="B158" s="247"/>
      <c r="C158" s="95"/>
      <c r="D158" s="25"/>
      <c r="E158" s="26"/>
      <c r="F158" s="26"/>
      <c r="G158" s="26"/>
      <c r="H158" s="28"/>
      <c r="I158" s="27"/>
      <c r="J158" s="96"/>
      <c r="K158" s="91"/>
    </row>
    <row r="159" spans="1:11" s="19" customFormat="1" ht="12.75" x14ac:dyDescent="0.2">
      <c r="A159" s="37"/>
      <c r="B159" s="247"/>
      <c r="C159" s="51"/>
      <c r="D159" s="67"/>
      <c r="E159" s="26"/>
      <c r="F159" s="26"/>
      <c r="G159" s="26"/>
      <c r="H159" s="68"/>
      <c r="I159" s="61"/>
      <c r="J159" s="60"/>
      <c r="K159" s="94"/>
    </row>
    <row r="160" spans="1:11" s="19" customFormat="1" ht="167.25" customHeight="1" x14ac:dyDescent="0.2">
      <c r="A160" s="32"/>
      <c r="B160" s="277"/>
      <c r="C160" s="54"/>
      <c r="D160" s="44"/>
      <c r="E160" s="41"/>
      <c r="F160" s="41"/>
      <c r="G160" s="41"/>
      <c r="H160" s="47"/>
      <c r="I160" s="46"/>
      <c r="J160" s="53"/>
      <c r="K160" s="91"/>
    </row>
    <row r="161" spans="1:11" s="140" customFormat="1" ht="127.5" customHeight="1" x14ac:dyDescent="0.2">
      <c r="A161" s="204"/>
      <c r="B161" s="276"/>
      <c r="C161" s="208"/>
      <c r="D161" s="198"/>
      <c r="E161" s="209"/>
      <c r="F161" s="209"/>
      <c r="G161" s="209"/>
      <c r="H161" s="201"/>
      <c r="I161" s="200"/>
      <c r="J161" s="210"/>
      <c r="K161" s="206"/>
    </row>
    <row r="162" spans="1:11" s="19" customFormat="1" ht="139.5" customHeight="1" x14ac:dyDescent="0.2">
      <c r="A162" s="37"/>
      <c r="B162" s="247"/>
      <c r="C162" s="63"/>
      <c r="D162" s="25"/>
      <c r="E162" s="26"/>
      <c r="F162" s="26"/>
      <c r="G162" s="26"/>
      <c r="H162" s="68"/>
      <c r="I162" s="42"/>
      <c r="J162" s="62"/>
      <c r="K162" s="91"/>
    </row>
    <row r="163" spans="1:11" s="19" customFormat="1" ht="12.75" x14ac:dyDescent="0.2">
      <c r="A163" s="396"/>
      <c r="B163" s="396"/>
      <c r="C163" s="399"/>
      <c r="D163" s="404"/>
      <c r="E163" s="402"/>
      <c r="F163" s="402"/>
      <c r="G163" s="453"/>
      <c r="H163" s="28"/>
      <c r="I163" s="462"/>
      <c r="J163" s="53"/>
      <c r="K163" s="456"/>
    </row>
    <row r="164" spans="1:11" s="19" customFormat="1" ht="12.75" x14ac:dyDescent="0.2">
      <c r="A164" s="397"/>
      <c r="B164" s="397"/>
      <c r="C164" s="400"/>
      <c r="D164" s="413"/>
      <c r="E164" s="410"/>
      <c r="F164" s="410"/>
      <c r="G164" s="454"/>
      <c r="H164" s="28"/>
      <c r="I164" s="463"/>
      <c r="J164" s="53"/>
      <c r="K164" s="458"/>
    </row>
    <row r="165" spans="1:11" s="19" customFormat="1" ht="12.75" x14ac:dyDescent="0.2">
      <c r="A165" s="397"/>
      <c r="B165" s="397"/>
      <c r="C165" s="400"/>
      <c r="D165" s="413"/>
      <c r="E165" s="410"/>
      <c r="F165" s="410"/>
      <c r="G165" s="454"/>
      <c r="H165" s="28"/>
      <c r="I165" s="463"/>
      <c r="J165" s="53"/>
      <c r="K165" s="458"/>
    </row>
    <row r="166" spans="1:11" s="140" customFormat="1" ht="12.75" x14ac:dyDescent="0.2">
      <c r="A166" s="397"/>
      <c r="B166" s="397"/>
      <c r="C166" s="400"/>
      <c r="D166" s="413"/>
      <c r="E166" s="410"/>
      <c r="F166" s="410"/>
      <c r="G166" s="454"/>
      <c r="H166" s="28"/>
      <c r="I166" s="463"/>
      <c r="J166" s="53"/>
      <c r="K166" s="458"/>
    </row>
    <row r="167" spans="1:11" s="19" customFormat="1" ht="12.75" x14ac:dyDescent="0.2">
      <c r="A167" s="398"/>
      <c r="B167" s="398"/>
      <c r="C167" s="401"/>
      <c r="D167" s="405"/>
      <c r="E167" s="403"/>
      <c r="F167" s="403"/>
      <c r="G167" s="455"/>
      <c r="H167" s="28"/>
      <c r="I167" s="464"/>
      <c r="J167" s="53"/>
      <c r="K167" s="459"/>
    </row>
    <row r="168" spans="1:11" s="19" customFormat="1" ht="105.75" customHeight="1" x14ac:dyDescent="0.2">
      <c r="A168" s="218"/>
      <c r="B168" s="247"/>
      <c r="C168" s="222"/>
      <c r="D168" s="143"/>
      <c r="E168" s="144"/>
      <c r="F168" s="236"/>
      <c r="G168" s="145"/>
      <c r="H168" s="141"/>
      <c r="I168" s="202"/>
      <c r="J168" s="223"/>
      <c r="K168" s="227"/>
    </row>
    <row r="169" spans="1:11" s="140" customFormat="1" ht="105" customHeight="1" x14ac:dyDescent="0.2">
      <c r="A169" s="247"/>
      <c r="B169" s="396"/>
      <c r="C169" s="399"/>
      <c r="D169" s="404"/>
      <c r="E169" s="402"/>
      <c r="F169" s="402"/>
      <c r="G169" s="414"/>
      <c r="H169" s="275"/>
      <c r="I169" s="59"/>
      <c r="J169" s="52"/>
      <c r="K169" s="188"/>
    </row>
    <row r="170" spans="1:11" s="140" customFormat="1" ht="81" customHeight="1" x14ac:dyDescent="0.2">
      <c r="A170" s="204"/>
      <c r="B170" s="397"/>
      <c r="C170" s="400"/>
      <c r="D170" s="413"/>
      <c r="E170" s="410"/>
      <c r="F170" s="410"/>
      <c r="G170" s="415"/>
      <c r="H170" s="203"/>
      <c r="I170" s="202"/>
      <c r="J170" s="207"/>
      <c r="K170" s="205"/>
    </row>
    <row r="171" spans="1:11" s="140" customFormat="1" ht="111.75" customHeight="1" x14ac:dyDescent="0.2">
      <c r="A171" s="197"/>
      <c r="B171" s="397"/>
      <c r="C171" s="400"/>
      <c r="D171" s="413"/>
      <c r="E171" s="410"/>
      <c r="F171" s="410"/>
      <c r="G171" s="415"/>
      <c r="H171" s="68"/>
      <c r="I171" s="27"/>
      <c r="J171" s="52"/>
      <c r="K171" s="205"/>
    </row>
    <row r="172" spans="1:11" s="19" customFormat="1" ht="12.75" x14ac:dyDescent="0.2">
      <c r="A172" s="37"/>
      <c r="B172" s="397"/>
      <c r="C172" s="400"/>
      <c r="D172" s="413"/>
      <c r="E172" s="410"/>
      <c r="F172" s="410"/>
      <c r="G172" s="415"/>
      <c r="H172" s="68"/>
      <c r="I172" s="27"/>
      <c r="J172" s="52"/>
      <c r="K172" s="91"/>
    </row>
    <row r="173" spans="1:11" s="19" customFormat="1" ht="128.25" customHeight="1" x14ac:dyDescent="0.2">
      <c r="A173" s="37"/>
      <c r="B173" s="397"/>
      <c r="C173" s="400"/>
      <c r="D173" s="413"/>
      <c r="E173" s="410"/>
      <c r="F173" s="410"/>
      <c r="G173" s="415"/>
      <c r="H173" s="189"/>
      <c r="I173" s="59"/>
      <c r="J173" s="52"/>
      <c r="K173" s="91"/>
    </row>
    <row r="174" spans="1:11" s="19" customFormat="1" ht="12.75" x14ac:dyDescent="0.2">
      <c r="A174" s="37"/>
      <c r="B174" s="398"/>
      <c r="C174" s="401"/>
      <c r="D174" s="405"/>
      <c r="E174" s="403"/>
      <c r="F174" s="403"/>
      <c r="G174" s="416"/>
      <c r="H174" s="45"/>
      <c r="I174" s="71"/>
      <c r="J174" s="53"/>
      <c r="K174" s="91"/>
    </row>
    <row r="175" spans="1:11" s="19" customFormat="1" ht="12.75" x14ac:dyDescent="0.2">
      <c r="A175" s="37"/>
      <c r="B175" s="247"/>
      <c r="C175" s="51"/>
      <c r="D175" s="25"/>
      <c r="E175" s="26"/>
      <c r="F175" s="26"/>
      <c r="G175" s="26"/>
      <c r="H175" s="68"/>
      <c r="I175" s="71"/>
      <c r="J175" s="142"/>
      <c r="K175" s="91"/>
    </row>
    <row r="176" spans="1:11" s="19" customFormat="1" ht="132.75" customHeight="1" x14ac:dyDescent="0.2">
      <c r="A176" s="396"/>
      <c r="B176" s="396"/>
      <c r="C176" s="399"/>
      <c r="D176" s="404"/>
      <c r="E176" s="402"/>
      <c r="F176" s="402"/>
      <c r="G176" s="402"/>
      <c r="H176" s="45"/>
      <c r="I176" s="193"/>
      <c r="J176" s="149"/>
      <c r="K176" s="456"/>
    </row>
    <row r="177" spans="1:11" s="19" customFormat="1" ht="94.5" customHeight="1" x14ac:dyDescent="0.2">
      <c r="A177" s="397"/>
      <c r="B177" s="397"/>
      <c r="C177" s="400"/>
      <c r="D177" s="413"/>
      <c r="E177" s="410"/>
      <c r="F177" s="410"/>
      <c r="G177" s="410"/>
      <c r="H177" s="45"/>
      <c r="I177" s="460"/>
      <c r="J177" s="149"/>
      <c r="K177" s="458"/>
    </row>
    <row r="178" spans="1:11" s="19" customFormat="1" ht="12.75" x14ac:dyDescent="0.2">
      <c r="A178" s="398"/>
      <c r="B178" s="398"/>
      <c r="C178" s="401"/>
      <c r="D178" s="405"/>
      <c r="E178" s="403"/>
      <c r="F178" s="403"/>
      <c r="G178" s="403"/>
      <c r="H178" s="45"/>
      <c r="I178" s="461"/>
      <c r="J178" s="49"/>
      <c r="K178" s="459"/>
    </row>
    <row r="179" spans="1:11" s="19" customFormat="1" ht="113.25" customHeight="1" x14ac:dyDescent="0.2">
      <c r="A179" s="396"/>
      <c r="B179" s="396"/>
      <c r="C179" s="399"/>
      <c r="D179" s="404"/>
      <c r="E179" s="402"/>
      <c r="F179" s="402"/>
      <c r="G179" s="402"/>
      <c r="H179" s="45"/>
      <c r="I179" s="3"/>
      <c r="J179" s="53"/>
      <c r="K179" s="91"/>
    </row>
    <row r="180" spans="1:11" s="19" customFormat="1" ht="151.5" customHeight="1" x14ac:dyDescent="0.2">
      <c r="A180" s="397"/>
      <c r="B180" s="397"/>
      <c r="C180" s="400"/>
      <c r="D180" s="413"/>
      <c r="E180" s="410"/>
      <c r="F180" s="410"/>
      <c r="G180" s="410"/>
      <c r="H180" s="45"/>
      <c r="I180" s="3"/>
      <c r="J180" s="53"/>
      <c r="K180" s="91"/>
    </row>
    <row r="181" spans="1:11" s="19" customFormat="1" ht="180.75" customHeight="1" x14ac:dyDescent="0.2">
      <c r="A181" s="397"/>
      <c r="B181" s="397"/>
      <c r="C181" s="400"/>
      <c r="D181" s="413"/>
      <c r="E181" s="410"/>
      <c r="F181" s="410"/>
      <c r="G181" s="410"/>
      <c r="H181" s="45"/>
      <c r="I181" s="48"/>
      <c r="J181" s="53"/>
      <c r="K181" s="91"/>
    </row>
    <row r="182" spans="1:11" s="19" customFormat="1" ht="153.75" customHeight="1" x14ac:dyDescent="0.2">
      <c r="A182" s="397"/>
      <c r="B182" s="397"/>
      <c r="C182" s="400"/>
      <c r="D182" s="413"/>
      <c r="E182" s="410"/>
      <c r="F182" s="410"/>
      <c r="G182" s="410"/>
      <c r="H182" s="45"/>
      <c r="I182" s="48"/>
      <c r="J182" s="53"/>
      <c r="K182" s="91"/>
    </row>
    <row r="183" spans="1:11" s="140" customFormat="1" ht="165.75" customHeight="1" x14ac:dyDescent="0.2">
      <c r="A183" s="397"/>
      <c r="B183" s="397"/>
      <c r="C183" s="400"/>
      <c r="D183" s="413"/>
      <c r="E183" s="410"/>
      <c r="F183" s="410"/>
      <c r="G183" s="410"/>
      <c r="H183" s="68"/>
      <c r="I183" s="219"/>
      <c r="J183" s="172"/>
      <c r="K183" s="217"/>
    </row>
    <row r="184" spans="1:11" s="19" customFormat="1" ht="129" customHeight="1" x14ac:dyDescent="0.2">
      <c r="A184" s="398"/>
      <c r="B184" s="398"/>
      <c r="C184" s="401"/>
      <c r="D184" s="405"/>
      <c r="E184" s="403"/>
      <c r="F184" s="403"/>
      <c r="G184" s="403"/>
      <c r="H184" s="150"/>
      <c r="I184" s="48"/>
      <c r="J184" s="172"/>
      <c r="K184" s="91"/>
    </row>
    <row r="185" spans="1:11" s="19" customFormat="1" ht="204.75" customHeight="1" x14ac:dyDescent="0.2">
      <c r="A185" s="396"/>
      <c r="B185" s="396"/>
      <c r="C185" s="399"/>
      <c r="D185" s="404"/>
      <c r="E185" s="402"/>
      <c r="F185" s="402"/>
      <c r="G185" s="402"/>
      <c r="H185" s="221"/>
      <c r="I185" s="220"/>
      <c r="J185" s="228"/>
      <c r="K185" s="456"/>
    </row>
    <row r="186" spans="1:11" s="19" customFormat="1" ht="285" customHeight="1" x14ac:dyDescent="0.2">
      <c r="A186" s="397"/>
      <c r="B186" s="397"/>
      <c r="C186" s="400"/>
      <c r="D186" s="413"/>
      <c r="E186" s="410"/>
      <c r="F186" s="410"/>
      <c r="G186" s="410"/>
      <c r="H186" s="68"/>
      <c r="I186" s="75"/>
      <c r="J186" s="76"/>
      <c r="K186" s="457"/>
    </row>
    <row r="187" spans="1:11" s="140" customFormat="1" ht="150.75" customHeight="1" x14ac:dyDescent="0.2">
      <c r="A187" s="397"/>
      <c r="B187" s="397"/>
      <c r="C187" s="400"/>
      <c r="D187" s="413"/>
      <c r="E187" s="410"/>
      <c r="F187" s="410"/>
      <c r="G187" s="410"/>
      <c r="H187" s="68"/>
      <c r="I187" s="220"/>
      <c r="J187" s="170"/>
      <c r="K187" s="458"/>
    </row>
    <row r="188" spans="1:11" s="140" customFormat="1" ht="100.5" customHeight="1" x14ac:dyDescent="0.2">
      <c r="A188" s="398"/>
      <c r="B188" s="398"/>
      <c r="C188" s="401"/>
      <c r="D188" s="405"/>
      <c r="E188" s="403"/>
      <c r="F188" s="403"/>
      <c r="G188" s="403"/>
      <c r="H188" s="68"/>
      <c r="I188" s="266"/>
      <c r="J188" s="190"/>
      <c r="K188" s="459"/>
    </row>
    <row r="189" spans="1:11" s="19" customFormat="1" ht="197.25" customHeight="1" x14ac:dyDescent="0.2">
      <c r="A189" s="29"/>
      <c r="B189" s="247"/>
      <c r="C189" s="77"/>
      <c r="D189" s="73"/>
      <c r="E189" s="70"/>
      <c r="F189" s="70"/>
      <c r="G189" s="70"/>
      <c r="H189" s="78"/>
      <c r="I189" s="74"/>
      <c r="J189" s="76"/>
      <c r="K189" s="91"/>
    </row>
    <row r="190" spans="1:11" s="140" customFormat="1" ht="170.25" customHeight="1" x14ac:dyDescent="0.2">
      <c r="A190" s="261"/>
      <c r="B190" s="247"/>
      <c r="C190" s="76"/>
      <c r="D190" s="259"/>
      <c r="E190" s="264"/>
      <c r="F190" s="264"/>
      <c r="G190" s="264"/>
      <c r="H190" s="274"/>
      <c r="I190" s="75"/>
      <c r="J190" s="194"/>
      <c r="K190" s="268"/>
    </row>
    <row r="191" spans="1:11" s="140" customFormat="1" ht="181.5" customHeight="1" x14ac:dyDescent="0.2">
      <c r="A191" s="181"/>
      <c r="B191" s="247"/>
      <c r="C191" s="195"/>
      <c r="D191" s="40"/>
      <c r="E191" s="182"/>
      <c r="F191" s="182"/>
      <c r="G191" s="182"/>
      <c r="H191" s="189"/>
      <c r="I191" s="196"/>
      <c r="J191" s="191"/>
      <c r="K191" s="184"/>
    </row>
    <row r="192" spans="1:11" s="140" customFormat="1" ht="164.25" customHeight="1" x14ac:dyDescent="0.2">
      <c r="A192" s="396"/>
      <c r="B192" s="396"/>
      <c r="C192" s="399"/>
      <c r="D192" s="404"/>
      <c r="E192" s="402"/>
      <c r="F192" s="402"/>
      <c r="G192" s="402"/>
      <c r="H192" s="189"/>
      <c r="I192" s="196"/>
      <c r="J192" s="52"/>
      <c r="K192" s="98"/>
    </row>
    <row r="193" spans="1:11" s="19" customFormat="1" ht="148.5" customHeight="1" x14ac:dyDescent="0.2">
      <c r="A193" s="398"/>
      <c r="B193" s="398"/>
      <c r="C193" s="401"/>
      <c r="D193" s="405"/>
      <c r="E193" s="403"/>
      <c r="F193" s="403"/>
      <c r="G193" s="403"/>
      <c r="H193" s="269"/>
      <c r="I193" s="266"/>
      <c r="J193" s="267"/>
      <c r="K193" s="268"/>
    </row>
    <row r="194" spans="1:11" s="19" customFormat="1" ht="12.75" x14ac:dyDescent="0.2">
      <c r="A194" s="37"/>
      <c r="B194" s="247"/>
      <c r="C194" s="57"/>
      <c r="D194" s="25"/>
      <c r="E194" s="26"/>
      <c r="F194" s="26"/>
      <c r="G194" s="26"/>
      <c r="H194" s="45"/>
      <c r="I194" s="71"/>
      <c r="J194" s="53"/>
      <c r="K194" s="91"/>
    </row>
    <row r="195" spans="1:11" s="19" customFormat="1" ht="93.75" customHeight="1" x14ac:dyDescent="0.2">
      <c r="A195" s="37"/>
      <c r="B195" s="278"/>
      <c r="C195" s="57"/>
      <c r="D195" s="25"/>
      <c r="E195" s="26"/>
      <c r="F195" s="26"/>
      <c r="G195" s="26"/>
      <c r="H195" s="45"/>
      <c r="I195" s="71"/>
      <c r="J195" s="53"/>
      <c r="K195" s="91"/>
    </row>
    <row r="196" spans="1:11" s="19" customFormat="1" ht="216" customHeight="1" x14ac:dyDescent="0.2">
      <c r="A196" s="37"/>
      <c r="B196" s="278"/>
      <c r="C196" s="57"/>
      <c r="D196" s="25"/>
      <c r="E196" s="26"/>
      <c r="F196" s="26"/>
      <c r="G196" s="26"/>
      <c r="H196" s="68"/>
      <c r="I196" s="71"/>
      <c r="J196" s="53"/>
      <c r="K196" s="91"/>
    </row>
    <row r="197" spans="1:11" s="19" customFormat="1" ht="82.5" customHeight="1" x14ac:dyDescent="0.2">
      <c r="A197" s="37"/>
      <c r="B197" s="247"/>
      <c r="C197" s="64"/>
      <c r="D197" s="25"/>
      <c r="E197" s="26"/>
      <c r="F197" s="26"/>
      <c r="G197" s="26"/>
      <c r="H197" s="68"/>
      <c r="I197" s="20"/>
      <c r="J197" s="86"/>
      <c r="K197" s="91"/>
    </row>
    <row r="198" spans="1:11" s="19" customFormat="1" ht="198" customHeight="1" x14ac:dyDescent="0.2">
      <c r="A198" s="37"/>
      <c r="B198" s="278"/>
      <c r="C198" s="39"/>
      <c r="D198" s="40"/>
      <c r="E198" s="26"/>
      <c r="F198" s="26"/>
      <c r="G198" s="26"/>
      <c r="H198" s="1"/>
      <c r="I198" s="43"/>
      <c r="J198" s="52"/>
      <c r="K198" s="91"/>
    </row>
    <row r="199" spans="1:11" s="19" customFormat="1" ht="105" customHeight="1" x14ac:dyDescent="0.2">
      <c r="A199" s="87"/>
      <c r="B199" s="278"/>
      <c r="C199" s="84"/>
      <c r="D199" s="73"/>
      <c r="E199" s="70"/>
      <c r="F199" s="70"/>
      <c r="G199" s="70"/>
      <c r="H199" s="78"/>
      <c r="I199" s="88"/>
      <c r="J199" s="179"/>
      <c r="K199" s="90"/>
    </row>
    <row r="200" spans="1:11" s="19" customFormat="1" ht="105" customHeight="1" x14ac:dyDescent="0.2">
      <c r="A200" s="66"/>
      <c r="B200" s="247"/>
      <c r="C200" s="54"/>
      <c r="D200" s="25"/>
      <c r="E200" s="26"/>
      <c r="F200" s="26"/>
      <c r="G200" s="26"/>
      <c r="H200" s="68"/>
      <c r="I200" s="48"/>
      <c r="J200" s="53"/>
      <c r="K200" s="91"/>
    </row>
    <row r="201" spans="1:11" s="19" customFormat="1" ht="110.25" customHeight="1" x14ac:dyDescent="0.2">
      <c r="A201" s="66"/>
      <c r="B201" s="247"/>
      <c r="C201" s="54"/>
      <c r="D201" s="25"/>
      <c r="E201" s="26"/>
      <c r="F201" s="26"/>
      <c r="G201" s="26"/>
      <c r="H201" s="68"/>
      <c r="I201" s="48"/>
      <c r="J201" s="175"/>
      <c r="K201" s="91"/>
    </row>
    <row r="202" spans="1:11" s="19" customFormat="1" ht="119.25" customHeight="1" x14ac:dyDescent="0.2">
      <c r="A202" s="66"/>
      <c r="B202" s="247"/>
      <c r="C202" s="93"/>
      <c r="D202" s="25"/>
      <c r="E202" s="26"/>
      <c r="F202" s="26"/>
      <c r="G202" s="26"/>
      <c r="H202" s="68"/>
      <c r="I202" s="48"/>
      <c r="J202" s="53"/>
      <c r="K202" s="91"/>
    </row>
    <row r="203" spans="1:11" s="19" customFormat="1" ht="105" customHeight="1" x14ac:dyDescent="0.2">
      <c r="A203" s="66"/>
      <c r="B203" s="247"/>
      <c r="C203" s="93"/>
      <c r="D203" s="25"/>
      <c r="E203" s="26"/>
      <c r="F203" s="26"/>
      <c r="G203" s="26"/>
      <c r="H203" s="68"/>
      <c r="I203" s="48"/>
      <c r="J203" s="53"/>
      <c r="K203" s="91"/>
    </row>
    <row r="204" spans="1:11" s="19" customFormat="1" ht="119.25" customHeight="1" x14ac:dyDescent="0.2">
      <c r="A204" s="66"/>
      <c r="B204" s="247"/>
      <c r="C204" s="51"/>
      <c r="D204" s="25"/>
      <c r="E204" s="26"/>
      <c r="F204" s="26"/>
      <c r="G204" s="26"/>
      <c r="H204" s="68"/>
      <c r="I204" s="48"/>
      <c r="J204" s="53"/>
      <c r="K204" s="91"/>
    </row>
    <row r="205" spans="1:11" s="19" customFormat="1" ht="140.25" customHeight="1" x14ac:dyDescent="0.2">
      <c r="A205" s="66"/>
      <c r="B205" s="247"/>
      <c r="C205" s="246"/>
      <c r="D205" s="25"/>
      <c r="E205" s="26"/>
      <c r="F205" s="26"/>
      <c r="G205" s="26"/>
      <c r="H205" s="68"/>
      <c r="I205" s="48"/>
      <c r="J205" s="175"/>
      <c r="K205" s="91"/>
    </row>
    <row r="206" spans="1:11" s="19" customFormat="1" ht="105" customHeight="1" x14ac:dyDescent="0.2">
      <c r="A206" s="411"/>
      <c r="B206" s="396"/>
      <c r="C206" s="446"/>
      <c r="D206" s="404"/>
      <c r="E206" s="402"/>
      <c r="F206" s="402"/>
      <c r="G206" s="402"/>
      <c r="H206" s="68"/>
      <c r="I206" s="460"/>
      <c r="J206" s="53"/>
      <c r="K206" s="91"/>
    </row>
    <row r="207" spans="1:11" s="19" customFormat="1" ht="95.25" customHeight="1" x14ac:dyDescent="0.2">
      <c r="A207" s="412"/>
      <c r="B207" s="398"/>
      <c r="C207" s="446"/>
      <c r="D207" s="405"/>
      <c r="E207" s="403"/>
      <c r="F207" s="403"/>
      <c r="G207" s="403"/>
      <c r="H207" s="68"/>
      <c r="I207" s="461"/>
      <c r="J207" s="53"/>
      <c r="K207" s="91"/>
    </row>
    <row r="208" spans="1:11" s="19" customFormat="1" ht="141.75" customHeight="1" x14ac:dyDescent="0.2">
      <c r="A208" s="66"/>
      <c r="B208" s="247"/>
      <c r="C208" s="51"/>
      <c r="D208" s="25"/>
      <c r="E208" s="26"/>
      <c r="F208" s="26"/>
      <c r="G208" s="26"/>
      <c r="H208" s="28"/>
      <c r="I208" s="48"/>
      <c r="J208" s="53"/>
      <c r="K208" s="91"/>
    </row>
    <row r="209" spans="1:11" s="140" customFormat="1" ht="107.25" customHeight="1" x14ac:dyDescent="0.2">
      <c r="A209" s="411"/>
      <c r="B209" s="396"/>
      <c r="C209" s="432"/>
      <c r="D209" s="404"/>
      <c r="E209" s="402"/>
      <c r="F209" s="402"/>
      <c r="G209" s="402"/>
      <c r="H209" s="28"/>
      <c r="I209" s="266"/>
      <c r="J209" s="172"/>
      <c r="K209" s="268"/>
    </row>
    <row r="210" spans="1:11" s="19" customFormat="1" ht="107.25" customHeight="1" x14ac:dyDescent="0.2">
      <c r="A210" s="412"/>
      <c r="B210" s="398"/>
      <c r="C210" s="433"/>
      <c r="D210" s="405"/>
      <c r="E210" s="403"/>
      <c r="F210" s="403"/>
      <c r="G210" s="403"/>
      <c r="H210" s="28"/>
      <c r="I210" s="48"/>
      <c r="J210" s="171"/>
      <c r="K210" s="91"/>
    </row>
    <row r="211" spans="1:11" s="140" customFormat="1" ht="55.5" customHeight="1" x14ac:dyDescent="0.2">
      <c r="A211" s="411"/>
      <c r="B211" s="396"/>
      <c r="C211" s="472"/>
      <c r="D211" s="404"/>
      <c r="E211" s="402"/>
      <c r="F211" s="402"/>
      <c r="G211" s="402"/>
      <c r="H211" s="28"/>
      <c r="I211" s="266"/>
      <c r="J211" s="172"/>
      <c r="K211" s="280"/>
    </row>
    <row r="212" spans="1:11" s="19" customFormat="1" ht="96" customHeight="1" x14ac:dyDescent="0.2">
      <c r="A212" s="465"/>
      <c r="B212" s="397"/>
      <c r="C212" s="473"/>
      <c r="D212" s="413"/>
      <c r="E212" s="410"/>
      <c r="F212" s="410"/>
      <c r="G212" s="410"/>
      <c r="H212" s="28"/>
      <c r="I212" s="48"/>
      <c r="J212" s="172"/>
      <c r="K212" s="456"/>
    </row>
    <row r="213" spans="1:11" s="140" customFormat="1" ht="153" customHeight="1" x14ac:dyDescent="0.2">
      <c r="A213" s="465"/>
      <c r="B213" s="397"/>
      <c r="C213" s="473"/>
      <c r="D213" s="413"/>
      <c r="E213" s="410"/>
      <c r="F213" s="410"/>
      <c r="G213" s="410"/>
      <c r="H213" s="28"/>
      <c r="I213" s="177"/>
      <c r="J213" s="172"/>
      <c r="K213" s="459"/>
    </row>
    <row r="214" spans="1:11" s="19" customFormat="1" ht="159" customHeight="1" x14ac:dyDescent="0.2">
      <c r="A214" s="465"/>
      <c r="B214" s="397"/>
      <c r="C214" s="473"/>
      <c r="D214" s="413"/>
      <c r="E214" s="410"/>
      <c r="F214" s="410"/>
      <c r="G214" s="410"/>
      <c r="H214" s="28"/>
      <c r="I214" s="48"/>
      <c r="J214" s="172"/>
      <c r="K214" s="456"/>
    </row>
    <row r="215" spans="1:11" s="19" customFormat="1" ht="116.25" customHeight="1" x14ac:dyDescent="0.2">
      <c r="A215" s="465"/>
      <c r="B215" s="397"/>
      <c r="C215" s="473"/>
      <c r="D215" s="413"/>
      <c r="E215" s="410"/>
      <c r="F215" s="410"/>
      <c r="G215" s="410"/>
      <c r="H215" s="28"/>
      <c r="I215" s="48"/>
      <c r="J215" s="52"/>
      <c r="K215" s="458"/>
    </row>
    <row r="216" spans="1:11" s="19" customFormat="1" ht="135" customHeight="1" x14ac:dyDescent="0.2">
      <c r="A216" s="465"/>
      <c r="B216" s="397"/>
      <c r="C216" s="473"/>
      <c r="D216" s="413"/>
      <c r="E216" s="410"/>
      <c r="F216" s="410"/>
      <c r="G216" s="410"/>
      <c r="H216" s="28"/>
      <c r="I216" s="48"/>
      <c r="J216" s="172"/>
      <c r="K216" s="458"/>
    </row>
    <row r="217" spans="1:11" s="140" customFormat="1" ht="12.75" x14ac:dyDescent="0.2">
      <c r="A217" s="111"/>
      <c r="B217" s="112"/>
      <c r="C217" s="246"/>
      <c r="D217" s="25"/>
      <c r="E217" s="151"/>
      <c r="F217" s="151"/>
      <c r="G217" s="151"/>
      <c r="H217" s="68"/>
      <c r="I217" s="27"/>
      <c r="J217" s="175"/>
      <c r="K217" s="98"/>
    </row>
    <row r="218" spans="1:11" s="19" customFormat="1" ht="60" customHeight="1" x14ac:dyDescent="0.2">
      <c r="A218" s="111"/>
      <c r="B218" s="112"/>
      <c r="C218" s="51"/>
      <c r="D218" s="25"/>
      <c r="E218" s="26"/>
      <c r="F218" s="26"/>
      <c r="G218" s="26"/>
      <c r="H218" s="68"/>
      <c r="I218" s="27"/>
      <c r="J218" s="172"/>
      <c r="K218" s="98"/>
    </row>
    <row r="219" spans="1:11" s="19" customFormat="1" ht="12.75" x14ac:dyDescent="0.2">
      <c r="A219" s="396"/>
      <c r="B219" s="396"/>
      <c r="C219" s="399"/>
      <c r="D219" s="404"/>
      <c r="E219" s="402"/>
      <c r="F219" s="402"/>
      <c r="G219" s="402"/>
      <c r="H219" s="68"/>
      <c r="I219" s="83"/>
      <c r="J219" s="53"/>
      <c r="K219" s="456"/>
    </row>
    <row r="220" spans="1:11" s="19" customFormat="1" ht="132" customHeight="1" x14ac:dyDescent="0.2">
      <c r="A220" s="398"/>
      <c r="B220" s="398"/>
      <c r="C220" s="401"/>
      <c r="D220" s="405"/>
      <c r="E220" s="403"/>
      <c r="F220" s="403"/>
      <c r="G220" s="403"/>
      <c r="H220" s="68"/>
      <c r="I220" s="81"/>
      <c r="J220" s="80"/>
      <c r="K220" s="459"/>
    </row>
    <row r="221" spans="1:11" s="140" customFormat="1" ht="111.75" customHeight="1" x14ac:dyDescent="0.2">
      <c r="A221" s="181"/>
      <c r="B221" s="247"/>
      <c r="C221" s="82"/>
      <c r="D221" s="25"/>
      <c r="E221" s="187"/>
      <c r="F221" s="187"/>
      <c r="G221" s="187"/>
      <c r="H221" s="68"/>
      <c r="I221" s="81"/>
      <c r="J221" s="183"/>
      <c r="K221" s="184"/>
    </row>
    <row r="222" spans="1:11" s="19" customFormat="1" ht="140.25" customHeight="1" x14ac:dyDescent="0.2">
      <c r="A222" s="37"/>
      <c r="B222" s="247"/>
      <c r="C222" s="63"/>
      <c r="D222" s="25"/>
      <c r="E222" s="26"/>
      <c r="F222" s="26"/>
      <c r="G222" s="26"/>
      <c r="H222" s="68"/>
      <c r="I222" s="27"/>
      <c r="J222" s="53"/>
      <c r="K222" s="91"/>
    </row>
    <row r="223" spans="1:11" s="140" customFormat="1" ht="104.25" customHeight="1" x14ac:dyDescent="0.2">
      <c r="A223" s="181"/>
      <c r="B223" s="112"/>
      <c r="C223" s="180"/>
      <c r="D223" s="25"/>
      <c r="E223" s="187"/>
      <c r="F223" s="187"/>
      <c r="G223" s="187"/>
      <c r="H223" s="68"/>
      <c r="I223" s="27"/>
      <c r="J223" s="183"/>
      <c r="K223" s="98"/>
    </row>
    <row r="224" spans="1:11" s="19" customFormat="1" ht="102" customHeight="1" x14ac:dyDescent="0.2">
      <c r="A224" s="37"/>
      <c r="B224" s="112"/>
      <c r="C224" s="180"/>
      <c r="D224" s="25"/>
      <c r="E224" s="187"/>
      <c r="F224" s="187"/>
      <c r="G224" s="187"/>
      <c r="H224" s="68"/>
      <c r="I224" s="27"/>
      <c r="J224" s="183"/>
      <c r="K224" s="98"/>
    </row>
    <row r="225" spans="1:11" s="19" customFormat="1" ht="119.25" customHeight="1" x14ac:dyDescent="0.2">
      <c r="A225" s="29"/>
      <c r="B225" s="278"/>
      <c r="C225" s="51"/>
      <c r="D225" s="25"/>
      <c r="E225" s="26"/>
      <c r="F225" s="26"/>
      <c r="G225" s="26"/>
      <c r="H225" s="28"/>
      <c r="I225" s="42"/>
      <c r="J225" s="50"/>
      <c r="K225" s="91"/>
    </row>
    <row r="226" spans="1:11" s="19" customFormat="1" ht="12.75" x14ac:dyDescent="0.2">
      <c r="A226" s="29"/>
      <c r="B226" s="278"/>
      <c r="C226" s="51"/>
      <c r="D226" s="25"/>
      <c r="E226" s="26"/>
      <c r="F226" s="26"/>
      <c r="G226" s="26"/>
      <c r="H226" s="28"/>
      <c r="I226" s="42"/>
      <c r="J226" s="49"/>
      <c r="K226" s="91"/>
    </row>
    <row r="227" spans="1:11" s="19" customFormat="1" ht="141" customHeight="1" x14ac:dyDescent="0.2">
      <c r="A227" s="37"/>
      <c r="B227" s="247"/>
      <c r="C227" s="82"/>
      <c r="D227" s="25"/>
      <c r="E227" s="26"/>
      <c r="F227" s="26"/>
      <c r="G227" s="26"/>
      <c r="H227" s="28"/>
      <c r="I227" s="42"/>
      <c r="J227" s="97"/>
      <c r="K227" s="91"/>
    </row>
    <row r="228" spans="1:11" s="19" customFormat="1" ht="135" customHeight="1" x14ac:dyDescent="0.2">
      <c r="A228" s="37"/>
      <c r="B228" s="247"/>
      <c r="C228" s="82"/>
      <c r="D228" s="25"/>
      <c r="E228" s="26"/>
      <c r="F228" s="26"/>
      <c r="G228" s="26"/>
      <c r="H228" s="28"/>
      <c r="I228" s="27"/>
      <c r="J228" s="97"/>
      <c r="K228" s="91"/>
    </row>
    <row r="229" spans="1:11" s="19" customFormat="1" ht="141.75" customHeight="1" x14ac:dyDescent="0.2">
      <c r="A229" s="396"/>
      <c r="B229" s="396"/>
      <c r="C229" s="417"/>
      <c r="D229" s="447"/>
      <c r="E229" s="402"/>
      <c r="F229" s="402"/>
      <c r="G229" s="402"/>
      <c r="H229" s="28"/>
      <c r="I229" s="27"/>
      <c r="J229" s="97"/>
      <c r="K229" s="456"/>
    </row>
    <row r="230" spans="1:11" s="19" customFormat="1" ht="96.75" customHeight="1" x14ac:dyDescent="0.2">
      <c r="A230" s="398"/>
      <c r="B230" s="398"/>
      <c r="C230" s="419"/>
      <c r="D230" s="448"/>
      <c r="E230" s="403"/>
      <c r="F230" s="403"/>
      <c r="G230" s="403"/>
      <c r="H230" s="28"/>
      <c r="I230" s="27"/>
      <c r="J230" s="97"/>
      <c r="K230" s="459"/>
    </row>
    <row r="231" spans="1:11" s="19" customFormat="1" ht="126.75" customHeight="1" x14ac:dyDescent="0.2">
      <c r="A231" s="37"/>
      <c r="B231" s="247"/>
      <c r="C231" s="82"/>
      <c r="D231" s="25"/>
      <c r="E231" s="26"/>
      <c r="F231" s="26"/>
      <c r="G231" s="26"/>
      <c r="H231" s="28"/>
      <c r="I231" s="27"/>
      <c r="J231" s="97"/>
      <c r="K231" s="91"/>
    </row>
    <row r="232" spans="1:11" s="19" customFormat="1" ht="92.25" customHeight="1" x14ac:dyDescent="0.2">
      <c r="A232" s="37"/>
      <c r="B232" s="247"/>
      <c r="C232" s="82"/>
      <c r="D232" s="25"/>
      <c r="E232" s="26"/>
      <c r="F232" s="26"/>
      <c r="G232" s="26"/>
      <c r="H232" s="28"/>
      <c r="I232" s="27"/>
      <c r="J232" s="97"/>
      <c r="K232" s="91"/>
    </row>
    <row r="233" spans="1:11" s="140" customFormat="1" ht="107.25" customHeight="1" x14ac:dyDescent="0.2">
      <c r="A233" s="239"/>
      <c r="B233" s="247"/>
      <c r="C233" s="82"/>
      <c r="D233" s="25"/>
      <c r="E233" s="224"/>
      <c r="F233" s="224"/>
      <c r="G233" s="224"/>
      <c r="H233" s="28"/>
      <c r="I233" s="27"/>
      <c r="J233" s="253"/>
      <c r="K233" s="240"/>
    </row>
    <row r="234" spans="1:11" s="19" customFormat="1" ht="145.5" customHeight="1" x14ac:dyDescent="0.2">
      <c r="A234" s="37"/>
      <c r="B234" s="247"/>
      <c r="C234" s="51"/>
      <c r="D234" s="25"/>
      <c r="E234" s="26"/>
      <c r="F234" s="26"/>
      <c r="G234" s="26"/>
      <c r="H234" s="68"/>
      <c r="I234" s="27"/>
      <c r="J234" s="99"/>
      <c r="K234" s="91"/>
    </row>
    <row r="235" spans="1:11" s="19" customFormat="1" ht="175.5" customHeight="1" x14ac:dyDescent="0.2">
      <c r="A235" s="396"/>
      <c r="B235" s="396"/>
      <c r="C235" s="399"/>
      <c r="D235" s="404"/>
      <c r="E235" s="402"/>
      <c r="F235" s="402"/>
      <c r="G235" s="402"/>
      <c r="H235" s="28"/>
      <c r="I235" s="462"/>
      <c r="J235" s="49"/>
      <c r="K235" s="456"/>
    </row>
    <row r="236" spans="1:11" s="19" customFormat="1" ht="121.5" customHeight="1" thickBot="1" x14ac:dyDescent="0.25">
      <c r="A236" s="398"/>
      <c r="B236" s="398"/>
      <c r="C236" s="449"/>
      <c r="D236" s="405"/>
      <c r="E236" s="403"/>
      <c r="F236" s="403"/>
      <c r="G236" s="403"/>
      <c r="H236" s="28"/>
      <c r="I236" s="464"/>
      <c r="J236" s="49"/>
      <c r="K236" s="459"/>
    </row>
    <row r="237" spans="1:11" s="19" customFormat="1" ht="18.75" customHeight="1" thickBot="1" x14ac:dyDescent="0.25">
      <c r="A237" s="103"/>
      <c r="B237" s="104"/>
      <c r="C237" s="424" t="s">
        <v>1</v>
      </c>
      <c r="D237" s="425"/>
      <c r="E237" s="425"/>
      <c r="F237" s="425"/>
      <c r="G237" s="426"/>
      <c r="H237" s="23">
        <f>SUM(H135:H236)</f>
        <v>0</v>
      </c>
      <c r="I237" s="427"/>
      <c r="J237" s="428"/>
      <c r="K237" s="102"/>
    </row>
    <row r="238" spans="1:11" s="19" customFormat="1" ht="12.75" x14ac:dyDescent="0.2">
      <c r="D238" s="18"/>
      <c r="E238" s="18"/>
      <c r="F238" s="18"/>
      <c r="G238" s="18"/>
      <c r="H238" s="21"/>
      <c r="I238" s="21"/>
      <c r="J238" s="22"/>
    </row>
    <row r="239" spans="1:11" s="24" customFormat="1" ht="20.25" customHeight="1" x14ac:dyDescent="0.2">
      <c r="C239" s="429" t="s">
        <v>3</v>
      </c>
      <c r="D239" s="429"/>
      <c r="E239" s="429"/>
      <c r="F239" s="429"/>
      <c r="G239" s="429"/>
      <c r="H239" s="429"/>
      <c r="I239" s="429"/>
      <c r="J239" s="429"/>
    </row>
    <row r="240" spans="1:11" s="24" customFormat="1" ht="29.25" customHeight="1" x14ac:dyDescent="0.2">
      <c r="C240" s="429" t="s">
        <v>10</v>
      </c>
      <c r="D240" s="429"/>
      <c r="E240" s="429"/>
      <c r="F240" s="429"/>
      <c r="G240" s="429"/>
      <c r="H240" s="429"/>
      <c r="I240" s="429"/>
      <c r="J240" s="429"/>
    </row>
    <row r="241" spans="3:10" s="24" customFormat="1" ht="26.25" customHeight="1" x14ac:dyDescent="0.2">
      <c r="C241" s="440"/>
      <c r="D241" s="440"/>
      <c r="E241" s="440"/>
      <c r="F241" s="440"/>
      <c r="G241" s="440"/>
      <c r="H241" s="440"/>
      <c r="I241" s="440"/>
      <c r="J241" s="440"/>
    </row>
    <row r="242" spans="3:10" x14ac:dyDescent="0.2">
      <c r="J242" s="16"/>
    </row>
    <row r="243" spans="3:10" x14ac:dyDescent="0.2">
      <c r="D243" s="13"/>
      <c r="E243" s="13"/>
      <c r="F243" s="13"/>
      <c r="G243" s="13"/>
      <c r="H243" s="13"/>
      <c r="J243" s="114"/>
    </row>
    <row r="244" spans="3:10" x14ac:dyDescent="0.2">
      <c r="D244" s="13"/>
      <c r="E244" s="13"/>
      <c r="F244" s="13"/>
      <c r="G244" s="13"/>
      <c r="H244" s="13"/>
      <c r="J244" s="16"/>
    </row>
    <row r="245" spans="3:10" x14ac:dyDescent="0.2">
      <c r="D245" s="13"/>
      <c r="E245" s="13"/>
      <c r="F245" s="13"/>
      <c r="G245" s="13"/>
      <c r="H245" s="13"/>
      <c r="J245" s="16"/>
    </row>
    <row r="246" spans="3:10" x14ac:dyDescent="0.2">
      <c r="D246" s="13"/>
      <c r="E246" s="13"/>
      <c r="F246" s="13"/>
      <c r="G246" s="13"/>
      <c r="H246" s="13"/>
    </row>
  </sheetData>
  <autoFilter ref="A67:K131"/>
  <mergeCells count="164">
    <mergeCell ref="G139:G146"/>
    <mergeCell ref="G82:G83"/>
    <mergeCell ref="C82:C83"/>
    <mergeCell ref="D82:D83"/>
    <mergeCell ref="E82:E83"/>
    <mergeCell ref="G150:G152"/>
    <mergeCell ref="A219:A220"/>
    <mergeCell ref="D235:D236"/>
    <mergeCell ref="B235:B236"/>
    <mergeCell ref="A235:A236"/>
    <mergeCell ref="D219:D220"/>
    <mergeCell ref="C219:C220"/>
    <mergeCell ref="B219:B220"/>
    <mergeCell ref="B229:B230"/>
    <mergeCell ref="A229:A230"/>
    <mergeCell ref="A179:A184"/>
    <mergeCell ref="G209:G210"/>
    <mergeCell ref="A211:A216"/>
    <mergeCell ref="B211:B216"/>
    <mergeCell ref="C211:C216"/>
    <mergeCell ref="D211:D216"/>
    <mergeCell ref="F192:F193"/>
    <mergeCell ref="G192:G193"/>
    <mergeCell ref="A136:A137"/>
    <mergeCell ref="A139:A146"/>
    <mergeCell ref="F150:F152"/>
    <mergeCell ref="E150:E152"/>
    <mergeCell ref="B150:B152"/>
    <mergeCell ref="A150:A152"/>
    <mergeCell ref="A147:A148"/>
    <mergeCell ref="B147:B148"/>
    <mergeCell ref="C147:C148"/>
    <mergeCell ref="D147:D148"/>
    <mergeCell ref="E147:E148"/>
    <mergeCell ref="F147:F148"/>
    <mergeCell ref="F136:F137"/>
    <mergeCell ref="E136:E137"/>
    <mergeCell ref="D136:D137"/>
    <mergeCell ref="C136:C137"/>
    <mergeCell ref="B136:B137"/>
    <mergeCell ref="B139:B146"/>
    <mergeCell ref="D139:D146"/>
    <mergeCell ref="E139:E146"/>
    <mergeCell ref="F139:F146"/>
    <mergeCell ref="K235:K236"/>
    <mergeCell ref="I235:I236"/>
    <mergeCell ref="E235:E236"/>
    <mergeCell ref="F235:F236"/>
    <mergeCell ref="G235:G236"/>
    <mergeCell ref="K212:K213"/>
    <mergeCell ref="K214:K216"/>
    <mergeCell ref="K219:K220"/>
    <mergeCell ref="G219:G220"/>
    <mergeCell ref="F219:F220"/>
    <mergeCell ref="E219:E220"/>
    <mergeCell ref="K229:K230"/>
    <mergeCell ref="E229:E230"/>
    <mergeCell ref="F229:F230"/>
    <mergeCell ref="G229:G230"/>
    <mergeCell ref="E211:E216"/>
    <mergeCell ref="F211:F216"/>
    <mergeCell ref="G211:G216"/>
    <mergeCell ref="K185:K188"/>
    <mergeCell ref="I206:I207"/>
    <mergeCell ref="D206:D207"/>
    <mergeCell ref="B206:B207"/>
    <mergeCell ref="A206:A207"/>
    <mergeCell ref="E206:E207"/>
    <mergeCell ref="F206:F207"/>
    <mergeCell ref="G206:G207"/>
    <mergeCell ref="I163:I167"/>
    <mergeCell ref="K163:K167"/>
    <mergeCell ref="A176:A178"/>
    <mergeCell ref="B176:B178"/>
    <mergeCell ref="C176:C178"/>
    <mergeCell ref="D176:D178"/>
    <mergeCell ref="E176:E178"/>
    <mergeCell ref="F176:F178"/>
    <mergeCell ref="G176:G178"/>
    <mergeCell ref="K176:K178"/>
    <mergeCell ref="I177:I178"/>
    <mergeCell ref="E179:E184"/>
    <mergeCell ref="F185:F188"/>
    <mergeCell ref="G185:G188"/>
    <mergeCell ref="D163:D167"/>
    <mergeCell ref="E163:E167"/>
    <mergeCell ref="C240:J240"/>
    <mergeCell ref="C241:J241"/>
    <mergeCell ref="C62:G62"/>
    <mergeCell ref="I62:J62"/>
    <mergeCell ref="C206:C207"/>
    <mergeCell ref="C229:C230"/>
    <mergeCell ref="D229:D230"/>
    <mergeCell ref="C235:C236"/>
    <mergeCell ref="C150:C152"/>
    <mergeCell ref="C139:C146"/>
    <mergeCell ref="C131:G131"/>
    <mergeCell ref="I131:J131"/>
    <mergeCell ref="B133:J133"/>
    <mergeCell ref="B192:B193"/>
    <mergeCell ref="D192:D193"/>
    <mergeCell ref="E192:E193"/>
    <mergeCell ref="G163:G167"/>
    <mergeCell ref="F163:F167"/>
    <mergeCell ref="E153:E156"/>
    <mergeCell ref="D150:D152"/>
    <mergeCell ref="D153:D156"/>
    <mergeCell ref="B153:B156"/>
    <mergeCell ref="G136:G137"/>
    <mergeCell ref="F82:F83"/>
    <mergeCell ref="B11:J11"/>
    <mergeCell ref="H4:H5"/>
    <mergeCell ref="C4:C5"/>
    <mergeCell ref="C237:G237"/>
    <mergeCell ref="I237:J237"/>
    <mergeCell ref="C239:J239"/>
    <mergeCell ref="G179:G184"/>
    <mergeCell ref="F179:F184"/>
    <mergeCell ref="G153:G156"/>
    <mergeCell ref="B209:B210"/>
    <mergeCell ref="C209:C210"/>
    <mergeCell ref="D209:D210"/>
    <mergeCell ref="E209:E210"/>
    <mergeCell ref="F209:F210"/>
    <mergeCell ref="B76:B78"/>
    <mergeCell ref="D76:D78"/>
    <mergeCell ref="E76:E78"/>
    <mergeCell ref="F76:F78"/>
    <mergeCell ref="B185:B188"/>
    <mergeCell ref="G76:G78"/>
    <mergeCell ref="B169:B174"/>
    <mergeCell ref="G147:G148"/>
    <mergeCell ref="B179:B184"/>
    <mergeCell ref="C179:C184"/>
    <mergeCell ref="E185:E188"/>
    <mergeCell ref="A153:A156"/>
    <mergeCell ref="A209:A210"/>
    <mergeCell ref="A185:A188"/>
    <mergeCell ref="C169:C174"/>
    <mergeCell ref="D169:D174"/>
    <mergeCell ref="E169:E174"/>
    <mergeCell ref="F169:F174"/>
    <mergeCell ref="G169:G174"/>
    <mergeCell ref="F153:F156"/>
    <mergeCell ref="D179:D184"/>
    <mergeCell ref="C153:C156"/>
    <mergeCell ref="A163:A167"/>
    <mergeCell ref="B163:B167"/>
    <mergeCell ref="A192:A193"/>
    <mergeCell ref="C192:C193"/>
    <mergeCell ref="C163:C167"/>
    <mergeCell ref="C185:C188"/>
    <mergeCell ref="D185:D188"/>
    <mergeCell ref="B66:J66"/>
    <mergeCell ref="A76:A78"/>
    <mergeCell ref="C76:C78"/>
    <mergeCell ref="B85:B86"/>
    <mergeCell ref="C85:C86"/>
    <mergeCell ref="E85:E86"/>
    <mergeCell ref="F85:F86"/>
    <mergeCell ref="G85:G86"/>
    <mergeCell ref="D85:D86"/>
    <mergeCell ref="A82:A83"/>
    <mergeCell ref="B82:B83"/>
  </mergeCells>
  <pageMargins left="0.51181102362204722" right="0.51181102362204722" top="0.47244094488188981" bottom="0.51181102362204722" header="0.51181102362204722" footer="0.39370078740157483"/>
  <pageSetup paperSize="9" scale="75" fitToHeight="0" orientation="landscape" r:id="rId1"/>
  <headerFooter alignWithMargins="0">
    <oddFooter>&amp;C&amp;"Tahoma,Obyčejné"&amp;P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3"/>
  <sheetViews>
    <sheetView tabSelected="1" zoomScaleNormal="100" zoomScaleSheetLayoutView="100" workbookViewId="0">
      <selection activeCell="F3" sqref="F3"/>
    </sheetView>
  </sheetViews>
  <sheetFormatPr defaultRowHeight="12.75" x14ac:dyDescent="0.2"/>
  <cols>
    <col min="1" max="1" width="12.5703125" style="289" customWidth="1"/>
    <col min="2" max="2" width="35.42578125" style="289" customWidth="1"/>
    <col min="3" max="3" width="8" style="289" hidden="1" customWidth="1"/>
    <col min="4" max="4" width="13.140625" style="289" customWidth="1"/>
    <col min="5" max="5" width="86.28515625" style="289" customWidth="1"/>
    <col min="6" max="16384" width="9.140625" style="289"/>
  </cols>
  <sheetData>
    <row r="1" spans="1:5" s="287" customFormat="1" ht="40.5" customHeight="1" x14ac:dyDescent="0.2">
      <c r="A1" s="476" t="s">
        <v>295</v>
      </c>
      <c r="B1" s="476"/>
      <c r="C1" s="476"/>
      <c r="D1" s="476"/>
      <c r="E1" s="476"/>
    </row>
    <row r="2" spans="1:5" s="287" customFormat="1" ht="15" x14ac:dyDescent="0.2">
      <c r="A2" s="293"/>
      <c r="B2" s="293"/>
      <c r="C2" s="293"/>
      <c r="D2" s="314"/>
    </row>
    <row r="3" spans="1:5" s="287" customFormat="1" ht="15.75" customHeight="1" x14ac:dyDescent="0.2">
      <c r="A3" s="285" t="s">
        <v>13</v>
      </c>
      <c r="B3" s="285"/>
      <c r="C3" s="285"/>
    </row>
    <row r="4" spans="1:5" ht="13.5" thickBot="1" x14ac:dyDescent="0.25"/>
    <row r="5" spans="1:5" ht="42" customHeight="1" thickBot="1" x14ac:dyDescent="0.25">
      <c r="A5" s="230" t="s">
        <v>11</v>
      </c>
      <c r="B5" s="254" t="s">
        <v>0</v>
      </c>
      <c r="C5" s="232" t="s">
        <v>4</v>
      </c>
      <c r="D5" s="233" t="s">
        <v>582</v>
      </c>
      <c r="E5" s="238" t="s">
        <v>583</v>
      </c>
    </row>
    <row r="6" spans="1:5" s="292" customFormat="1" ht="41.25" customHeight="1" x14ac:dyDescent="0.2">
      <c r="A6" s="348" t="s">
        <v>110</v>
      </c>
      <c r="B6" s="347" t="s">
        <v>98</v>
      </c>
      <c r="C6" s="344">
        <v>3451</v>
      </c>
      <c r="D6" s="270">
        <v>672.2</v>
      </c>
      <c r="E6" s="356" t="s">
        <v>263</v>
      </c>
    </row>
    <row r="7" spans="1:5" s="291" customFormat="1" ht="89.25" x14ac:dyDescent="0.2">
      <c r="A7" s="353" t="s">
        <v>109</v>
      </c>
      <c r="B7" s="300" t="s">
        <v>205</v>
      </c>
      <c r="C7" s="312">
        <v>3206</v>
      </c>
      <c r="D7" s="150">
        <v>62.6</v>
      </c>
      <c r="E7" s="298" t="s">
        <v>520</v>
      </c>
    </row>
    <row r="8" spans="1:5" s="291" customFormat="1" ht="67.5" customHeight="1" x14ac:dyDescent="0.2">
      <c r="A8" s="353" t="s">
        <v>109</v>
      </c>
      <c r="B8" s="300" t="s">
        <v>666</v>
      </c>
      <c r="C8" s="147">
        <v>3317</v>
      </c>
      <c r="D8" s="150">
        <v>11498</v>
      </c>
      <c r="E8" s="298" t="s">
        <v>521</v>
      </c>
    </row>
    <row r="9" spans="1:5" s="291" customFormat="1" ht="63.75" x14ac:dyDescent="0.2">
      <c r="A9" s="353" t="s">
        <v>109</v>
      </c>
      <c r="B9" s="300" t="s">
        <v>385</v>
      </c>
      <c r="C9" s="147">
        <v>3319</v>
      </c>
      <c r="D9" s="150">
        <f>21062.7+2600</f>
        <v>23662.7</v>
      </c>
      <c r="E9" s="298" t="s">
        <v>522</v>
      </c>
    </row>
    <row r="10" spans="1:5" s="291" customFormat="1" ht="82.5" customHeight="1" x14ac:dyDescent="0.2">
      <c r="A10" s="353" t="s">
        <v>109</v>
      </c>
      <c r="B10" s="300" t="s">
        <v>386</v>
      </c>
      <c r="C10" s="147">
        <v>3324</v>
      </c>
      <c r="D10" s="150">
        <v>8929.5</v>
      </c>
      <c r="E10" s="298" t="s">
        <v>544</v>
      </c>
    </row>
    <row r="11" spans="1:5" ht="69.75" customHeight="1" x14ac:dyDescent="0.2">
      <c r="A11" s="353" t="s">
        <v>109</v>
      </c>
      <c r="B11" s="300" t="s">
        <v>206</v>
      </c>
      <c r="C11" s="312">
        <v>3365</v>
      </c>
      <c r="D11" s="150">
        <v>28271.1</v>
      </c>
      <c r="E11" s="298" t="s">
        <v>442</v>
      </c>
    </row>
    <row r="12" spans="1:5" ht="96" customHeight="1" x14ac:dyDescent="0.2">
      <c r="A12" s="353" t="s">
        <v>109</v>
      </c>
      <c r="B12" s="300" t="s">
        <v>207</v>
      </c>
      <c r="C12" s="312" t="s">
        <v>208</v>
      </c>
      <c r="D12" s="150">
        <v>244.6</v>
      </c>
      <c r="E12" s="298" t="s">
        <v>443</v>
      </c>
    </row>
    <row r="13" spans="1:5" ht="81" customHeight="1" x14ac:dyDescent="0.2">
      <c r="A13" s="353" t="s">
        <v>109</v>
      </c>
      <c r="B13" s="300" t="s">
        <v>387</v>
      </c>
      <c r="C13" s="147">
        <v>3429</v>
      </c>
      <c r="D13" s="150">
        <v>20</v>
      </c>
      <c r="E13" s="298" t="s">
        <v>444</v>
      </c>
    </row>
    <row r="14" spans="1:5" ht="95.25" customHeight="1" x14ac:dyDescent="0.2">
      <c r="A14" s="353" t="s">
        <v>109</v>
      </c>
      <c r="B14" s="300" t="s">
        <v>388</v>
      </c>
      <c r="C14" s="147">
        <v>3431</v>
      </c>
      <c r="D14" s="150">
        <v>83</v>
      </c>
      <c r="E14" s="298" t="s">
        <v>523</v>
      </c>
    </row>
    <row r="15" spans="1:5" ht="76.5" x14ac:dyDescent="0.2">
      <c r="A15" s="353" t="s">
        <v>109</v>
      </c>
      <c r="B15" s="300" t="s">
        <v>209</v>
      </c>
      <c r="C15" s="147">
        <v>3432</v>
      </c>
      <c r="D15" s="150">
        <v>200</v>
      </c>
      <c r="E15" s="298" t="s">
        <v>445</v>
      </c>
    </row>
    <row r="16" spans="1:5" ht="69" customHeight="1" x14ac:dyDescent="0.2">
      <c r="A16" s="353" t="s">
        <v>109</v>
      </c>
      <c r="B16" s="300" t="s">
        <v>337</v>
      </c>
      <c r="C16" s="147">
        <v>3456</v>
      </c>
      <c r="D16" s="150">
        <v>67</v>
      </c>
      <c r="E16" s="298" t="s">
        <v>524</v>
      </c>
    </row>
    <row r="17" spans="1:5" s="292" customFormat="1" ht="69" customHeight="1" x14ac:dyDescent="0.2">
      <c r="A17" s="350" t="s">
        <v>109</v>
      </c>
      <c r="B17" s="366" t="s">
        <v>652</v>
      </c>
      <c r="C17" s="354">
        <v>3262</v>
      </c>
      <c r="D17" s="288">
        <v>332.9</v>
      </c>
      <c r="E17" s="351" t="s">
        <v>525</v>
      </c>
    </row>
    <row r="18" spans="1:5" s="292" customFormat="1" ht="41.25" customHeight="1" x14ac:dyDescent="0.2">
      <c r="A18" s="350" t="s">
        <v>109</v>
      </c>
      <c r="B18" s="349" t="s">
        <v>82</v>
      </c>
      <c r="C18" s="354">
        <v>3392</v>
      </c>
      <c r="D18" s="288">
        <v>500.9</v>
      </c>
      <c r="E18" s="351" t="s">
        <v>264</v>
      </c>
    </row>
    <row r="19" spans="1:5" s="292" customFormat="1" ht="41.25" customHeight="1" x14ac:dyDescent="0.2">
      <c r="A19" s="350" t="s">
        <v>109</v>
      </c>
      <c r="B19" s="366" t="s">
        <v>651</v>
      </c>
      <c r="C19" s="354">
        <v>3411</v>
      </c>
      <c r="D19" s="288">
        <v>200</v>
      </c>
      <c r="E19" s="351" t="s">
        <v>265</v>
      </c>
    </row>
    <row r="20" spans="1:5" s="292" customFormat="1" ht="66" customHeight="1" x14ac:dyDescent="0.2">
      <c r="A20" s="350" t="s">
        <v>109</v>
      </c>
      <c r="B20" s="328" t="s">
        <v>409</v>
      </c>
      <c r="C20" s="327">
        <v>3321</v>
      </c>
      <c r="D20" s="288">
        <v>773.3</v>
      </c>
      <c r="E20" s="351" t="s">
        <v>410</v>
      </c>
    </row>
    <row r="21" spans="1:5" s="292" customFormat="1" ht="66" customHeight="1" x14ac:dyDescent="0.2">
      <c r="A21" s="359" t="s">
        <v>109</v>
      </c>
      <c r="B21" s="328" t="s">
        <v>633</v>
      </c>
      <c r="C21" s="327">
        <v>3467</v>
      </c>
      <c r="D21" s="288">
        <v>2624</v>
      </c>
      <c r="E21" s="391" t="s">
        <v>768</v>
      </c>
    </row>
    <row r="22" spans="1:5" s="292" customFormat="1" ht="80.25" customHeight="1" x14ac:dyDescent="0.2">
      <c r="A22" s="363" t="s">
        <v>24</v>
      </c>
      <c r="B22" s="362" t="s">
        <v>66</v>
      </c>
      <c r="C22" s="365">
        <v>3263</v>
      </c>
      <c r="D22" s="288">
        <v>112.5</v>
      </c>
      <c r="E22" s="364" t="s">
        <v>638</v>
      </c>
    </row>
    <row r="23" spans="1:5" s="292" customFormat="1" ht="41.25" customHeight="1" x14ac:dyDescent="0.2">
      <c r="A23" s="350" t="s">
        <v>24</v>
      </c>
      <c r="B23" s="349" t="s">
        <v>80</v>
      </c>
      <c r="C23" s="354">
        <v>3384</v>
      </c>
      <c r="D23" s="288">
        <v>40.799999999999997</v>
      </c>
      <c r="E23" s="351" t="s">
        <v>266</v>
      </c>
    </row>
    <row r="24" spans="1:5" s="292" customFormat="1" ht="41.25" customHeight="1" x14ac:dyDescent="0.2">
      <c r="A24" s="350" t="s">
        <v>26</v>
      </c>
      <c r="B24" s="349" t="s">
        <v>83</v>
      </c>
      <c r="C24" s="354">
        <v>3396</v>
      </c>
      <c r="D24" s="288">
        <v>1729.8</v>
      </c>
      <c r="E24" s="351" t="s">
        <v>267</v>
      </c>
    </row>
    <row r="25" spans="1:5" s="292" customFormat="1" ht="42.75" customHeight="1" x14ac:dyDescent="0.2">
      <c r="A25" s="350" t="s">
        <v>46</v>
      </c>
      <c r="B25" s="349" t="s">
        <v>58</v>
      </c>
      <c r="C25" s="354">
        <v>3207</v>
      </c>
      <c r="D25" s="288">
        <v>18.2</v>
      </c>
      <c r="E25" s="351" t="s">
        <v>268</v>
      </c>
    </row>
    <row r="26" spans="1:5" s="292" customFormat="1" ht="41.25" customHeight="1" x14ac:dyDescent="0.2">
      <c r="A26" s="350" t="s">
        <v>46</v>
      </c>
      <c r="B26" s="349" t="s">
        <v>59</v>
      </c>
      <c r="C26" s="354">
        <v>3208</v>
      </c>
      <c r="D26" s="288">
        <v>18.2</v>
      </c>
      <c r="E26" s="351" t="s">
        <v>268</v>
      </c>
    </row>
    <row r="27" spans="1:5" s="292" customFormat="1" ht="53.25" customHeight="1" x14ac:dyDescent="0.2">
      <c r="A27" s="350" t="s">
        <v>46</v>
      </c>
      <c r="B27" s="349" t="s">
        <v>64</v>
      </c>
      <c r="C27" s="354">
        <v>3246</v>
      </c>
      <c r="D27" s="288">
        <v>500</v>
      </c>
      <c r="E27" s="351" t="s">
        <v>526</v>
      </c>
    </row>
    <row r="28" spans="1:5" s="292" customFormat="1" ht="59.25" customHeight="1" x14ac:dyDescent="0.2">
      <c r="A28" s="350" t="s">
        <v>46</v>
      </c>
      <c r="B28" s="349" t="s">
        <v>196</v>
      </c>
      <c r="C28" s="354">
        <v>3312</v>
      </c>
      <c r="D28" s="288">
        <v>2327</v>
      </c>
      <c r="E28" s="351" t="s">
        <v>411</v>
      </c>
    </row>
    <row r="29" spans="1:5" s="292" customFormat="1" ht="51" x14ac:dyDescent="0.2">
      <c r="A29" s="350" t="s">
        <v>46</v>
      </c>
      <c r="B29" s="349" t="s">
        <v>73</v>
      </c>
      <c r="C29" s="354">
        <v>3313</v>
      </c>
      <c r="D29" s="288">
        <v>3440.2</v>
      </c>
      <c r="E29" s="316" t="s">
        <v>412</v>
      </c>
    </row>
    <row r="30" spans="1:5" s="292" customFormat="1" ht="105.75" customHeight="1" x14ac:dyDescent="0.2">
      <c r="A30" s="350" t="s">
        <v>39</v>
      </c>
      <c r="B30" s="349" t="s">
        <v>489</v>
      </c>
      <c r="C30" s="317">
        <v>3250</v>
      </c>
      <c r="D30" s="288">
        <v>30400</v>
      </c>
      <c r="E30" s="316" t="s">
        <v>490</v>
      </c>
    </row>
    <row r="31" spans="1:5" s="292" customFormat="1" ht="67.5" customHeight="1" x14ac:dyDescent="0.2">
      <c r="A31" s="350" t="s">
        <v>39</v>
      </c>
      <c r="B31" s="349" t="s">
        <v>491</v>
      </c>
      <c r="C31" s="317">
        <v>3267</v>
      </c>
      <c r="D31" s="288">
        <v>21722</v>
      </c>
      <c r="E31" s="316" t="s">
        <v>492</v>
      </c>
    </row>
    <row r="32" spans="1:5" ht="96.75" customHeight="1" x14ac:dyDescent="0.2">
      <c r="A32" s="353" t="s">
        <v>39</v>
      </c>
      <c r="B32" s="300" t="s">
        <v>210</v>
      </c>
      <c r="C32" s="313" t="s">
        <v>211</v>
      </c>
      <c r="D32" s="150">
        <v>35492</v>
      </c>
      <c r="E32" s="298" t="s">
        <v>493</v>
      </c>
    </row>
    <row r="33" spans="1:5" ht="96.75" customHeight="1" x14ac:dyDescent="0.2">
      <c r="A33" s="353" t="s">
        <v>39</v>
      </c>
      <c r="B33" s="300" t="s">
        <v>494</v>
      </c>
      <c r="C33" s="313">
        <v>3305</v>
      </c>
      <c r="D33" s="150">
        <v>14905.7</v>
      </c>
      <c r="E33" s="298" t="s">
        <v>527</v>
      </c>
    </row>
    <row r="34" spans="1:5" ht="54.75" customHeight="1" x14ac:dyDescent="0.2">
      <c r="A34" s="353" t="s">
        <v>39</v>
      </c>
      <c r="B34" s="300" t="s">
        <v>495</v>
      </c>
      <c r="C34" s="313">
        <v>3234</v>
      </c>
      <c r="D34" s="150">
        <v>1644.7</v>
      </c>
      <c r="E34" s="298" t="s">
        <v>496</v>
      </c>
    </row>
    <row r="35" spans="1:5" ht="87.75" customHeight="1" x14ac:dyDescent="0.2">
      <c r="A35" s="353" t="s">
        <v>39</v>
      </c>
      <c r="B35" s="300" t="s">
        <v>497</v>
      </c>
      <c r="C35" s="313">
        <v>3253</v>
      </c>
      <c r="D35" s="150">
        <v>18296</v>
      </c>
      <c r="E35" s="298" t="s">
        <v>498</v>
      </c>
    </row>
    <row r="36" spans="1:5" ht="89.25" x14ac:dyDescent="0.2">
      <c r="A36" s="353" t="s">
        <v>39</v>
      </c>
      <c r="B36" s="300" t="s">
        <v>499</v>
      </c>
      <c r="C36" s="313">
        <v>3233</v>
      </c>
      <c r="D36" s="150">
        <v>2365</v>
      </c>
      <c r="E36" s="298" t="s">
        <v>500</v>
      </c>
    </row>
    <row r="37" spans="1:5" s="292" customFormat="1" ht="43.5" customHeight="1" x14ac:dyDescent="0.2">
      <c r="A37" s="350" t="s">
        <v>39</v>
      </c>
      <c r="B37" s="349" t="s">
        <v>667</v>
      </c>
      <c r="C37" s="354">
        <v>3247</v>
      </c>
      <c r="D37" s="288">
        <v>145.6</v>
      </c>
      <c r="E37" s="351" t="s">
        <v>501</v>
      </c>
    </row>
    <row r="38" spans="1:5" s="292" customFormat="1" ht="67.5" customHeight="1" x14ac:dyDescent="0.2">
      <c r="A38" s="477" t="s">
        <v>39</v>
      </c>
      <c r="B38" s="446" t="s">
        <v>43</v>
      </c>
      <c r="C38" s="294">
        <v>7000</v>
      </c>
      <c r="D38" s="288">
        <v>1569</v>
      </c>
      <c r="E38" s="478" t="s">
        <v>630</v>
      </c>
    </row>
    <row r="39" spans="1:5" s="292" customFormat="1" ht="54.75" customHeight="1" x14ac:dyDescent="0.2">
      <c r="A39" s="477"/>
      <c r="B39" s="446"/>
      <c r="C39" s="294">
        <v>7000</v>
      </c>
      <c r="D39" s="288">
        <v>1382</v>
      </c>
      <c r="E39" s="479"/>
    </row>
    <row r="40" spans="1:5" s="292" customFormat="1" ht="64.5" customHeight="1" x14ac:dyDescent="0.2">
      <c r="A40" s="477" t="s">
        <v>39</v>
      </c>
      <c r="B40" s="446" t="s">
        <v>44</v>
      </c>
      <c r="C40" s="294">
        <v>7009</v>
      </c>
      <c r="D40" s="288">
        <v>133.30000000000001</v>
      </c>
      <c r="E40" s="478" t="s">
        <v>502</v>
      </c>
    </row>
    <row r="41" spans="1:5" s="292" customFormat="1" ht="54.75" customHeight="1" x14ac:dyDescent="0.2">
      <c r="A41" s="477"/>
      <c r="B41" s="446"/>
      <c r="C41" s="294">
        <v>7009</v>
      </c>
      <c r="D41" s="288">
        <v>466.7</v>
      </c>
      <c r="E41" s="480"/>
    </row>
    <row r="42" spans="1:5" s="292" customFormat="1" ht="41.25" customHeight="1" x14ac:dyDescent="0.2">
      <c r="A42" s="350" t="s">
        <v>111</v>
      </c>
      <c r="B42" s="349" t="s">
        <v>67</v>
      </c>
      <c r="C42" s="354">
        <v>3280</v>
      </c>
      <c r="D42" s="288">
        <v>316.10000000000002</v>
      </c>
      <c r="E42" s="351" t="s">
        <v>503</v>
      </c>
    </row>
    <row r="43" spans="1:5" s="291" customFormat="1" ht="41.25" customHeight="1" x14ac:dyDescent="0.2">
      <c r="A43" s="353" t="s">
        <v>111</v>
      </c>
      <c r="B43" s="300" t="s">
        <v>246</v>
      </c>
      <c r="C43" s="294">
        <v>3300</v>
      </c>
      <c r="D43" s="288">
        <v>100</v>
      </c>
      <c r="E43" s="298" t="s">
        <v>245</v>
      </c>
    </row>
    <row r="44" spans="1:5" s="291" customFormat="1" ht="54.75" customHeight="1" x14ac:dyDescent="0.2">
      <c r="A44" s="350" t="s">
        <v>25</v>
      </c>
      <c r="B44" s="367" t="s">
        <v>653</v>
      </c>
      <c r="C44" s="322">
        <v>3201</v>
      </c>
      <c r="D44" s="288">
        <v>56.8</v>
      </c>
      <c r="E44" s="351" t="s">
        <v>376</v>
      </c>
    </row>
    <row r="45" spans="1:5" s="291" customFormat="1" ht="57" customHeight="1" x14ac:dyDescent="0.2">
      <c r="A45" s="350" t="s">
        <v>25</v>
      </c>
      <c r="B45" s="349" t="s">
        <v>214</v>
      </c>
      <c r="C45" s="296">
        <v>3209</v>
      </c>
      <c r="D45" s="288">
        <v>12</v>
      </c>
      <c r="E45" s="351" t="s">
        <v>528</v>
      </c>
    </row>
    <row r="46" spans="1:5" ht="57" customHeight="1" x14ac:dyDescent="0.2">
      <c r="A46" s="353" t="s">
        <v>25</v>
      </c>
      <c r="B46" s="300" t="s">
        <v>212</v>
      </c>
      <c r="C46" s="312">
        <v>3210</v>
      </c>
      <c r="D46" s="150">
        <v>15.4</v>
      </c>
      <c r="E46" s="298" t="s">
        <v>297</v>
      </c>
    </row>
    <row r="47" spans="1:5" s="291" customFormat="1" ht="114.75" x14ac:dyDescent="0.2">
      <c r="A47" s="353" t="s">
        <v>25</v>
      </c>
      <c r="B47" s="300" t="s">
        <v>213</v>
      </c>
      <c r="C47" s="312">
        <v>3211</v>
      </c>
      <c r="D47" s="150">
        <v>310.2</v>
      </c>
      <c r="E47" s="298" t="s">
        <v>298</v>
      </c>
    </row>
    <row r="48" spans="1:5" s="291" customFormat="1" ht="120.75" customHeight="1" x14ac:dyDescent="0.2">
      <c r="A48" s="353" t="s">
        <v>25</v>
      </c>
      <c r="B48" s="300" t="s">
        <v>215</v>
      </c>
      <c r="C48" s="312" t="s">
        <v>216</v>
      </c>
      <c r="D48" s="150">
        <v>1080.9000000000001</v>
      </c>
      <c r="E48" s="298" t="s">
        <v>299</v>
      </c>
    </row>
    <row r="49" spans="1:5" s="291" customFormat="1" ht="119.25" customHeight="1" x14ac:dyDescent="0.2">
      <c r="A49" s="353" t="s">
        <v>25</v>
      </c>
      <c r="B49" s="300" t="s">
        <v>217</v>
      </c>
      <c r="C49" s="312" t="s">
        <v>218</v>
      </c>
      <c r="D49" s="150">
        <v>496.8</v>
      </c>
      <c r="E49" s="298" t="s">
        <v>300</v>
      </c>
    </row>
    <row r="50" spans="1:5" s="291" customFormat="1" ht="66.75" customHeight="1" x14ac:dyDescent="0.2">
      <c r="A50" s="353" t="s">
        <v>25</v>
      </c>
      <c r="B50" s="300" t="s">
        <v>219</v>
      </c>
      <c r="C50" s="312" t="s">
        <v>220</v>
      </c>
      <c r="D50" s="150">
        <v>190.8</v>
      </c>
      <c r="E50" s="298" t="s">
        <v>296</v>
      </c>
    </row>
    <row r="51" spans="1:5" s="291" customFormat="1" ht="108.75" customHeight="1" x14ac:dyDescent="0.2">
      <c r="A51" s="353" t="s">
        <v>25</v>
      </c>
      <c r="B51" s="300" t="s">
        <v>221</v>
      </c>
      <c r="C51" s="312" t="s">
        <v>222</v>
      </c>
      <c r="D51" s="150">
        <v>2185.4</v>
      </c>
      <c r="E51" s="298" t="s">
        <v>366</v>
      </c>
    </row>
    <row r="52" spans="1:5" s="291" customFormat="1" ht="63.75" x14ac:dyDescent="0.2">
      <c r="A52" s="353" t="s">
        <v>25</v>
      </c>
      <c r="B52" s="300" t="s">
        <v>223</v>
      </c>
      <c r="C52" s="312" t="s">
        <v>224</v>
      </c>
      <c r="D52" s="150">
        <v>400</v>
      </c>
      <c r="E52" s="298" t="s">
        <v>529</v>
      </c>
    </row>
    <row r="53" spans="1:5" s="292" customFormat="1" ht="80.25" customHeight="1" x14ac:dyDescent="0.2">
      <c r="A53" s="350" t="s">
        <v>25</v>
      </c>
      <c r="B53" s="349" t="s">
        <v>60</v>
      </c>
      <c r="C53" s="354">
        <v>3213</v>
      </c>
      <c r="D53" s="288">
        <v>2405.5</v>
      </c>
      <c r="E53" s="351" t="s">
        <v>631</v>
      </c>
    </row>
    <row r="54" spans="1:5" s="292" customFormat="1" ht="59.25" customHeight="1" x14ac:dyDescent="0.2">
      <c r="A54" s="350" t="s">
        <v>25</v>
      </c>
      <c r="B54" s="349" t="s">
        <v>65</v>
      </c>
      <c r="C54" s="354">
        <v>3259</v>
      </c>
      <c r="D54" s="288">
        <v>3385.2</v>
      </c>
      <c r="E54" s="298" t="s">
        <v>319</v>
      </c>
    </row>
    <row r="55" spans="1:5" s="292" customFormat="1" ht="41.25" customHeight="1" x14ac:dyDescent="0.2">
      <c r="A55" s="350" t="s">
        <v>25</v>
      </c>
      <c r="B55" s="349" t="s">
        <v>68</v>
      </c>
      <c r="C55" s="354">
        <v>3281</v>
      </c>
      <c r="D55" s="288">
        <v>5291.8</v>
      </c>
      <c r="E55" s="351" t="s">
        <v>541</v>
      </c>
    </row>
    <row r="56" spans="1:5" s="292" customFormat="1" ht="41.25" customHeight="1" x14ac:dyDescent="0.2">
      <c r="A56" s="350" t="s">
        <v>25</v>
      </c>
      <c r="B56" s="349" t="s">
        <v>75</v>
      </c>
      <c r="C56" s="354">
        <v>3335</v>
      </c>
      <c r="D56" s="288">
        <v>1906.8</v>
      </c>
      <c r="E56" s="351" t="s">
        <v>320</v>
      </c>
    </row>
    <row r="57" spans="1:5" s="292" customFormat="1" ht="41.25" customHeight="1" x14ac:dyDescent="0.2">
      <c r="A57" s="350" t="s">
        <v>25</v>
      </c>
      <c r="B57" s="349" t="s">
        <v>76</v>
      </c>
      <c r="C57" s="354">
        <v>3336</v>
      </c>
      <c r="D57" s="288">
        <v>1959</v>
      </c>
      <c r="E57" s="351" t="s">
        <v>321</v>
      </c>
    </row>
    <row r="58" spans="1:5" s="292" customFormat="1" ht="41.25" customHeight="1" x14ac:dyDescent="0.2">
      <c r="A58" s="350" t="s">
        <v>25</v>
      </c>
      <c r="B58" s="349" t="s">
        <v>77</v>
      </c>
      <c r="C58" s="354">
        <v>3337</v>
      </c>
      <c r="D58" s="288">
        <v>10345.6</v>
      </c>
      <c r="E58" s="351" t="s">
        <v>269</v>
      </c>
    </row>
    <row r="59" spans="1:5" s="292" customFormat="1" ht="59.25" customHeight="1" x14ac:dyDescent="0.2">
      <c r="A59" s="350" t="s">
        <v>25</v>
      </c>
      <c r="B59" s="349" t="s">
        <v>84</v>
      </c>
      <c r="C59" s="354">
        <v>3398</v>
      </c>
      <c r="D59" s="288">
        <v>12292.2</v>
      </c>
      <c r="E59" s="351" t="s">
        <v>322</v>
      </c>
    </row>
    <row r="60" spans="1:5" s="292" customFormat="1" ht="67.5" customHeight="1" x14ac:dyDescent="0.2">
      <c r="A60" s="350" t="s">
        <v>25</v>
      </c>
      <c r="B60" s="349" t="s">
        <v>85</v>
      </c>
      <c r="C60" s="354">
        <v>3401</v>
      </c>
      <c r="D60" s="288">
        <v>8439.7999999999993</v>
      </c>
      <c r="E60" s="298" t="s">
        <v>542</v>
      </c>
    </row>
    <row r="61" spans="1:5" s="292" customFormat="1" ht="41.25" customHeight="1" x14ac:dyDescent="0.2">
      <c r="A61" s="350" t="s">
        <v>25</v>
      </c>
      <c r="B61" s="349" t="s">
        <v>87</v>
      </c>
      <c r="C61" s="354">
        <v>3404</v>
      </c>
      <c r="D61" s="288">
        <v>15761.6</v>
      </c>
      <c r="E61" s="298" t="s">
        <v>323</v>
      </c>
    </row>
    <row r="62" spans="1:5" s="292" customFormat="1" ht="60" customHeight="1" x14ac:dyDescent="0.2">
      <c r="A62" s="350" t="s">
        <v>25</v>
      </c>
      <c r="B62" s="349" t="s">
        <v>91</v>
      </c>
      <c r="C62" s="354">
        <v>3415</v>
      </c>
      <c r="D62" s="288">
        <v>1651.7</v>
      </c>
      <c r="E62" s="351" t="s">
        <v>262</v>
      </c>
    </row>
    <row r="63" spans="1:5" s="292" customFormat="1" ht="54.75" customHeight="1" x14ac:dyDescent="0.2">
      <c r="A63" s="350" t="s">
        <v>25</v>
      </c>
      <c r="B63" s="349" t="s">
        <v>92</v>
      </c>
      <c r="C63" s="354">
        <v>3418</v>
      </c>
      <c r="D63" s="288">
        <v>4505.1000000000004</v>
      </c>
      <c r="E63" s="298" t="s">
        <v>421</v>
      </c>
    </row>
    <row r="64" spans="1:5" s="292" customFormat="1" ht="59.25" customHeight="1" x14ac:dyDescent="0.2">
      <c r="A64" s="350" t="s">
        <v>25</v>
      </c>
      <c r="B64" s="349" t="s">
        <v>93</v>
      </c>
      <c r="C64" s="354">
        <v>3419</v>
      </c>
      <c r="D64" s="288">
        <v>5806.7</v>
      </c>
      <c r="E64" s="298" t="s">
        <v>545</v>
      </c>
    </row>
    <row r="65" spans="1:6" s="292" customFormat="1" ht="59.25" customHeight="1" x14ac:dyDescent="0.2">
      <c r="A65" s="350" t="s">
        <v>25</v>
      </c>
      <c r="B65" s="349" t="s">
        <v>94</v>
      </c>
      <c r="C65" s="354">
        <v>3420</v>
      </c>
      <c r="D65" s="288">
        <v>9888.2000000000007</v>
      </c>
      <c r="E65" s="351" t="s">
        <v>324</v>
      </c>
    </row>
    <row r="66" spans="1:6" s="292" customFormat="1" ht="54" customHeight="1" x14ac:dyDescent="0.2">
      <c r="A66" s="350" t="s">
        <v>25</v>
      </c>
      <c r="B66" s="349" t="s">
        <v>668</v>
      </c>
      <c r="C66" s="354">
        <v>3421</v>
      </c>
      <c r="D66" s="288">
        <v>6322.9</v>
      </c>
      <c r="E66" s="351" t="s">
        <v>422</v>
      </c>
    </row>
    <row r="67" spans="1:6" s="292" customFormat="1" ht="41.25" customHeight="1" x14ac:dyDescent="0.2">
      <c r="A67" s="350" t="s">
        <v>25</v>
      </c>
      <c r="B67" s="349" t="s">
        <v>100</v>
      </c>
      <c r="C67" s="354">
        <v>3459</v>
      </c>
      <c r="D67" s="288">
        <v>13017.2</v>
      </c>
      <c r="E67" s="351" t="s">
        <v>546</v>
      </c>
    </row>
    <row r="68" spans="1:6" s="292" customFormat="1" ht="41.25" customHeight="1" x14ac:dyDescent="0.2">
      <c r="A68" s="350" t="s">
        <v>25</v>
      </c>
      <c r="B68" s="349" t="s">
        <v>234</v>
      </c>
      <c r="C68" s="354">
        <v>3461</v>
      </c>
      <c r="D68" s="288">
        <v>236895</v>
      </c>
      <c r="E68" s="351" t="s">
        <v>543</v>
      </c>
    </row>
    <row r="69" spans="1:6" s="292" customFormat="1" ht="41.25" customHeight="1" x14ac:dyDescent="0.2">
      <c r="A69" s="350" t="s">
        <v>25</v>
      </c>
      <c r="B69" s="349" t="s">
        <v>325</v>
      </c>
      <c r="C69" s="354">
        <v>3463</v>
      </c>
      <c r="D69" s="288">
        <v>150</v>
      </c>
      <c r="E69" s="351" t="s">
        <v>551</v>
      </c>
    </row>
    <row r="70" spans="1:6" s="291" customFormat="1" ht="85.5" customHeight="1" x14ac:dyDescent="0.2">
      <c r="A70" s="353" t="s">
        <v>34</v>
      </c>
      <c r="B70" s="300" t="s">
        <v>225</v>
      </c>
      <c r="C70" s="312">
        <v>3219</v>
      </c>
      <c r="D70" s="150">
        <v>215.4</v>
      </c>
      <c r="E70" s="351" t="s">
        <v>628</v>
      </c>
      <c r="F70" s="292"/>
    </row>
    <row r="71" spans="1:6" s="291" customFormat="1" ht="54.75" customHeight="1" x14ac:dyDescent="0.2">
      <c r="A71" s="353" t="s">
        <v>34</v>
      </c>
      <c r="B71" s="300" t="s">
        <v>389</v>
      </c>
      <c r="C71" s="147">
        <v>3342</v>
      </c>
      <c r="D71" s="150">
        <v>11.8</v>
      </c>
      <c r="E71" s="351" t="s">
        <v>390</v>
      </c>
    </row>
    <row r="72" spans="1:6" s="291" customFormat="1" ht="54.75" customHeight="1" x14ac:dyDescent="0.2">
      <c r="A72" s="353" t="s">
        <v>34</v>
      </c>
      <c r="B72" s="300" t="s">
        <v>391</v>
      </c>
      <c r="C72" s="147">
        <v>3343</v>
      </c>
      <c r="D72" s="150">
        <v>2.5</v>
      </c>
      <c r="E72" s="371" t="s">
        <v>733</v>
      </c>
    </row>
    <row r="73" spans="1:6" s="291" customFormat="1" ht="85.5" customHeight="1" x14ac:dyDescent="0.2">
      <c r="A73" s="353" t="s">
        <v>34</v>
      </c>
      <c r="B73" s="300" t="s">
        <v>392</v>
      </c>
      <c r="C73" s="147">
        <v>3349</v>
      </c>
      <c r="D73" s="150">
        <v>5975.9</v>
      </c>
      <c r="E73" s="351" t="s">
        <v>530</v>
      </c>
    </row>
    <row r="74" spans="1:6" s="291" customFormat="1" ht="85.5" customHeight="1" x14ac:dyDescent="0.2">
      <c r="A74" s="353" t="s">
        <v>34</v>
      </c>
      <c r="B74" s="300" t="s">
        <v>393</v>
      </c>
      <c r="C74" s="147">
        <v>3350</v>
      </c>
      <c r="D74" s="150">
        <v>5997.3</v>
      </c>
      <c r="E74" s="351" t="s">
        <v>397</v>
      </c>
    </row>
    <row r="75" spans="1:6" s="291" customFormat="1" ht="85.5" customHeight="1" x14ac:dyDescent="0.2">
      <c r="A75" s="353" t="s">
        <v>34</v>
      </c>
      <c r="B75" s="300" t="s">
        <v>394</v>
      </c>
      <c r="C75" s="147">
        <v>3358</v>
      </c>
      <c r="D75" s="150">
        <v>4382.6000000000004</v>
      </c>
      <c r="E75" s="351" t="s">
        <v>531</v>
      </c>
    </row>
    <row r="76" spans="1:6" s="291" customFormat="1" ht="85.5" customHeight="1" x14ac:dyDescent="0.2">
      <c r="A76" s="353" t="s">
        <v>34</v>
      </c>
      <c r="B76" s="300" t="s">
        <v>395</v>
      </c>
      <c r="C76" s="147">
        <v>3359</v>
      </c>
      <c r="D76" s="150">
        <v>5604.8</v>
      </c>
      <c r="E76" s="351" t="s">
        <v>532</v>
      </c>
    </row>
    <row r="77" spans="1:6" s="291" customFormat="1" ht="67.5" customHeight="1" x14ac:dyDescent="0.2">
      <c r="A77" s="353" t="s">
        <v>34</v>
      </c>
      <c r="B77" s="300" t="s">
        <v>396</v>
      </c>
      <c r="C77" s="147">
        <v>3394</v>
      </c>
      <c r="D77" s="150">
        <v>21191.7</v>
      </c>
      <c r="E77" s="351" t="s">
        <v>547</v>
      </c>
    </row>
    <row r="78" spans="1:6" s="291" customFormat="1" ht="59.25" customHeight="1" x14ac:dyDescent="0.2">
      <c r="A78" s="353" t="s">
        <v>34</v>
      </c>
      <c r="B78" s="300" t="s">
        <v>226</v>
      </c>
      <c r="C78" s="312" t="s">
        <v>227</v>
      </c>
      <c r="D78" s="150">
        <v>382.4</v>
      </c>
      <c r="E78" s="351" t="s">
        <v>533</v>
      </c>
    </row>
    <row r="79" spans="1:6" s="291" customFormat="1" ht="60.75" customHeight="1" x14ac:dyDescent="0.2">
      <c r="A79" s="353" t="s">
        <v>34</v>
      </c>
      <c r="B79" s="300" t="s">
        <v>228</v>
      </c>
      <c r="C79" s="312" t="s">
        <v>229</v>
      </c>
      <c r="D79" s="150">
        <v>188.8</v>
      </c>
      <c r="E79" s="351" t="s">
        <v>548</v>
      </c>
    </row>
    <row r="80" spans="1:6" s="291" customFormat="1" ht="75.75" customHeight="1" x14ac:dyDescent="0.2">
      <c r="A80" s="353" t="s">
        <v>34</v>
      </c>
      <c r="B80" s="300" t="s">
        <v>230</v>
      </c>
      <c r="C80" s="312" t="s">
        <v>231</v>
      </c>
      <c r="D80" s="150">
        <v>526.4</v>
      </c>
      <c r="E80" s="351" t="s">
        <v>549</v>
      </c>
    </row>
    <row r="81" spans="1:5" s="291" customFormat="1" ht="69.75" customHeight="1" x14ac:dyDescent="0.2">
      <c r="A81" s="353" t="s">
        <v>34</v>
      </c>
      <c r="B81" s="300" t="s">
        <v>232</v>
      </c>
      <c r="C81" s="312" t="s">
        <v>233</v>
      </c>
      <c r="D81" s="150">
        <v>690.3</v>
      </c>
      <c r="E81" s="351" t="s">
        <v>550</v>
      </c>
    </row>
    <row r="82" spans="1:5" s="291" customFormat="1" ht="61.5" customHeight="1" x14ac:dyDescent="0.2">
      <c r="A82" s="353" t="s">
        <v>34</v>
      </c>
      <c r="B82" s="325" t="s">
        <v>398</v>
      </c>
      <c r="C82" s="147">
        <v>3440</v>
      </c>
      <c r="D82" s="150">
        <v>416.7</v>
      </c>
      <c r="E82" s="351" t="s">
        <v>446</v>
      </c>
    </row>
    <row r="83" spans="1:5" s="291" customFormat="1" ht="61.5" customHeight="1" x14ac:dyDescent="0.2">
      <c r="A83" s="353" t="s">
        <v>34</v>
      </c>
      <c r="B83" s="325" t="s">
        <v>399</v>
      </c>
      <c r="C83" s="147">
        <v>3442</v>
      </c>
      <c r="D83" s="150">
        <v>409.4</v>
      </c>
      <c r="E83" s="351" t="s">
        <v>447</v>
      </c>
    </row>
    <row r="84" spans="1:5" s="291" customFormat="1" ht="61.5" customHeight="1" x14ac:dyDescent="0.2">
      <c r="A84" s="353" t="s">
        <v>34</v>
      </c>
      <c r="B84" s="325" t="s">
        <v>400</v>
      </c>
      <c r="C84" s="147">
        <v>3443</v>
      </c>
      <c r="D84" s="150">
        <v>1075.5999999999999</v>
      </c>
      <c r="E84" s="351" t="s">
        <v>619</v>
      </c>
    </row>
    <row r="85" spans="1:5" s="291" customFormat="1" ht="61.5" customHeight="1" x14ac:dyDescent="0.2">
      <c r="A85" s="353" t="s">
        <v>34</v>
      </c>
      <c r="B85" s="325" t="s">
        <v>401</v>
      </c>
      <c r="C85" s="147">
        <v>3444</v>
      </c>
      <c r="D85" s="150">
        <v>670</v>
      </c>
      <c r="E85" s="351" t="s">
        <v>534</v>
      </c>
    </row>
    <row r="86" spans="1:5" s="291" customFormat="1" ht="68.25" customHeight="1" x14ac:dyDescent="0.2">
      <c r="A86" s="353" t="s">
        <v>34</v>
      </c>
      <c r="B86" s="325" t="s">
        <v>402</v>
      </c>
      <c r="C86" s="147">
        <v>3445</v>
      </c>
      <c r="D86" s="150">
        <v>1536.1</v>
      </c>
      <c r="E86" s="351" t="s">
        <v>620</v>
      </c>
    </row>
    <row r="87" spans="1:5" s="291" customFormat="1" ht="61.5" customHeight="1" x14ac:dyDescent="0.2">
      <c r="A87" s="353" t="s">
        <v>34</v>
      </c>
      <c r="B87" s="325" t="s">
        <v>403</v>
      </c>
      <c r="C87" s="147">
        <v>3446</v>
      </c>
      <c r="D87" s="150">
        <v>388.3</v>
      </c>
      <c r="E87" s="351" t="s">
        <v>448</v>
      </c>
    </row>
    <row r="88" spans="1:5" s="291" customFormat="1" ht="61.5" customHeight="1" x14ac:dyDescent="0.2">
      <c r="A88" s="353" t="s">
        <v>34</v>
      </c>
      <c r="B88" s="326" t="s">
        <v>404</v>
      </c>
      <c r="C88" s="147">
        <v>3447</v>
      </c>
      <c r="D88" s="150">
        <v>300</v>
      </c>
      <c r="E88" s="351" t="s">
        <v>535</v>
      </c>
    </row>
    <row r="89" spans="1:5" s="291" customFormat="1" ht="61.5" customHeight="1" x14ac:dyDescent="0.2">
      <c r="A89" s="353" t="s">
        <v>34</v>
      </c>
      <c r="B89" s="325" t="s">
        <v>405</v>
      </c>
      <c r="C89" s="147">
        <v>3448</v>
      </c>
      <c r="D89" s="150">
        <v>603.79999999999995</v>
      </c>
      <c r="E89" s="351" t="s">
        <v>449</v>
      </c>
    </row>
    <row r="90" spans="1:5" s="291" customFormat="1" ht="61.5" customHeight="1" x14ac:dyDescent="0.2">
      <c r="A90" s="353" t="s">
        <v>34</v>
      </c>
      <c r="B90" s="325" t="s">
        <v>406</v>
      </c>
      <c r="C90" s="147">
        <v>3449</v>
      </c>
      <c r="D90" s="150">
        <v>875.6</v>
      </c>
      <c r="E90" s="351" t="s">
        <v>450</v>
      </c>
    </row>
    <row r="91" spans="1:5" s="291" customFormat="1" ht="69.75" customHeight="1" x14ac:dyDescent="0.2">
      <c r="A91" s="353" t="s">
        <v>34</v>
      </c>
      <c r="B91" s="325" t="s">
        <v>407</v>
      </c>
      <c r="C91" s="147">
        <v>3450</v>
      </c>
      <c r="D91" s="150">
        <v>482</v>
      </c>
      <c r="E91" s="351" t="s">
        <v>536</v>
      </c>
    </row>
    <row r="92" spans="1:5" s="291" customFormat="1" ht="68.25" customHeight="1" x14ac:dyDescent="0.2">
      <c r="A92" s="353" t="s">
        <v>34</v>
      </c>
      <c r="B92" s="300" t="s">
        <v>408</v>
      </c>
      <c r="C92" s="147">
        <v>3428</v>
      </c>
      <c r="D92" s="150">
        <v>57.2</v>
      </c>
      <c r="E92" s="351" t="s">
        <v>537</v>
      </c>
    </row>
    <row r="93" spans="1:5" s="292" customFormat="1" ht="114.75" customHeight="1" x14ac:dyDescent="0.2">
      <c r="A93" s="350" t="s">
        <v>34</v>
      </c>
      <c r="B93" s="349" t="s">
        <v>56</v>
      </c>
      <c r="C93" s="354">
        <v>2505</v>
      </c>
      <c r="D93" s="288">
        <v>6101</v>
      </c>
      <c r="E93" s="351" t="s">
        <v>101</v>
      </c>
    </row>
    <row r="94" spans="1:5" s="292" customFormat="1" ht="70.5" customHeight="1" x14ac:dyDescent="0.2">
      <c r="A94" s="350" t="s">
        <v>34</v>
      </c>
      <c r="B94" s="349" t="s">
        <v>61</v>
      </c>
      <c r="C94" s="354">
        <v>3225</v>
      </c>
      <c r="D94" s="288">
        <v>1037.4000000000001</v>
      </c>
      <c r="E94" s="351" t="s">
        <v>270</v>
      </c>
    </row>
    <row r="95" spans="1:5" s="292" customFormat="1" ht="52.5" customHeight="1" x14ac:dyDescent="0.2">
      <c r="A95" s="350" t="s">
        <v>34</v>
      </c>
      <c r="B95" s="349" t="s">
        <v>62</v>
      </c>
      <c r="C95" s="354">
        <v>3230</v>
      </c>
      <c r="D95" s="288">
        <v>2836.6</v>
      </c>
      <c r="E95" s="351" t="s">
        <v>413</v>
      </c>
    </row>
    <row r="96" spans="1:5" s="292" customFormat="1" ht="41.25" customHeight="1" x14ac:dyDescent="0.2">
      <c r="A96" s="350" t="s">
        <v>34</v>
      </c>
      <c r="B96" s="349" t="s">
        <v>69</v>
      </c>
      <c r="C96" s="354">
        <v>3283</v>
      </c>
      <c r="D96" s="288">
        <v>1752.2</v>
      </c>
      <c r="E96" s="351" t="s">
        <v>414</v>
      </c>
    </row>
    <row r="97" spans="1:5" s="292" customFormat="1" ht="41.25" customHeight="1" x14ac:dyDescent="0.2">
      <c r="A97" s="350" t="s">
        <v>34</v>
      </c>
      <c r="B97" s="349" t="s">
        <v>70</v>
      </c>
      <c r="C97" s="354">
        <v>3285</v>
      </c>
      <c r="D97" s="288">
        <v>515.29999999999995</v>
      </c>
      <c r="E97" s="351" t="s">
        <v>415</v>
      </c>
    </row>
    <row r="98" spans="1:5" s="292" customFormat="1" ht="54.75" customHeight="1" x14ac:dyDescent="0.2">
      <c r="A98" s="350" t="s">
        <v>34</v>
      </c>
      <c r="B98" s="349" t="s">
        <v>81</v>
      </c>
      <c r="C98" s="354">
        <v>3385</v>
      </c>
      <c r="D98" s="288">
        <v>45691.199999999997</v>
      </c>
      <c r="E98" s="351" t="s">
        <v>416</v>
      </c>
    </row>
    <row r="99" spans="1:5" s="292" customFormat="1" ht="57.75" customHeight="1" x14ac:dyDescent="0.2">
      <c r="A99" s="350" t="s">
        <v>34</v>
      </c>
      <c r="B99" s="349" t="s">
        <v>86</v>
      </c>
      <c r="C99" s="354">
        <v>3403</v>
      </c>
      <c r="D99" s="288">
        <v>13238.5</v>
      </c>
      <c r="E99" s="351" t="s">
        <v>417</v>
      </c>
    </row>
    <row r="100" spans="1:5" s="292" customFormat="1" ht="41.25" customHeight="1" x14ac:dyDescent="0.2">
      <c r="A100" s="350" t="s">
        <v>34</v>
      </c>
      <c r="B100" s="349" t="s">
        <v>89</v>
      </c>
      <c r="C100" s="354">
        <v>3413</v>
      </c>
      <c r="D100" s="288">
        <v>615.29999999999995</v>
      </c>
      <c r="E100" s="351" t="s">
        <v>105</v>
      </c>
    </row>
    <row r="101" spans="1:5" s="292" customFormat="1" ht="41.25" customHeight="1" x14ac:dyDescent="0.2">
      <c r="A101" s="350" t="s">
        <v>34</v>
      </c>
      <c r="B101" s="349" t="s">
        <v>90</v>
      </c>
      <c r="C101" s="354">
        <v>3414</v>
      </c>
      <c r="D101" s="288">
        <v>615.29999999999995</v>
      </c>
      <c r="E101" s="351" t="s">
        <v>105</v>
      </c>
    </row>
    <row r="102" spans="1:5" s="292" customFormat="1" ht="41.25" customHeight="1" x14ac:dyDescent="0.2">
      <c r="A102" s="350" t="s">
        <v>34</v>
      </c>
      <c r="B102" s="349" t="s">
        <v>95</v>
      </c>
      <c r="C102" s="354">
        <v>3423</v>
      </c>
      <c r="D102" s="288">
        <v>140.80000000000001</v>
      </c>
      <c r="E102" s="351" t="s">
        <v>271</v>
      </c>
    </row>
    <row r="103" spans="1:5" s="292" customFormat="1" ht="41.25" customHeight="1" x14ac:dyDescent="0.2">
      <c r="A103" s="350" t="s">
        <v>34</v>
      </c>
      <c r="B103" s="349" t="s">
        <v>96</v>
      </c>
      <c r="C103" s="354">
        <v>3437</v>
      </c>
      <c r="D103" s="288">
        <v>470.4</v>
      </c>
      <c r="E103" s="351" t="s">
        <v>272</v>
      </c>
    </row>
    <row r="104" spans="1:5" s="292" customFormat="1" ht="57.75" customHeight="1" x14ac:dyDescent="0.2">
      <c r="A104" s="350" t="s">
        <v>34</v>
      </c>
      <c r="B104" s="349" t="s">
        <v>97</v>
      </c>
      <c r="C104" s="354">
        <v>3438</v>
      </c>
      <c r="D104" s="288">
        <v>5234.3999999999996</v>
      </c>
      <c r="E104" s="351" t="s">
        <v>629</v>
      </c>
    </row>
    <row r="105" spans="1:5" s="292" customFormat="1" ht="54.75" customHeight="1" x14ac:dyDescent="0.2">
      <c r="A105" s="353" t="s">
        <v>643</v>
      </c>
      <c r="B105" s="349" t="s">
        <v>669</v>
      </c>
      <c r="C105" s="354">
        <v>3468</v>
      </c>
      <c r="D105" s="288">
        <v>200</v>
      </c>
      <c r="E105" s="351" t="s">
        <v>451</v>
      </c>
    </row>
    <row r="106" spans="1:5" s="292" customFormat="1" ht="81.75" customHeight="1" x14ac:dyDescent="0.2">
      <c r="A106" s="353" t="s">
        <v>107</v>
      </c>
      <c r="B106" s="300" t="s">
        <v>367</v>
      </c>
      <c r="C106" s="147">
        <v>3249</v>
      </c>
      <c r="D106" s="150">
        <v>5318.5</v>
      </c>
      <c r="E106" s="351" t="s">
        <v>538</v>
      </c>
    </row>
    <row r="107" spans="1:5" s="292" customFormat="1" ht="75" customHeight="1" x14ac:dyDescent="0.2">
      <c r="A107" s="350" t="s">
        <v>107</v>
      </c>
      <c r="B107" s="349" t="s">
        <v>57</v>
      </c>
      <c r="C107" s="354">
        <v>2530</v>
      </c>
      <c r="D107" s="288">
        <v>8169.6</v>
      </c>
      <c r="E107" s="351" t="s">
        <v>102</v>
      </c>
    </row>
    <row r="108" spans="1:5" s="292" customFormat="1" ht="69.75" customHeight="1" x14ac:dyDescent="0.2">
      <c r="A108" s="350" t="s">
        <v>107</v>
      </c>
      <c r="B108" s="349" t="s">
        <v>670</v>
      </c>
      <c r="C108" s="354">
        <v>7004</v>
      </c>
      <c r="D108" s="288">
        <v>814.3</v>
      </c>
      <c r="E108" s="351" t="s">
        <v>326</v>
      </c>
    </row>
    <row r="109" spans="1:5" s="292" customFormat="1" ht="69" customHeight="1" x14ac:dyDescent="0.2">
      <c r="A109" s="350" t="s">
        <v>107</v>
      </c>
      <c r="B109" s="349" t="s">
        <v>670</v>
      </c>
      <c r="C109" s="354">
        <v>7029</v>
      </c>
      <c r="D109" s="288">
        <f>1.7+2757</f>
        <v>2758.7</v>
      </c>
      <c r="E109" s="298" t="s">
        <v>539</v>
      </c>
    </row>
    <row r="110" spans="1:5" s="292" customFormat="1" ht="69" customHeight="1" x14ac:dyDescent="0.2">
      <c r="A110" s="370" t="s">
        <v>107</v>
      </c>
      <c r="B110" s="368" t="s">
        <v>327</v>
      </c>
      <c r="C110" s="354">
        <v>7029</v>
      </c>
      <c r="D110" s="288">
        <f>1+2882.7</f>
        <v>2883.7</v>
      </c>
      <c r="E110" s="298" t="s">
        <v>540</v>
      </c>
    </row>
    <row r="111" spans="1:5" s="292" customFormat="1" ht="41.25" customHeight="1" x14ac:dyDescent="0.2">
      <c r="A111" s="350" t="s">
        <v>108</v>
      </c>
      <c r="B111" s="349" t="s">
        <v>63</v>
      </c>
      <c r="C111" s="354">
        <v>3244</v>
      </c>
      <c r="D111" s="288">
        <v>85.7</v>
      </c>
      <c r="E111" s="351" t="s">
        <v>273</v>
      </c>
    </row>
    <row r="112" spans="1:5" s="292" customFormat="1" ht="41.25" customHeight="1" x14ac:dyDescent="0.2">
      <c r="A112" s="350" t="s">
        <v>108</v>
      </c>
      <c r="B112" s="349" t="s">
        <v>71</v>
      </c>
      <c r="C112" s="354">
        <v>3294</v>
      </c>
      <c r="D112" s="288">
        <v>664</v>
      </c>
      <c r="E112" s="351" t="s">
        <v>103</v>
      </c>
    </row>
    <row r="113" spans="1:5" s="292" customFormat="1" ht="41.25" customHeight="1" x14ac:dyDescent="0.2">
      <c r="A113" s="350" t="s">
        <v>108</v>
      </c>
      <c r="B113" s="349" t="s">
        <v>72</v>
      </c>
      <c r="C113" s="354">
        <v>3301</v>
      </c>
      <c r="D113" s="288">
        <v>595.1</v>
      </c>
      <c r="E113" s="351" t="s">
        <v>104</v>
      </c>
    </row>
    <row r="114" spans="1:5" s="292" customFormat="1" ht="41.25" customHeight="1" x14ac:dyDescent="0.2">
      <c r="A114" s="350" t="s">
        <v>108</v>
      </c>
      <c r="B114" s="349" t="s">
        <v>74</v>
      </c>
      <c r="C114" s="354">
        <v>3334</v>
      </c>
      <c r="D114" s="288">
        <v>451.9</v>
      </c>
      <c r="E114" s="351" t="s">
        <v>274</v>
      </c>
    </row>
    <row r="115" spans="1:5" s="292" customFormat="1" ht="41.25" customHeight="1" x14ac:dyDescent="0.2">
      <c r="A115" s="350" t="s">
        <v>108</v>
      </c>
      <c r="B115" s="349" t="s">
        <v>78</v>
      </c>
      <c r="C115" s="354">
        <v>3377</v>
      </c>
      <c r="D115" s="288">
        <v>367.7</v>
      </c>
      <c r="E115" s="351" t="s">
        <v>275</v>
      </c>
    </row>
    <row r="116" spans="1:5" s="292" customFormat="1" ht="41.25" customHeight="1" x14ac:dyDescent="0.2">
      <c r="A116" s="350" t="s">
        <v>108</v>
      </c>
      <c r="B116" s="349" t="s">
        <v>79</v>
      </c>
      <c r="C116" s="354">
        <v>3378</v>
      </c>
      <c r="D116" s="288">
        <v>0.3</v>
      </c>
      <c r="E116" s="351" t="s">
        <v>276</v>
      </c>
    </row>
    <row r="117" spans="1:5" s="292" customFormat="1" ht="41.25" customHeight="1" x14ac:dyDescent="0.2">
      <c r="A117" s="350" t="s">
        <v>108</v>
      </c>
      <c r="B117" s="349" t="s">
        <v>88</v>
      </c>
      <c r="C117" s="354">
        <v>3410</v>
      </c>
      <c r="D117" s="288">
        <v>344.5</v>
      </c>
      <c r="E117" s="351" t="s">
        <v>277</v>
      </c>
    </row>
    <row r="118" spans="1:5" s="292" customFormat="1" ht="41.25" customHeight="1" x14ac:dyDescent="0.2">
      <c r="A118" s="350" t="s">
        <v>108</v>
      </c>
      <c r="B118" s="349" t="s">
        <v>99</v>
      </c>
      <c r="C118" s="354">
        <v>3452</v>
      </c>
      <c r="D118" s="288">
        <v>242.2</v>
      </c>
      <c r="E118" s="351" t="s">
        <v>418</v>
      </c>
    </row>
    <row r="119" spans="1:5" s="291" customFormat="1" ht="89.25" customHeight="1" x14ac:dyDescent="0.2">
      <c r="A119" s="353" t="s">
        <v>108</v>
      </c>
      <c r="B119" s="349" t="s">
        <v>138</v>
      </c>
      <c r="C119" s="294">
        <v>3382</v>
      </c>
      <c r="D119" s="288">
        <v>180000</v>
      </c>
      <c r="E119" s="351" t="s">
        <v>131</v>
      </c>
    </row>
    <row r="120" spans="1:5" s="291" customFormat="1" ht="85.5" customHeight="1" thickBot="1" x14ac:dyDescent="0.25">
      <c r="A120" s="295" t="s">
        <v>108</v>
      </c>
      <c r="B120" s="308" t="s">
        <v>139</v>
      </c>
      <c r="C120" s="309">
        <v>3427</v>
      </c>
      <c r="D120" s="310">
        <v>272000</v>
      </c>
      <c r="E120" s="299" t="s">
        <v>132</v>
      </c>
    </row>
    <row r="121" spans="1:5" s="291" customFormat="1" ht="15" customHeight="1" thickBot="1" x14ac:dyDescent="0.25">
      <c r="A121" s="474" t="s">
        <v>1</v>
      </c>
      <c r="B121" s="475"/>
      <c r="C121" s="301"/>
      <c r="D121" s="302">
        <f>SUM(D6:D120)</f>
        <v>1165168.4000000001</v>
      </c>
      <c r="E121" s="303"/>
    </row>
    <row r="123" spans="1:5" s="291" customFormat="1" x14ac:dyDescent="0.2">
      <c r="B123" s="332"/>
      <c r="C123" s="333"/>
      <c r="D123" s="334"/>
      <c r="E123" s="335"/>
    </row>
  </sheetData>
  <mergeCells count="8">
    <mergeCell ref="A121:B121"/>
    <mergeCell ref="A1:E1"/>
    <mergeCell ref="A38:A39"/>
    <mergeCell ref="B38:B39"/>
    <mergeCell ref="E38:E39"/>
    <mergeCell ref="A40:A41"/>
    <mergeCell ref="B40:B41"/>
    <mergeCell ref="E40:E41"/>
  </mergeCells>
  <pageMargins left="0.31496062992125984" right="0.31496062992125984" top="0.78740157480314965" bottom="0.59055118110236227" header="0.31496062992125984" footer="0.31496062992125984"/>
  <pageSetup paperSize="9" scale="97" firstPageNumber="29" fitToHeight="0" orientation="landscape" r:id="rId1"/>
  <headerFooter>
    <oddHeader>&amp;L&amp;"Tahoma,Kurzíva"&amp;9Návrh rozpočtu na rok 2020
Příloha č. 11&amp;R&amp;"Tahoma,Kurzíva"&amp;9Přehled nedočerpaných výdajů roku 2019, které budou zapojeny do upraveného rozpočtu na rok 2020
Akce spolufinancované z evropských finančních zdrojů</oddHeader>
    <oddFooter>&amp;C&amp;"Tahoma,Obyčejné"&amp;P</oddFooter>
  </headerFooter>
  <ignoredErrors>
    <ignoredError sqref="C78:C81 C32 C48:C52 C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4"/>
  <sheetViews>
    <sheetView zoomScaleNormal="100" zoomScaleSheetLayoutView="100" workbookViewId="0">
      <selection activeCell="F2" sqref="F2"/>
    </sheetView>
  </sheetViews>
  <sheetFormatPr defaultRowHeight="12.75" x14ac:dyDescent="0.2"/>
  <cols>
    <col min="1" max="1" width="12.5703125" style="289" customWidth="1"/>
    <col min="2" max="2" width="35.42578125" style="289" customWidth="1"/>
    <col min="3" max="3" width="8.42578125" style="289" hidden="1" customWidth="1"/>
    <col min="4" max="4" width="13.140625" style="289" customWidth="1"/>
    <col min="5" max="5" width="88.42578125" style="289" customWidth="1"/>
    <col min="6" max="16384" width="9.140625" style="289"/>
  </cols>
  <sheetData>
    <row r="1" spans="1:5" ht="15" x14ac:dyDescent="0.2">
      <c r="B1" s="167"/>
      <c r="C1" s="168"/>
      <c r="D1" s="314"/>
    </row>
    <row r="2" spans="1:5" s="287" customFormat="1" ht="15.75" customHeight="1" x14ac:dyDescent="0.2">
      <c r="A2" s="285" t="s">
        <v>22</v>
      </c>
      <c r="B2" s="285"/>
      <c r="C2" s="285"/>
    </row>
    <row r="3" spans="1:5" ht="13.5" thickBot="1" x14ac:dyDescent="0.25"/>
    <row r="4" spans="1:5" ht="42" customHeight="1" thickBot="1" x14ac:dyDescent="0.25">
      <c r="A4" s="230" t="s">
        <v>11</v>
      </c>
      <c r="B4" s="254" t="s">
        <v>0</v>
      </c>
      <c r="C4" s="232" t="s">
        <v>4</v>
      </c>
      <c r="D4" s="233" t="s">
        <v>582</v>
      </c>
      <c r="E4" s="238" t="s">
        <v>583</v>
      </c>
    </row>
    <row r="5" spans="1:5" ht="59.25" customHeight="1" x14ac:dyDescent="0.2">
      <c r="A5" s="304" t="s">
        <v>110</v>
      </c>
      <c r="B5" s="305" t="s">
        <v>247</v>
      </c>
      <c r="C5" s="306">
        <v>5307</v>
      </c>
      <c r="D5" s="307">
        <v>3801</v>
      </c>
      <c r="E5" s="336" t="s">
        <v>331</v>
      </c>
    </row>
    <row r="6" spans="1:5" s="291" customFormat="1" ht="73.5" customHeight="1" x14ac:dyDescent="0.2">
      <c r="A6" s="353" t="s">
        <v>109</v>
      </c>
      <c r="B6" s="349" t="s">
        <v>158</v>
      </c>
      <c r="C6" s="294">
        <v>5772</v>
      </c>
      <c r="D6" s="288">
        <v>29557.200000000001</v>
      </c>
      <c r="E6" s="351" t="s">
        <v>552</v>
      </c>
    </row>
    <row r="7" spans="1:5" s="291" customFormat="1" ht="44.25" customHeight="1" x14ac:dyDescent="0.2">
      <c r="A7" s="353" t="s">
        <v>109</v>
      </c>
      <c r="B7" s="349" t="s">
        <v>359</v>
      </c>
      <c r="C7" s="294">
        <v>5913</v>
      </c>
      <c r="D7" s="288">
        <v>12500</v>
      </c>
      <c r="E7" s="351" t="s">
        <v>553</v>
      </c>
    </row>
    <row r="8" spans="1:5" s="291" customFormat="1" ht="80.25" customHeight="1" x14ac:dyDescent="0.2">
      <c r="A8" s="353" t="s">
        <v>109</v>
      </c>
      <c r="B8" s="349" t="s">
        <v>671</v>
      </c>
      <c r="C8" s="294">
        <v>5394</v>
      </c>
      <c r="D8" s="288">
        <v>900</v>
      </c>
      <c r="E8" s="351" t="s">
        <v>315</v>
      </c>
    </row>
    <row r="9" spans="1:5" s="291" customFormat="1" ht="43.5" customHeight="1" x14ac:dyDescent="0.2">
      <c r="A9" s="353" t="s">
        <v>24</v>
      </c>
      <c r="B9" s="300" t="s">
        <v>349</v>
      </c>
      <c r="C9" s="341">
        <v>5313</v>
      </c>
      <c r="D9" s="150">
        <v>100</v>
      </c>
      <c r="E9" s="298" t="s">
        <v>554</v>
      </c>
    </row>
    <row r="10" spans="1:5" ht="95.25" customHeight="1" x14ac:dyDescent="0.2">
      <c r="A10" s="353" t="s">
        <v>24</v>
      </c>
      <c r="B10" s="349" t="s">
        <v>126</v>
      </c>
      <c r="C10" s="294">
        <v>5057</v>
      </c>
      <c r="D10" s="288">
        <f>752.7+4720.6</f>
        <v>5473.3</v>
      </c>
      <c r="E10" s="351" t="s">
        <v>127</v>
      </c>
    </row>
    <row r="11" spans="1:5" ht="145.5" customHeight="1" x14ac:dyDescent="0.2">
      <c r="A11" s="353" t="s">
        <v>26</v>
      </c>
      <c r="B11" s="349" t="s">
        <v>141</v>
      </c>
      <c r="C11" s="294">
        <v>4077</v>
      </c>
      <c r="D11" s="288">
        <v>5036</v>
      </c>
      <c r="E11" s="351" t="s">
        <v>555</v>
      </c>
    </row>
    <row r="12" spans="1:5" ht="55.5" customHeight="1" x14ac:dyDescent="0.2">
      <c r="A12" s="411" t="s">
        <v>26</v>
      </c>
      <c r="B12" s="399" t="s">
        <v>28</v>
      </c>
      <c r="C12" s="294">
        <v>5337</v>
      </c>
      <c r="D12" s="150">
        <v>1302</v>
      </c>
      <c r="E12" s="298" t="s">
        <v>483</v>
      </c>
    </row>
    <row r="13" spans="1:5" ht="57.75" customHeight="1" x14ac:dyDescent="0.2">
      <c r="A13" s="465"/>
      <c r="B13" s="400"/>
      <c r="C13" s="294">
        <v>5337</v>
      </c>
      <c r="D13" s="150">
        <v>2420</v>
      </c>
      <c r="E13" s="298" t="s">
        <v>484</v>
      </c>
    </row>
    <row r="14" spans="1:5" ht="54.75" customHeight="1" x14ac:dyDescent="0.2">
      <c r="A14" s="412"/>
      <c r="B14" s="401"/>
      <c r="C14" s="294">
        <v>5337</v>
      </c>
      <c r="D14" s="150">
        <v>4000</v>
      </c>
      <c r="E14" s="298" t="s">
        <v>641</v>
      </c>
    </row>
    <row r="15" spans="1:5" ht="75" customHeight="1" x14ac:dyDescent="0.2">
      <c r="A15" s="353" t="s">
        <v>26</v>
      </c>
      <c r="B15" s="57" t="s">
        <v>55</v>
      </c>
      <c r="C15" s="294">
        <v>5338</v>
      </c>
      <c r="D15" s="288">
        <v>750</v>
      </c>
      <c r="E15" s="298" t="s">
        <v>240</v>
      </c>
    </row>
    <row r="16" spans="1:5" s="291" customFormat="1" ht="87" customHeight="1" x14ac:dyDescent="0.2">
      <c r="A16" s="353" t="s">
        <v>46</v>
      </c>
      <c r="B16" s="349" t="s">
        <v>173</v>
      </c>
      <c r="C16" s="294">
        <v>5908</v>
      </c>
      <c r="D16" s="288">
        <v>718.6</v>
      </c>
      <c r="E16" s="351" t="s">
        <v>556</v>
      </c>
    </row>
    <row r="17" spans="1:5" s="291" customFormat="1" ht="59.25" customHeight="1" x14ac:dyDescent="0.2">
      <c r="A17" s="353" t="s">
        <v>46</v>
      </c>
      <c r="B17" s="349" t="s">
        <v>159</v>
      </c>
      <c r="C17" s="294">
        <v>5780</v>
      </c>
      <c r="D17" s="288">
        <v>1718.9</v>
      </c>
      <c r="E17" s="351" t="s">
        <v>557</v>
      </c>
    </row>
    <row r="18" spans="1:5" s="291" customFormat="1" ht="54.75" customHeight="1" x14ac:dyDescent="0.2">
      <c r="A18" s="353" t="s">
        <v>46</v>
      </c>
      <c r="B18" s="349" t="s">
        <v>150</v>
      </c>
      <c r="C18" s="294">
        <v>5609</v>
      </c>
      <c r="D18" s="288">
        <v>169.9</v>
      </c>
      <c r="E18" s="351" t="s">
        <v>558</v>
      </c>
    </row>
    <row r="19" spans="1:5" ht="89.25" x14ac:dyDescent="0.2">
      <c r="A19" s="353" t="s">
        <v>46</v>
      </c>
      <c r="B19" s="349" t="s">
        <v>145</v>
      </c>
      <c r="C19" s="294">
        <v>4984</v>
      </c>
      <c r="D19" s="288">
        <v>1989.9</v>
      </c>
      <c r="E19" s="351" t="s">
        <v>452</v>
      </c>
    </row>
    <row r="20" spans="1:5" ht="54.75" customHeight="1" x14ac:dyDescent="0.2">
      <c r="A20" s="353" t="s">
        <v>46</v>
      </c>
      <c r="B20" s="349" t="s">
        <v>364</v>
      </c>
      <c r="C20" s="294">
        <v>5698</v>
      </c>
      <c r="D20" s="288">
        <v>555</v>
      </c>
      <c r="E20" s="351" t="s">
        <v>559</v>
      </c>
    </row>
    <row r="21" spans="1:5" s="291" customFormat="1" ht="54" customHeight="1" x14ac:dyDescent="0.2">
      <c r="A21" s="353" t="s">
        <v>39</v>
      </c>
      <c r="B21" s="349" t="s">
        <v>198</v>
      </c>
      <c r="C21" s="294">
        <v>5745</v>
      </c>
      <c r="D21" s="288">
        <v>624</v>
      </c>
      <c r="E21" s="351" t="s">
        <v>504</v>
      </c>
    </row>
    <row r="22" spans="1:5" s="291" customFormat="1" ht="54" customHeight="1" x14ac:dyDescent="0.2">
      <c r="A22" s="353" t="s">
        <v>39</v>
      </c>
      <c r="B22" s="349" t="s">
        <v>199</v>
      </c>
      <c r="C22" s="294">
        <v>5748</v>
      </c>
      <c r="D22" s="288">
        <v>795</v>
      </c>
      <c r="E22" s="351" t="s">
        <v>505</v>
      </c>
    </row>
    <row r="23" spans="1:5" s="291" customFormat="1" ht="55.5" customHeight="1" x14ac:dyDescent="0.2">
      <c r="A23" s="353" t="s">
        <v>39</v>
      </c>
      <c r="B23" s="349" t="s">
        <v>167</v>
      </c>
      <c r="C23" s="294">
        <v>5848</v>
      </c>
      <c r="D23" s="288">
        <v>3000</v>
      </c>
      <c r="E23" s="351" t="s">
        <v>506</v>
      </c>
    </row>
    <row r="24" spans="1:5" s="291" customFormat="1" ht="69" customHeight="1" x14ac:dyDescent="0.2">
      <c r="A24" s="353" t="s">
        <v>39</v>
      </c>
      <c r="B24" s="349" t="s">
        <v>164</v>
      </c>
      <c r="C24" s="294">
        <v>5842</v>
      </c>
      <c r="D24" s="288">
        <v>9000</v>
      </c>
      <c r="E24" s="351" t="s">
        <v>507</v>
      </c>
    </row>
    <row r="25" spans="1:5" s="291" customFormat="1" ht="41.25" customHeight="1" x14ac:dyDescent="0.2">
      <c r="A25" s="353" t="s">
        <v>39</v>
      </c>
      <c r="B25" s="349" t="s">
        <v>165</v>
      </c>
      <c r="C25" s="294">
        <v>5845</v>
      </c>
      <c r="D25" s="288">
        <v>5000</v>
      </c>
      <c r="E25" s="351" t="s">
        <v>508</v>
      </c>
    </row>
    <row r="26" spans="1:5" s="291" customFormat="1" ht="86.25" customHeight="1" x14ac:dyDescent="0.2">
      <c r="A26" s="353" t="s">
        <v>39</v>
      </c>
      <c r="B26" s="349" t="s">
        <v>166</v>
      </c>
      <c r="C26" s="294">
        <v>5847</v>
      </c>
      <c r="D26" s="288">
        <v>4500</v>
      </c>
      <c r="E26" s="351" t="s">
        <v>509</v>
      </c>
    </row>
    <row r="27" spans="1:5" ht="66.75" customHeight="1" x14ac:dyDescent="0.2">
      <c r="A27" s="353" t="s">
        <v>39</v>
      </c>
      <c r="B27" s="349" t="s">
        <v>200</v>
      </c>
      <c r="C27" s="294">
        <v>4724</v>
      </c>
      <c r="D27" s="288">
        <v>10358.1</v>
      </c>
      <c r="E27" s="351" t="s">
        <v>560</v>
      </c>
    </row>
    <row r="28" spans="1:5" ht="76.5" customHeight="1" x14ac:dyDescent="0.2">
      <c r="A28" s="353" t="s">
        <v>39</v>
      </c>
      <c r="B28" s="349" t="s">
        <v>144</v>
      </c>
      <c r="C28" s="294">
        <v>4854</v>
      </c>
      <c r="D28" s="288">
        <v>40572.1</v>
      </c>
      <c r="E28" s="351" t="s">
        <v>510</v>
      </c>
    </row>
    <row r="29" spans="1:5" s="291" customFormat="1" ht="69" customHeight="1" x14ac:dyDescent="0.2">
      <c r="A29" s="353" t="s">
        <v>39</v>
      </c>
      <c r="B29" s="349" t="s">
        <v>201</v>
      </c>
      <c r="C29" s="294">
        <v>5635</v>
      </c>
      <c r="D29" s="288">
        <v>28306.1</v>
      </c>
      <c r="E29" s="351" t="s">
        <v>511</v>
      </c>
    </row>
    <row r="30" spans="1:5" s="291" customFormat="1" ht="48.75" customHeight="1" x14ac:dyDescent="0.2">
      <c r="A30" s="353" t="s">
        <v>39</v>
      </c>
      <c r="B30" s="349" t="s">
        <v>512</v>
      </c>
      <c r="C30" s="294">
        <v>5843</v>
      </c>
      <c r="D30" s="288">
        <v>1026</v>
      </c>
      <c r="E30" s="351" t="s">
        <v>513</v>
      </c>
    </row>
    <row r="31" spans="1:5" s="291" customFormat="1" ht="46.5" customHeight="1" x14ac:dyDescent="0.2">
      <c r="A31" s="353" t="s">
        <v>39</v>
      </c>
      <c r="B31" s="349" t="s">
        <v>514</v>
      </c>
      <c r="C31" s="294">
        <v>5844</v>
      </c>
      <c r="D31" s="288">
        <v>4000</v>
      </c>
      <c r="E31" s="351" t="s">
        <v>515</v>
      </c>
    </row>
    <row r="32" spans="1:5" s="291" customFormat="1" ht="46.5" customHeight="1" x14ac:dyDescent="0.2">
      <c r="A32" s="353" t="s">
        <v>39</v>
      </c>
      <c r="B32" s="349" t="s">
        <v>516</v>
      </c>
      <c r="C32" s="294">
        <v>5949</v>
      </c>
      <c r="D32" s="288">
        <v>600</v>
      </c>
      <c r="E32" s="329" t="s">
        <v>517</v>
      </c>
    </row>
    <row r="33" spans="1:6" ht="82.5" customHeight="1" x14ac:dyDescent="0.2">
      <c r="A33" s="350" t="s">
        <v>39</v>
      </c>
      <c r="B33" s="349" t="s">
        <v>40</v>
      </c>
      <c r="C33" s="294">
        <v>5254</v>
      </c>
      <c r="D33" s="150">
        <v>3610</v>
      </c>
      <c r="E33" s="329" t="s">
        <v>645</v>
      </c>
    </row>
    <row r="34" spans="1:6" ht="111.75" customHeight="1" x14ac:dyDescent="0.2">
      <c r="A34" s="350" t="s">
        <v>39</v>
      </c>
      <c r="B34" s="349" t="s">
        <v>41</v>
      </c>
      <c r="C34" s="294">
        <v>5849</v>
      </c>
      <c r="D34" s="150">
        <v>4088.7</v>
      </c>
      <c r="E34" s="298" t="s">
        <v>284</v>
      </c>
    </row>
    <row r="35" spans="1:6" ht="72.75" customHeight="1" x14ac:dyDescent="0.2">
      <c r="A35" s="350" t="s">
        <v>39</v>
      </c>
      <c r="B35" s="349" t="s">
        <v>672</v>
      </c>
      <c r="C35" s="294">
        <v>5885</v>
      </c>
      <c r="D35" s="150">
        <v>55</v>
      </c>
      <c r="E35" s="298" t="s">
        <v>306</v>
      </c>
    </row>
    <row r="36" spans="1:6" ht="82.5" customHeight="1" x14ac:dyDescent="0.2">
      <c r="A36" s="353" t="s">
        <v>25</v>
      </c>
      <c r="B36" s="300" t="s">
        <v>378</v>
      </c>
      <c r="C36" s="341">
        <v>5347</v>
      </c>
      <c r="D36" s="150">
        <v>600</v>
      </c>
      <c r="E36" s="298" t="s">
        <v>383</v>
      </c>
    </row>
    <row r="37" spans="1:6" ht="82.5" customHeight="1" x14ac:dyDescent="0.2">
      <c r="A37" s="353" t="s">
        <v>25</v>
      </c>
      <c r="B37" s="300" t="s">
        <v>380</v>
      </c>
      <c r="C37" s="341">
        <v>5993</v>
      </c>
      <c r="D37" s="150">
        <v>700</v>
      </c>
      <c r="E37" s="298" t="s">
        <v>379</v>
      </c>
    </row>
    <row r="38" spans="1:6" ht="82.5" customHeight="1" x14ac:dyDescent="0.2">
      <c r="A38" s="353" t="s">
        <v>25</v>
      </c>
      <c r="B38" s="300" t="s">
        <v>381</v>
      </c>
      <c r="C38" s="341">
        <v>5032</v>
      </c>
      <c r="D38" s="150">
        <v>1500</v>
      </c>
      <c r="E38" s="298" t="s">
        <v>382</v>
      </c>
    </row>
    <row r="39" spans="1:6" ht="82.5" customHeight="1" x14ac:dyDescent="0.2">
      <c r="A39" s="350" t="s">
        <v>25</v>
      </c>
      <c r="B39" s="349" t="s">
        <v>33</v>
      </c>
      <c r="C39" s="294">
        <v>5925</v>
      </c>
      <c r="D39" s="288">
        <v>1000</v>
      </c>
      <c r="E39" s="337" t="s">
        <v>244</v>
      </c>
    </row>
    <row r="40" spans="1:6" s="291" customFormat="1" ht="55.5" customHeight="1" x14ac:dyDescent="0.2">
      <c r="A40" s="353" t="s">
        <v>25</v>
      </c>
      <c r="B40" s="349" t="s">
        <v>673</v>
      </c>
      <c r="C40" s="294">
        <v>5850</v>
      </c>
      <c r="D40" s="288">
        <v>4500</v>
      </c>
      <c r="E40" s="351" t="s">
        <v>423</v>
      </c>
    </row>
    <row r="41" spans="1:6" s="291" customFormat="1" ht="55.5" customHeight="1" x14ac:dyDescent="0.2">
      <c r="A41" s="353" t="s">
        <v>25</v>
      </c>
      <c r="B41" s="349" t="s">
        <v>168</v>
      </c>
      <c r="C41" s="294">
        <v>5851</v>
      </c>
      <c r="D41" s="288">
        <v>18032</v>
      </c>
      <c r="E41" s="351" t="s">
        <v>561</v>
      </c>
    </row>
    <row r="42" spans="1:6" s="291" customFormat="1" ht="68.25" customHeight="1" x14ac:dyDescent="0.2">
      <c r="A42" s="353" t="s">
        <v>25</v>
      </c>
      <c r="B42" s="349" t="s">
        <v>169</v>
      </c>
      <c r="C42" s="294">
        <v>5852</v>
      </c>
      <c r="D42" s="288">
        <v>2100</v>
      </c>
      <c r="E42" s="337" t="s">
        <v>562</v>
      </c>
    </row>
    <row r="43" spans="1:6" s="291" customFormat="1" ht="75" customHeight="1" x14ac:dyDescent="0.2">
      <c r="A43" s="353" t="s">
        <v>25</v>
      </c>
      <c r="B43" s="349" t="s">
        <v>156</v>
      </c>
      <c r="C43" s="294">
        <v>5758</v>
      </c>
      <c r="D43" s="288">
        <v>47.5</v>
      </c>
      <c r="E43" s="337" t="s">
        <v>424</v>
      </c>
    </row>
    <row r="44" spans="1:6" s="291" customFormat="1" ht="69" customHeight="1" x14ac:dyDescent="0.2">
      <c r="A44" s="353" t="s">
        <v>25</v>
      </c>
      <c r="B44" s="349" t="s">
        <v>154</v>
      </c>
      <c r="C44" s="294">
        <v>5737</v>
      </c>
      <c r="D44" s="288">
        <v>11844.1</v>
      </c>
      <c r="E44" s="351" t="s">
        <v>686</v>
      </c>
    </row>
    <row r="45" spans="1:6" ht="41.25" customHeight="1" x14ac:dyDescent="0.2">
      <c r="A45" s="353" t="s">
        <v>25</v>
      </c>
      <c r="B45" s="349" t="s">
        <v>146</v>
      </c>
      <c r="C45" s="294">
        <v>5259</v>
      </c>
      <c r="D45" s="288">
        <v>1200</v>
      </c>
      <c r="E45" s="351" t="s">
        <v>425</v>
      </c>
      <c r="F45" s="291"/>
    </row>
    <row r="46" spans="1:6" ht="41.25" customHeight="1" x14ac:dyDescent="0.2">
      <c r="A46" s="353" t="s">
        <v>25</v>
      </c>
      <c r="B46" s="349" t="s">
        <v>147</v>
      </c>
      <c r="C46" s="294">
        <v>5316</v>
      </c>
      <c r="D46" s="288">
        <v>16000</v>
      </c>
      <c r="E46" s="351" t="s">
        <v>426</v>
      </c>
      <c r="F46" s="291"/>
    </row>
    <row r="47" spans="1:6" ht="56.25" customHeight="1" x14ac:dyDescent="0.2">
      <c r="A47" s="411" t="s">
        <v>25</v>
      </c>
      <c r="B47" s="399" t="s">
        <v>125</v>
      </c>
      <c r="C47" s="404">
        <v>5418</v>
      </c>
      <c r="D47" s="288">
        <v>70</v>
      </c>
      <c r="E47" s="298" t="s">
        <v>384</v>
      </c>
    </row>
    <row r="48" spans="1:6" ht="56.25" customHeight="1" x14ac:dyDescent="0.2">
      <c r="A48" s="412"/>
      <c r="B48" s="401"/>
      <c r="C48" s="405"/>
      <c r="D48" s="288">
        <v>31975.3</v>
      </c>
      <c r="E48" s="351" t="s">
        <v>368</v>
      </c>
      <c r="F48" s="291"/>
    </row>
    <row r="49" spans="1:7" s="291" customFormat="1" ht="38.25" x14ac:dyDescent="0.2">
      <c r="A49" s="350" t="s">
        <v>25</v>
      </c>
      <c r="B49" s="349" t="s">
        <v>374</v>
      </c>
      <c r="C49" s="294" t="s">
        <v>375</v>
      </c>
      <c r="D49" s="288">
        <v>16000</v>
      </c>
      <c r="E49" s="351" t="s">
        <v>420</v>
      </c>
    </row>
    <row r="50" spans="1:7" s="291" customFormat="1" ht="75" customHeight="1" x14ac:dyDescent="0.2">
      <c r="A50" s="350" t="s">
        <v>25</v>
      </c>
      <c r="B50" s="349" t="s">
        <v>674</v>
      </c>
      <c r="C50" s="294">
        <v>5991</v>
      </c>
      <c r="D50" s="288">
        <v>3000</v>
      </c>
      <c r="E50" s="351" t="s">
        <v>419</v>
      </c>
    </row>
    <row r="51" spans="1:7" ht="75" customHeight="1" x14ac:dyDescent="0.2">
      <c r="A51" s="353" t="s">
        <v>34</v>
      </c>
      <c r="B51" s="349" t="s">
        <v>203</v>
      </c>
      <c r="C51" s="294">
        <v>5456</v>
      </c>
      <c r="D51" s="288">
        <v>1160.3</v>
      </c>
      <c r="E51" s="351" t="s">
        <v>453</v>
      </c>
    </row>
    <row r="52" spans="1:7" s="291" customFormat="1" ht="64.5" customHeight="1" x14ac:dyDescent="0.2">
      <c r="A52" s="353" t="s">
        <v>34</v>
      </c>
      <c r="B52" s="349" t="s">
        <v>204</v>
      </c>
      <c r="C52" s="294">
        <v>5525</v>
      </c>
      <c r="D52" s="288">
        <v>24500</v>
      </c>
      <c r="E52" s="351" t="s">
        <v>454</v>
      </c>
    </row>
    <row r="53" spans="1:7" s="291" customFormat="1" ht="42" customHeight="1" x14ac:dyDescent="0.2">
      <c r="A53" s="353" t="s">
        <v>34</v>
      </c>
      <c r="B53" s="349" t="s">
        <v>148</v>
      </c>
      <c r="C53" s="294">
        <v>5544</v>
      </c>
      <c r="D53" s="288">
        <v>4100</v>
      </c>
      <c r="E53" s="351" t="s">
        <v>455</v>
      </c>
    </row>
    <row r="54" spans="1:7" s="297" customFormat="1" ht="122.25" customHeight="1" x14ac:dyDescent="0.2">
      <c r="A54" s="350" t="s">
        <v>34</v>
      </c>
      <c r="B54" s="349" t="s">
        <v>151</v>
      </c>
      <c r="C54" s="294">
        <v>5681</v>
      </c>
      <c r="D54" s="288">
        <v>1902.7</v>
      </c>
      <c r="E54" s="351" t="s">
        <v>563</v>
      </c>
    </row>
    <row r="55" spans="1:7" s="291" customFormat="1" ht="57" customHeight="1" x14ac:dyDescent="0.2">
      <c r="A55" s="481" t="s">
        <v>34</v>
      </c>
      <c r="B55" s="399" t="s">
        <v>153</v>
      </c>
      <c r="C55" s="404">
        <v>5712</v>
      </c>
      <c r="D55" s="288">
        <v>14000</v>
      </c>
      <c r="E55" s="351" t="s">
        <v>456</v>
      </c>
    </row>
    <row r="56" spans="1:7" s="291" customFormat="1" ht="63.75" x14ac:dyDescent="0.2">
      <c r="A56" s="482"/>
      <c r="B56" s="401"/>
      <c r="C56" s="405"/>
      <c r="D56" s="342">
        <v>2600</v>
      </c>
      <c r="E56" s="343" t="s">
        <v>621</v>
      </c>
      <c r="G56" s="297"/>
    </row>
    <row r="57" spans="1:7" s="291" customFormat="1" ht="99.75" customHeight="1" x14ac:dyDescent="0.2">
      <c r="A57" s="353" t="s">
        <v>34</v>
      </c>
      <c r="B57" s="367" t="s">
        <v>654</v>
      </c>
      <c r="C57" s="294">
        <v>5730</v>
      </c>
      <c r="D57" s="288">
        <v>5406.5</v>
      </c>
      <c r="E57" s="351" t="s">
        <v>457</v>
      </c>
    </row>
    <row r="58" spans="1:7" s="291" customFormat="1" ht="81.75" customHeight="1" x14ac:dyDescent="0.2">
      <c r="A58" s="353" t="s">
        <v>34</v>
      </c>
      <c r="B58" s="367" t="s">
        <v>655</v>
      </c>
      <c r="C58" s="294">
        <v>5750</v>
      </c>
      <c r="D58" s="288">
        <v>21379.7</v>
      </c>
      <c r="E58" s="351" t="s">
        <v>458</v>
      </c>
    </row>
    <row r="59" spans="1:7" s="291" customFormat="1" ht="67.5" customHeight="1" x14ac:dyDescent="0.2">
      <c r="A59" s="353" t="s">
        <v>34</v>
      </c>
      <c r="B59" s="349" t="s">
        <v>155</v>
      </c>
      <c r="C59" s="294">
        <v>5754</v>
      </c>
      <c r="D59" s="288">
        <v>10000</v>
      </c>
      <c r="E59" s="351" t="s">
        <v>459</v>
      </c>
    </row>
    <row r="60" spans="1:7" s="291" customFormat="1" ht="55.5" customHeight="1" x14ac:dyDescent="0.2">
      <c r="A60" s="353" t="s">
        <v>34</v>
      </c>
      <c r="B60" s="349" t="s">
        <v>650</v>
      </c>
      <c r="C60" s="294">
        <v>5781</v>
      </c>
      <c r="D60" s="288">
        <v>8000</v>
      </c>
      <c r="E60" s="351" t="s">
        <v>460</v>
      </c>
    </row>
    <row r="61" spans="1:7" s="291" customFormat="1" ht="96.75" customHeight="1" x14ac:dyDescent="0.2">
      <c r="A61" s="353" t="s">
        <v>34</v>
      </c>
      <c r="B61" s="349" t="s">
        <v>160</v>
      </c>
      <c r="C61" s="294">
        <v>5796</v>
      </c>
      <c r="D61" s="288">
        <v>421.4</v>
      </c>
      <c r="E61" s="351" t="s">
        <v>461</v>
      </c>
    </row>
    <row r="62" spans="1:7" s="291" customFormat="1" ht="80.25" customHeight="1" x14ac:dyDescent="0.2">
      <c r="A62" s="353" t="s">
        <v>34</v>
      </c>
      <c r="B62" s="349" t="s">
        <v>649</v>
      </c>
      <c r="C62" s="294">
        <v>5810</v>
      </c>
      <c r="D62" s="288">
        <v>8000</v>
      </c>
      <c r="E62" s="351" t="s">
        <v>462</v>
      </c>
    </row>
    <row r="63" spans="1:7" s="291" customFormat="1" ht="70.5" customHeight="1" x14ac:dyDescent="0.2">
      <c r="A63" s="353" t="s">
        <v>34</v>
      </c>
      <c r="B63" s="367" t="s">
        <v>656</v>
      </c>
      <c r="C63" s="294">
        <v>5815</v>
      </c>
      <c r="D63" s="288">
        <v>17838.400000000001</v>
      </c>
      <c r="E63" s="351" t="s">
        <v>463</v>
      </c>
    </row>
    <row r="64" spans="1:7" s="291" customFormat="1" ht="71.25" customHeight="1" x14ac:dyDescent="0.2">
      <c r="A64" s="353" t="s">
        <v>34</v>
      </c>
      <c r="B64" s="349" t="s">
        <v>648</v>
      </c>
      <c r="C64" s="294">
        <v>5816</v>
      </c>
      <c r="D64" s="288">
        <v>13597.8</v>
      </c>
      <c r="E64" s="351" t="s">
        <v>564</v>
      </c>
    </row>
    <row r="65" spans="1:5" s="291" customFormat="1" ht="70.5" customHeight="1" x14ac:dyDescent="0.2">
      <c r="A65" s="353" t="s">
        <v>34</v>
      </c>
      <c r="B65" s="349" t="s">
        <v>162</v>
      </c>
      <c r="C65" s="294">
        <v>5834</v>
      </c>
      <c r="D65" s="288">
        <v>2205.6</v>
      </c>
      <c r="E65" s="351" t="s">
        <v>464</v>
      </c>
    </row>
    <row r="66" spans="1:5" s="291" customFormat="1" ht="66" customHeight="1" x14ac:dyDescent="0.2">
      <c r="A66" s="353" t="s">
        <v>34</v>
      </c>
      <c r="B66" s="349" t="s">
        <v>163</v>
      </c>
      <c r="C66" s="294">
        <v>5837</v>
      </c>
      <c r="D66" s="288">
        <v>3935.8</v>
      </c>
      <c r="E66" s="351" t="s">
        <v>639</v>
      </c>
    </row>
    <row r="67" spans="1:5" s="291" customFormat="1" ht="66" customHeight="1" x14ac:dyDescent="0.2">
      <c r="A67" s="353" t="s">
        <v>34</v>
      </c>
      <c r="B67" s="367" t="s">
        <v>657</v>
      </c>
      <c r="C67" s="294">
        <v>5856</v>
      </c>
      <c r="D67" s="288">
        <v>874.1</v>
      </c>
      <c r="E67" s="351" t="s">
        <v>465</v>
      </c>
    </row>
    <row r="68" spans="1:5" s="291" customFormat="1" ht="69" customHeight="1" x14ac:dyDescent="0.2">
      <c r="A68" s="353" t="s">
        <v>34</v>
      </c>
      <c r="B68" s="367" t="s">
        <v>658</v>
      </c>
      <c r="C68" s="294">
        <v>5862</v>
      </c>
      <c r="D68" s="288">
        <v>7400</v>
      </c>
      <c r="E68" s="351" t="s">
        <v>466</v>
      </c>
    </row>
    <row r="69" spans="1:5" s="291" customFormat="1" ht="67.5" customHeight="1" x14ac:dyDescent="0.2">
      <c r="A69" s="353" t="s">
        <v>34</v>
      </c>
      <c r="B69" s="349" t="s">
        <v>170</v>
      </c>
      <c r="C69" s="294">
        <v>5866</v>
      </c>
      <c r="D69" s="288">
        <v>78.2</v>
      </c>
      <c r="E69" s="351" t="s">
        <v>467</v>
      </c>
    </row>
    <row r="70" spans="1:5" s="291" customFormat="1" ht="67.5" customHeight="1" x14ac:dyDescent="0.2">
      <c r="A70" s="353" t="s">
        <v>34</v>
      </c>
      <c r="B70" s="349" t="s">
        <v>171</v>
      </c>
      <c r="C70" s="294">
        <v>5867</v>
      </c>
      <c r="D70" s="288">
        <v>2500</v>
      </c>
      <c r="E70" s="351" t="s">
        <v>468</v>
      </c>
    </row>
    <row r="71" spans="1:5" s="291" customFormat="1" ht="114.75" customHeight="1" x14ac:dyDescent="0.2">
      <c r="A71" s="353" t="s">
        <v>34</v>
      </c>
      <c r="B71" s="367" t="s">
        <v>659</v>
      </c>
      <c r="C71" s="294">
        <v>5868</v>
      </c>
      <c r="D71" s="288">
        <v>2200</v>
      </c>
      <c r="E71" s="351" t="s">
        <v>469</v>
      </c>
    </row>
    <row r="72" spans="1:5" s="291" customFormat="1" ht="70.5" customHeight="1" x14ac:dyDescent="0.2">
      <c r="A72" s="353" t="s">
        <v>34</v>
      </c>
      <c r="B72" s="349" t="s">
        <v>172</v>
      </c>
      <c r="C72" s="294">
        <v>5879</v>
      </c>
      <c r="D72" s="288">
        <v>492.5</v>
      </c>
      <c r="E72" s="351" t="s">
        <v>470</v>
      </c>
    </row>
    <row r="73" spans="1:5" s="291" customFormat="1" ht="81.75" customHeight="1" x14ac:dyDescent="0.2">
      <c r="A73" s="353" t="s">
        <v>34</v>
      </c>
      <c r="B73" s="349" t="s">
        <v>647</v>
      </c>
      <c r="C73" s="294">
        <v>5884</v>
      </c>
      <c r="D73" s="288">
        <v>15024.7</v>
      </c>
      <c r="E73" s="351" t="s">
        <v>471</v>
      </c>
    </row>
    <row r="74" spans="1:5" s="291" customFormat="1" ht="54.75" customHeight="1" x14ac:dyDescent="0.2">
      <c r="A74" s="353" t="s">
        <v>34</v>
      </c>
      <c r="B74" s="367" t="s">
        <v>660</v>
      </c>
      <c r="C74" s="294">
        <v>5887</v>
      </c>
      <c r="D74" s="288">
        <v>3916.4</v>
      </c>
      <c r="E74" s="351" t="s">
        <v>472</v>
      </c>
    </row>
    <row r="75" spans="1:5" s="291" customFormat="1" ht="54.75" customHeight="1" x14ac:dyDescent="0.2">
      <c r="A75" s="353" t="s">
        <v>34</v>
      </c>
      <c r="B75" s="349" t="s">
        <v>640</v>
      </c>
      <c r="C75" s="294">
        <v>5893</v>
      </c>
      <c r="D75" s="288">
        <v>13200</v>
      </c>
      <c r="E75" s="351" t="s">
        <v>473</v>
      </c>
    </row>
    <row r="76" spans="1:5" s="291" customFormat="1" ht="54.75" customHeight="1" x14ac:dyDescent="0.2">
      <c r="A76" s="353" t="s">
        <v>34</v>
      </c>
      <c r="B76" s="367" t="s">
        <v>661</v>
      </c>
      <c r="C76" s="294">
        <v>5896</v>
      </c>
      <c r="D76" s="288">
        <v>4600</v>
      </c>
      <c r="E76" s="351" t="s">
        <v>474</v>
      </c>
    </row>
    <row r="77" spans="1:5" s="291" customFormat="1" ht="81.75" customHeight="1" x14ac:dyDescent="0.2">
      <c r="A77" s="353" t="s">
        <v>34</v>
      </c>
      <c r="B77" s="367" t="s">
        <v>662</v>
      </c>
      <c r="C77" s="294">
        <v>5905</v>
      </c>
      <c r="D77" s="288">
        <v>649.1</v>
      </c>
      <c r="E77" s="351" t="s">
        <v>565</v>
      </c>
    </row>
    <row r="78" spans="1:5" s="291" customFormat="1" ht="47.25" customHeight="1" x14ac:dyDescent="0.2">
      <c r="A78" s="353" t="s">
        <v>34</v>
      </c>
      <c r="B78" s="349" t="s">
        <v>174</v>
      </c>
      <c r="C78" s="294">
        <v>5914</v>
      </c>
      <c r="D78" s="288">
        <v>350</v>
      </c>
      <c r="E78" s="351" t="s">
        <v>475</v>
      </c>
    </row>
    <row r="79" spans="1:5" s="291" customFormat="1" ht="81.75" customHeight="1" x14ac:dyDescent="0.2">
      <c r="A79" s="353" t="s">
        <v>34</v>
      </c>
      <c r="B79" s="367" t="s">
        <v>663</v>
      </c>
      <c r="C79" s="294">
        <v>5915</v>
      </c>
      <c r="D79" s="288">
        <v>500</v>
      </c>
      <c r="E79" s="351" t="s">
        <v>476</v>
      </c>
    </row>
    <row r="80" spans="1:5" s="291" customFormat="1" ht="63.75" customHeight="1" x14ac:dyDescent="0.2">
      <c r="A80" s="353" t="s">
        <v>34</v>
      </c>
      <c r="B80" s="349" t="s">
        <v>646</v>
      </c>
      <c r="C80" s="294">
        <v>5916</v>
      </c>
      <c r="D80" s="288">
        <v>700</v>
      </c>
      <c r="E80" s="351" t="s">
        <v>566</v>
      </c>
    </row>
    <row r="81" spans="1:5" s="291" customFormat="1" ht="67.5" customHeight="1" x14ac:dyDescent="0.2">
      <c r="A81" s="353" t="s">
        <v>34</v>
      </c>
      <c r="B81" s="349" t="s">
        <v>177</v>
      </c>
      <c r="C81" s="294">
        <v>5926</v>
      </c>
      <c r="D81" s="288">
        <v>285</v>
      </c>
      <c r="E81" s="351" t="s">
        <v>477</v>
      </c>
    </row>
    <row r="82" spans="1:5" s="291" customFormat="1" ht="41.25" customHeight="1" x14ac:dyDescent="0.2">
      <c r="A82" s="353" t="s">
        <v>34</v>
      </c>
      <c r="B82" s="349" t="s">
        <v>350</v>
      </c>
      <c r="C82" s="294">
        <v>5943</v>
      </c>
      <c r="D82" s="288">
        <v>400</v>
      </c>
      <c r="E82" s="351" t="s">
        <v>567</v>
      </c>
    </row>
    <row r="83" spans="1:5" s="291" customFormat="1" ht="54.75" customHeight="1" x14ac:dyDescent="0.2">
      <c r="A83" s="353" t="s">
        <v>34</v>
      </c>
      <c r="B83" s="349" t="s">
        <v>351</v>
      </c>
      <c r="C83" s="294">
        <v>5945</v>
      </c>
      <c r="D83" s="288">
        <v>350</v>
      </c>
      <c r="E83" s="351" t="s">
        <v>568</v>
      </c>
    </row>
    <row r="84" spans="1:5" s="291" customFormat="1" ht="42" customHeight="1" x14ac:dyDescent="0.2">
      <c r="A84" s="353" t="s">
        <v>34</v>
      </c>
      <c r="B84" s="349" t="s">
        <v>352</v>
      </c>
      <c r="C84" s="294">
        <v>5947</v>
      </c>
      <c r="D84" s="288">
        <v>400</v>
      </c>
      <c r="E84" s="351" t="s">
        <v>569</v>
      </c>
    </row>
    <row r="85" spans="1:5" s="291" customFormat="1" ht="42" customHeight="1" x14ac:dyDescent="0.2">
      <c r="A85" s="353" t="s">
        <v>34</v>
      </c>
      <c r="B85" s="349" t="s">
        <v>353</v>
      </c>
      <c r="C85" s="294">
        <v>5941</v>
      </c>
      <c r="D85" s="288">
        <v>3000</v>
      </c>
      <c r="E85" s="351" t="s">
        <v>570</v>
      </c>
    </row>
    <row r="86" spans="1:5" s="291" customFormat="1" ht="68.25" customHeight="1" x14ac:dyDescent="0.2">
      <c r="A86" s="353" t="s">
        <v>34</v>
      </c>
      <c r="B86" s="367" t="s">
        <v>664</v>
      </c>
      <c r="C86" s="294">
        <v>5864</v>
      </c>
      <c r="D86" s="288">
        <v>6609.6</v>
      </c>
      <c r="E86" s="351" t="s">
        <v>571</v>
      </c>
    </row>
    <row r="87" spans="1:5" s="291" customFormat="1" ht="41.25" customHeight="1" x14ac:dyDescent="0.2">
      <c r="A87" s="353" t="s">
        <v>34</v>
      </c>
      <c r="B87" s="349" t="s">
        <v>354</v>
      </c>
      <c r="C87" s="294">
        <v>5784</v>
      </c>
      <c r="D87" s="288">
        <v>2000</v>
      </c>
      <c r="E87" s="351" t="s">
        <v>478</v>
      </c>
    </row>
    <row r="88" spans="1:5" s="291" customFormat="1" ht="41.25" customHeight="1" x14ac:dyDescent="0.2">
      <c r="A88" s="353" t="s">
        <v>34</v>
      </c>
      <c r="B88" s="349" t="s">
        <v>355</v>
      </c>
      <c r="C88" s="294">
        <v>5940</v>
      </c>
      <c r="D88" s="288">
        <v>1400</v>
      </c>
      <c r="E88" s="351" t="s">
        <v>572</v>
      </c>
    </row>
    <row r="89" spans="1:5" s="291" customFormat="1" ht="41.25" customHeight="1" x14ac:dyDescent="0.2">
      <c r="A89" s="353" t="s">
        <v>34</v>
      </c>
      <c r="B89" s="349" t="s">
        <v>356</v>
      </c>
      <c r="C89" s="294">
        <v>5944</v>
      </c>
      <c r="D89" s="288">
        <v>300</v>
      </c>
      <c r="E89" s="351" t="s">
        <v>573</v>
      </c>
    </row>
    <row r="90" spans="1:5" s="291" customFormat="1" ht="51" customHeight="1" x14ac:dyDescent="0.2">
      <c r="A90" s="353" t="s">
        <v>34</v>
      </c>
      <c r="B90" s="349" t="s">
        <v>357</v>
      </c>
      <c r="C90" s="294">
        <v>5903</v>
      </c>
      <c r="D90" s="288">
        <v>1247.9000000000001</v>
      </c>
      <c r="E90" s="351" t="s">
        <v>479</v>
      </c>
    </row>
    <row r="91" spans="1:5" s="291" customFormat="1" ht="57" customHeight="1" x14ac:dyDescent="0.2">
      <c r="A91" s="353" t="s">
        <v>34</v>
      </c>
      <c r="B91" s="349" t="s">
        <v>358</v>
      </c>
      <c r="C91" s="294">
        <v>5928</v>
      </c>
      <c r="D91" s="288">
        <v>5000</v>
      </c>
      <c r="E91" s="351" t="s">
        <v>480</v>
      </c>
    </row>
    <row r="92" spans="1:5" s="291" customFormat="1" ht="45" customHeight="1" x14ac:dyDescent="0.2">
      <c r="A92" s="353" t="s">
        <v>34</v>
      </c>
      <c r="B92" s="349" t="s">
        <v>360</v>
      </c>
      <c r="C92" s="294">
        <v>5946</v>
      </c>
      <c r="D92" s="288">
        <v>1500</v>
      </c>
      <c r="E92" s="351" t="s">
        <v>713</v>
      </c>
    </row>
    <row r="93" spans="1:5" s="291" customFormat="1" ht="42" customHeight="1" x14ac:dyDescent="0.2">
      <c r="A93" s="353" t="s">
        <v>34</v>
      </c>
      <c r="B93" s="349" t="s">
        <v>361</v>
      </c>
      <c r="C93" s="294">
        <v>5942</v>
      </c>
      <c r="D93" s="288">
        <v>1400</v>
      </c>
      <c r="E93" s="351" t="s">
        <v>574</v>
      </c>
    </row>
    <row r="94" spans="1:5" s="291" customFormat="1" ht="57" customHeight="1" x14ac:dyDescent="0.2">
      <c r="A94" s="353" t="s">
        <v>34</v>
      </c>
      <c r="B94" s="349" t="s">
        <v>362</v>
      </c>
      <c r="C94" s="294">
        <v>5474</v>
      </c>
      <c r="D94" s="288">
        <v>1291.5999999999999</v>
      </c>
      <c r="E94" s="351" t="s">
        <v>481</v>
      </c>
    </row>
    <row r="95" spans="1:5" s="291" customFormat="1" ht="57" customHeight="1" x14ac:dyDescent="0.2">
      <c r="A95" s="353" t="s">
        <v>34</v>
      </c>
      <c r="B95" s="349" t="s">
        <v>363</v>
      </c>
      <c r="C95" s="294">
        <v>5948</v>
      </c>
      <c r="D95" s="288">
        <v>1200</v>
      </c>
      <c r="E95" s="351" t="s">
        <v>575</v>
      </c>
    </row>
    <row r="96" spans="1:5" s="291" customFormat="1" ht="57" customHeight="1" x14ac:dyDescent="0.2">
      <c r="A96" s="361" t="s">
        <v>34</v>
      </c>
      <c r="B96" s="358" t="s">
        <v>636</v>
      </c>
      <c r="C96" s="294"/>
      <c r="D96" s="288">
        <v>30.6</v>
      </c>
      <c r="E96" s="360" t="s">
        <v>637</v>
      </c>
    </row>
    <row r="97" spans="1:7" s="291" customFormat="1" ht="89.25" x14ac:dyDescent="0.2">
      <c r="A97" s="370" t="s">
        <v>34</v>
      </c>
      <c r="B97" s="368" t="s">
        <v>714</v>
      </c>
      <c r="C97" s="372"/>
      <c r="D97" s="28">
        <v>7500</v>
      </c>
      <c r="E97" s="391" t="s">
        <v>769</v>
      </c>
    </row>
    <row r="98" spans="1:7" s="291" customFormat="1" ht="51" x14ac:dyDescent="0.2">
      <c r="A98" s="370" t="s">
        <v>34</v>
      </c>
      <c r="B98" s="368" t="s">
        <v>715</v>
      </c>
      <c r="C98" s="372"/>
      <c r="D98" s="28">
        <v>1000</v>
      </c>
      <c r="E98" s="391" t="s">
        <v>770</v>
      </c>
    </row>
    <row r="99" spans="1:7" s="291" customFormat="1" ht="75" customHeight="1" x14ac:dyDescent="0.2">
      <c r="A99" s="353" t="s">
        <v>34</v>
      </c>
      <c r="B99" s="300" t="s">
        <v>487</v>
      </c>
      <c r="C99" s="313">
        <v>5874</v>
      </c>
      <c r="D99" s="141">
        <v>2420</v>
      </c>
      <c r="E99" s="298" t="s">
        <v>750</v>
      </c>
      <c r="G99" s="297"/>
    </row>
    <row r="100" spans="1:7" ht="107.25" customHeight="1" x14ac:dyDescent="0.2">
      <c r="A100" s="350" t="s">
        <v>107</v>
      </c>
      <c r="B100" s="349" t="s">
        <v>106</v>
      </c>
      <c r="C100" s="294">
        <v>5100</v>
      </c>
      <c r="D100" s="288">
        <f>44207+163</f>
        <v>44370</v>
      </c>
      <c r="E100" s="351" t="s">
        <v>576</v>
      </c>
    </row>
    <row r="101" spans="1:7" ht="91.5" customHeight="1" x14ac:dyDescent="0.2">
      <c r="A101" s="350" t="s">
        <v>107</v>
      </c>
      <c r="B101" s="349" t="s">
        <v>311</v>
      </c>
      <c r="C101" s="294">
        <v>5252</v>
      </c>
      <c r="D101" s="288">
        <v>1927.2</v>
      </c>
      <c r="E101" s="351" t="s">
        <v>624</v>
      </c>
    </row>
    <row r="102" spans="1:7" ht="68.25" customHeight="1" x14ac:dyDescent="0.2">
      <c r="A102" s="350" t="s">
        <v>107</v>
      </c>
      <c r="B102" s="349" t="s">
        <v>328</v>
      </c>
      <c r="C102" s="294">
        <v>4058</v>
      </c>
      <c r="D102" s="288">
        <v>1250</v>
      </c>
      <c r="E102" s="298" t="s">
        <v>577</v>
      </c>
    </row>
    <row r="103" spans="1:7" ht="69.75" customHeight="1" x14ac:dyDescent="0.2">
      <c r="A103" s="350" t="s">
        <v>107</v>
      </c>
      <c r="B103" s="349" t="s">
        <v>329</v>
      </c>
      <c r="C103" s="294">
        <v>5693</v>
      </c>
      <c r="D103" s="288">
        <v>1300</v>
      </c>
      <c r="E103" s="298" t="s">
        <v>578</v>
      </c>
    </row>
    <row r="104" spans="1:7" ht="63.75" x14ac:dyDescent="0.2">
      <c r="A104" s="350" t="s">
        <v>107</v>
      </c>
      <c r="B104" s="349" t="s">
        <v>195</v>
      </c>
      <c r="C104" s="294">
        <v>4771</v>
      </c>
      <c r="D104" s="288">
        <v>2200</v>
      </c>
      <c r="E104" s="351" t="s">
        <v>579</v>
      </c>
    </row>
    <row r="105" spans="1:7" s="291" customFormat="1" ht="57" customHeight="1" x14ac:dyDescent="0.2">
      <c r="A105" s="350" t="s">
        <v>107</v>
      </c>
      <c r="B105" s="349" t="s">
        <v>365</v>
      </c>
      <c r="C105" s="294">
        <v>5912</v>
      </c>
      <c r="D105" s="288">
        <v>27514.2</v>
      </c>
      <c r="E105" s="298" t="s">
        <v>622</v>
      </c>
    </row>
    <row r="106" spans="1:7" ht="60" customHeight="1" x14ac:dyDescent="0.2">
      <c r="A106" s="353" t="s">
        <v>107</v>
      </c>
      <c r="B106" s="349" t="s">
        <v>142</v>
      </c>
      <c r="C106" s="294">
        <v>4181</v>
      </c>
      <c r="D106" s="288">
        <v>2000</v>
      </c>
      <c r="E106" s="351" t="s">
        <v>427</v>
      </c>
    </row>
    <row r="107" spans="1:7" ht="74.25" customHeight="1" x14ac:dyDescent="0.2">
      <c r="A107" s="353" t="s">
        <v>107</v>
      </c>
      <c r="B107" s="349" t="s">
        <v>143</v>
      </c>
      <c r="C107" s="294">
        <v>4496</v>
      </c>
      <c r="D107" s="288">
        <v>4000</v>
      </c>
      <c r="E107" s="351" t="s">
        <v>302</v>
      </c>
    </row>
    <row r="108" spans="1:7" s="291" customFormat="1" ht="42.75" customHeight="1" x14ac:dyDescent="0.2">
      <c r="A108" s="353" t="s">
        <v>107</v>
      </c>
      <c r="B108" s="349" t="s">
        <v>149</v>
      </c>
      <c r="C108" s="294">
        <v>5578</v>
      </c>
      <c r="D108" s="288">
        <v>4035</v>
      </c>
      <c r="E108" s="351" t="s">
        <v>428</v>
      </c>
    </row>
    <row r="109" spans="1:7" s="291" customFormat="1" ht="42.75" customHeight="1" x14ac:dyDescent="0.2">
      <c r="A109" s="353" t="s">
        <v>107</v>
      </c>
      <c r="B109" s="107" t="s">
        <v>243</v>
      </c>
      <c r="C109" s="294">
        <v>5594</v>
      </c>
      <c r="D109" s="288">
        <v>4477.1000000000004</v>
      </c>
      <c r="E109" s="351" t="s">
        <v>429</v>
      </c>
    </row>
    <row r="110" spans="1:7" s="291" customFormat="1" ht="68.25" customHeight="1" x14ac:dyDescent="0.2">
      <c r="A110" s="353" t="s">
        <v>107</v>
      </c>
      <c r="B110" s="349" t="s">
        <v>152</v>
      </c>
      <c r="C110" s="294">
        <v>5690</v>
      </c>
      <c r="D110" s="288">
        <v>1073</v>
      </c>
      <c r="E110" s="351" t="s">
        <v>430</v>
      </c>
    </row>
    <row r="111" spans="1:7" s="291" customFormat="1" ht="57" customHeight="1" x14ac:dyDescent="0.2">
      <c r="A111" s="353" t="s">
        <v>107</v>
      </c>
      <c r="B111" s="367" t="s">
        <v>665</v>
      </c>
      <c r="C111" s="294">
        <v>5738</v>
      </c>
      <c r="D111" s="288">
        <v>3000</v>
      </c>
      <c r="E111" s="351" t="s">
        <v>431</v>
      </c>
    </row>
    <row r="112" spans="1:7" s="291" customFormat="1" ht="76.5" x14ac:dyDescent="0.2">
      <c r="A112" s="353" t="s">
        <v>107</v>
      </c>
      <c r="B112" s="349" t="s">
        <v>157</v>
      </c>
      <c r="C112" s="294">
        <v>5761</v>
      </c>
      <c r="D112" s="288">
        <v>2250</v>
      </c>
      <c r="E112" s="351" t="s">
        <v>580</v>
      </c>
    </row>
    <row r="113" spans="1:5" s="291" customFormat="1" ht="63.75" x14ac:dyDescent="0.2">
      <c r="A113" s="353" t="s">
        <v>107</v>
      </c>
      <c r="B113" s="349" t="s">
        <v>161</v>
      </c>
      <c r="C113" s="294">
        <v>5806</v>
      </c>
      <c r="D113" s="288">
        <v>3830</v>
      </c>
      <c r="E113" s="351" t="s">
        <v>432</v>
      </c>
    </row>
    <row r="114" spans="1:5" s="291" customFormat="1" ht="42.75" customHeight="1" x14ac:dyDescent="0.2">
      <c r="A114" s="353" t="s">
        <v>107</v>
      </c>
      <c r="B114" s="349" t="s">
        <v>675</v>
      </c>
      <c r="C114" s="294">
        <v>5935</v>
      </c>
      <c r="D114" s="288">
        <v>2693</v>
      </c>
      <c r="E114" s="351" t="s">
        <v>433</v>
      </c>
    </row>
    <row r="115" spans="1:5" s="291" customFormat="1" ht="42.75" customHeight="1" x14ac:dyDescent="0.2">
      <c r="A115" s="353" t="s">
        <v>107</v>
      </c>
      <c r="B115" s="349" t="s">
        <v>197</v>
      </c>
      <c r="C115" s="294">
        <v>5933</v>
      </c>
      <c r="D115" s="288">
        <v>1000</v>
      </c>
      <c r="E115" s="351" t="s">
        <v>581</v>
      </c>
    </row>
    <row r="116" spans="1:5" s="291" customFormat="1" ht="54.75" customHeight="1" x14ac:dyDescent="0.2">
      <c r="A116" s="353" t="s">
        <v>107</v>
      </c>
      <c r="B116" s="349" t="s">
        <v>202</v>
      </c>
      <c r="C116" s="294">
        <v>5921</v>
      </c>
      <c r="D116" s="288">
        <v>1200</v>
      </c>
      <c r="E116" s="319" t="s">
        <v>434</v>
      </c>
    </row>
    <row r="117" spans="1:5" s="291" customFormat="1" ht="54.75" customHeight="1" x14ac:dyDescent="0.2">
      <c r="A117" s="353" t="s">
        <v>107</v>
      </c>
      <c r="B117" s="349" t="s">
        <v>176</v>
      </c>
      <c r="C117" s="294">
        <v>5922</v>
      </c>
      <c r="D117" s="288">
        <v>500</v>
      </c>
      <c r="E117" s="351" t="s">
        <v>435</v>
      </c>
    </row>
    <row r="118" spans="1:5" s="291" customFormat="1" ht="54.75" customHeight="1" x14ac:dyDescent="0.2">
      <c r="A118" s="352" t="s">
        <v>107</v>
      </c>
      <c r="B118" s="346" t="s">
        <v>175</v>
      </c>
      <c r="C118" s="345">
        <v>5920</v>
      </c>
      <c r="D118" s="269">
        <v>6000</v>
      </c>
      <c r="E118" s="355" t="s">
        <v>436</v>
      </c>
    </row>
    <row r="119" spans="1:5" s="291" customFormat="1" ht="45" customHeight="1" x14ac:dyDescent="0.2">
      <c r="A119" s="350" t="s">
        <v>107</v>
      </c>
      <c r="B119" s="324" t="s">
        <v>369</v>
      </c>
      <c r="C119" s="323">
        <v>5939</v>
      </c>
      <c r="D119" s="269">
        <v>300</v>
      </c>
      <c r="E119" s="355" t="s">
        <v>438</v>
      </c>
    </row>
    <row r="120" spans="1:5" s="291" customFormat="1" ht="45" customHeight="1" x14ac:dyDescent="0.2">
      <c r="A120" s="350" t="s">
        <v>107</v>
      </c>
      <c r="B120" s="320" t="s">
        <v>370</v>
      </c>
      <c r="C120" s="323">
        <v>5938</v>
      </c>
      <c r="D120" s="269">
        <v>800</v>
      </c>
      <c r="E120" s="355" t="s">
        <v>439</v>
      </c>
    </row>
    <row r="121" spans="1:5" s="291" customFormat="1" ht="45" customHeight="1" x14ac:dyDescent="0.2">
      <c r="A121" s="350" t="s">
        <v>107</v>
      </c>
      <c r="B121" s="321" t="s">
        <v>371</v>
      </c>
      <c r="C121" s="322">
        <v>4057</v>
      </c>
      <c r="D121" s="288">
        <v>5271</v>
      </c>
      <c r="E121" s="355" t="s">
        <v>437</v>
      </c>
    </row>
    <row r="122" spans="1:5" s="291" customFormat="1" ht="45" customHeight="1" x14ac:dyDescent="0.2">
      <c r="A122" s="350" t="s">
        <v>107</v>
      </c>
      <c r="B122" s="321" t="s">
        <v>372</v>
      </c>
      <c r="C122" s="322">
        <v>4887</v>
      </c>
      <c r="D122" s="288">
        <v>1800</v>
      </c>
      <c r="E122" s="355" t="s">
        <v>440</v>
      </c>
    </row>
    <row r="123" spans="1:5" s="291" customFormat="1" ht="56.25" customHeight="1" x14ac:dyDescent="0.2">
      <c r="A123" s="359" t="s">
        <v>107</v>
      </c>
      <c r="B123" s="321" t="s">
        <v>373</v>
      </c>
      <c r="C123" s="322">
        <v>5932</v>
      </c>
      <c r="D123" s="288">
        <v>2000</v>
      </c>
      <c r="E123" s="360" t="s">
        <v>441</v>
      </c>
    </row>
    <row r="124" spans="1:5" s="291" customFormat="1" ht="56.25" customHeight="1" x14ac:dyDescent="0.2">
      <c r="A124" s="369" t="s">
        <v>107</v>
      </c>
      <c r="B124" s="388" t="s">
        <v>635</v>
      </c>
      <c r="C124" s="389">
        <v>5936</v>
      </c>
      <c r="D124" s="274">
        <v>800</v>
      </c>
      <c r="E124" s="390" t="s">
        <v>634</v>
      </c>
    </row>
    <row r="125" spans="1:5" s="291" customFormat="1" ht="56.25" customHeight="1" x14ac:dyDescent="0.2">
      <c r="A125" s="370" t="s">
        <v>107</v>
      </c>
      <c r="B125" s="368" t="s">
        <v>688</v>
      </c>
      <c r="C125" s="288"/>
      <c r="D125" s="288">
        <v>1000</v>
      </c>
      <c r="E125" s="298" t="s">
        <v>689</v>
      </c>
    </row>
    <row r="126" spans="1:5" s="291" customFormat="1" ht="42.75" customHeight="1" thickBot="1" x14ac:dyDescent="0.25">
      <c r="A126" s="370" t="s">
        <v>107</v>
      </c>
      <c r="B126" s="368" t="s">
        <v>690</v>
      </c>
      <c r="C126" s="288"/>
      <c r="D126" s="288">
        <v>305.7</v>
      </c>
      <c r="E126" s="298" t="s">
        <v>691</v>
      </c>
    </row>
    <row r="127" spans="1:5" s="291" customFormat="1" ht="13.5" thickBot="1" x14ac:dyDescent="0.25">
      <c r="A127" s="483" t="s">
        <v>1</v>
      </c>
      <c r="B127" s="484"/>
      <c r="C127" s="338"/>
      <c r="D127" s="339">
        <f>SUM(D5:D126)</f>
        <v>650859.79999999981</v>
      </c>
      <c r="E127" s="340"/>
    </row>
    <row r="130" spans="2:4" ht="13.5" hidden="1" thickBot="1" x14ac:dyDescent="0.25">
      <c r="B130" s="289" t="s">
        <v>30</v>
      </c>
      <c r="D130" s="286">
        <v>412037.7</v>
      </c>
    </row>
    <row r="131" spans="2:4" ht="13.5" hidden="1" thickBot="1" x14ac:dyDescent="0.25">
      <c r="B131" s="289" t="s">
        <v>31</v>
      </c>
      <c r="D131" s="286">
        <v>-310552.40000000002</v>
      </c>
    </row>
    <row r="132" spans="2:4" ht="13.5" hidden="1" thickBot="1" x14ac:dyDescent="0.25">
      <c r="B132" s="289" t="s">
        <v>32</v>
      </c>
      <c r="D132" s="286">
        <v>-48</v>
      </c>
    </row>
    <row r="133" spans="2:4" hidden="1" x14ac:dyDescent="0.2"/>
    <row r="134" spans="2:4" hidden="1" x14ac:dyDescent="0.2">
      <c r="D134" s="290">
        <f>SUM(D130:D133)</f>
        <v>101437.29999999999</v>
      </c>
    </row>
  </sheetData>
  <mergeCells count="9">
    <mergeCell ref="A55:A56"/>
    <mergeCell ref="B55:B56"/>
    <mergeCell ref="C55:C56"/>
    <mergeCell ref="A127:B127"/>
    <mergeCell ref="A12:A14"/>
    <mergeCell ref="B12:B14"/>
    <mergeCell ref="A47:A48"/>
    <mergeCell ref="B47:B48"/>
    <mergeCell ref="C47:C48"/>
  </mergeCells>
  <pageMargins left="0.31496062992125984" right="0.31496062992125984" top="0.78740157480314965" bottom="0.59055118110236227" header="0.31496062992125984" footer="0.31496062992125984"/>
  <pageSetup paperSize="9" scale="96" firstPageNumber="18" fitToHeight="0" orientation="landscape" useFirstPageNumber="1" r:id="rId1"/>
  <headerFooter>
    <oddHeader>&amp;L&amp;"Tahoma,Kurzíva"&amp;9Návrh rozpočtu na rok 2020
Příloha č. 11&amp;R&amp;"Tahoma,Kurzíva"&amp;9Přehled nedočerpaných výdajů roku 2019, které budou zapojeny do upraveného rozpočtu na rok 2020
Akce reprodukce majetku kraje vyjma akcí spolufin. z EU</oddHeader>
    <oddFooter>&amp;C&amp;"Tahoma,Obyčejné"&amp;P</oddFooter>
  </headerFooter>
  <rowBreaks count="1" manualBreakCount="1">
    <brk id="50"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0"/>
  <sheetViews>
    <sheetView zoomScaleNormal="100" zoomScaleSheetLayoutView="100" workbookViewId="0">
      <selection activeCell="F2" sqref="F2"/>
    </sheetView>
  </sheetViews>
  <sheetFormatPr defaultRowHeight="12.75" x14ac:dyDescent="0.2"/>
  <cols>
    <col min="1" max="1" width="12.5703125" style="289" customWidth="1"/>
    <col min="2" max="2" width="35.42578125" style="289" customWidth="1"/>
    <col min="3" max="3" width="8.28515625" style="289" hidden="1" customWidth="1"/>
    <col min="4" max="4" width="13.140625" style="289" customWidth="1"/>
    <col min="5" max="5" width="86.28515625" style="289" customWidth="1"/>
    <col min="6" max="6" width="11.140625" style="289" customWidth="1"/>
    <col min="7" max="16384" width="9.140625" style="289"/>
  </cols>
  <sheetData>
    <row r="1" spans="1:8" ht="15" x14ac:dyDescent="0.2">
      <c r="B1" s="167"/>
      <c r="C1" s="168"/>
      <c r="D1" s="314"/>
    </row>
    <row r="2" spans="1:8" ht="15.75" customHeight="1" x14ac:dyDescent="0.2">
      <c r="A2" s="284" t="s">
        <v>14</v>
      </c>
      <c r="B2" s="284"/>
      <c r="C2" s="284"/>
    </row>
    <row r="3" spans="1:8" ht="13.5" thickBot="1" x14ac:dyDescent="0.25"/>
    <row r="4" spans="1:8" ht="42" customHeight="1" thickBot="1" x14ac:dyDescent="0.25">
      <c r="A4" s="230" t="s">
        <v>11</v>
      </c>
      <c r="B4" s="254" t="s">
        <v>0</v>
      </c>
      <c r="C4" s="232" t="s">
        <v>4</v>
      </c>
      <c r="D4" s="233" t="s">
        <v>582</v>
      </c>
      <c r="E4" s="238" t="s">
        <v>583</v>
      </c>
    </row>
    <row r="5" spans="1:8" ht="81" customHeight="1" x14ac:dyDescent="0.2">
      <c r="A5" s="304" t="s">
        <v>110</v>
      </c>
      <c r="B5" s="305" t="s">
        <v>703</v>
      </c>
      <c r="C5" s="311">
        <v>1740</v>
      </c>
      <c r="D5" s="307">
        <v>250</v>
      </c>
      <c r="E5" s="336" t="s">
        <v>704</v>
      </c>
    </row>
    <row r="6" spans="1:8" s="291" customFormat="1" ht="114.75" x14ac:dyDescent="0.2">
      <c r="A6" s="465" t="s">
        <v>110</v>
      </c>
      <c r="B6" s="400" t="s">
        <v>135</v>
      </c>
      <c r="C6" s="413">
        <v>1745</v>
      </c>
      <c r="D6" s="270">
        <v>11128.6</v>
      </c>
      <c r="E6" s="386" t="s">
        <v>518</v>
      </c>
    </row>
    <row r="7" spans="1:8" s="291" customFormat="1" ht="89.25" x14ac:dyDescent="0.2">
      <c r="A7" s="412"/>
      <c r="B7" s="401"/>
      <c r="C7" s="405"/>
      <c r="D7" s="270">
        <v>176</v>
      </c>
      <c r="E7" s="382" t="s">
        <v>705</v>
      </c>
    </row>
    <row r="8" spans="1:8" s="292" customFormat="1" ht="76.5" x14ac:dyDescent="0.2">
      <c r="A8" s="411" t="s">
        <v>110</v>
      </c>
      <c r="B8" s="399" t="s">
        <v>706</v>
      </c>
      <c r="C8" s="375">
        <v>1101</v>
      </c>
      <c r="D8" s="270">
        <v>550</v>
      </c>
      <c r="E8" s="382" t="s">
        <v>738</v>
      </c>
    </row>
    <row r="9" spans="1:8" s="292" customFormat="1" ht="67.5" customHeight="1" x14ac:dyDescent="0.2">
      <c r="A9" s="465"/>
      <c r="B9" s="400"/>
      <c r="C9" s="375">
        <v>1101</v>
      </c>
      <c r="D9" s="270">
        <v>200</v>
      </c>
      <c r="E9" s="382" t="s">
        <v>739</v>
      </c>
    </row>
    <row r="10" spans="1:8" s="292" customFormat="1" ht="67.5" customHeight="1" x14ac:dyDescent="0.2">
      <c r="A10" s="412"/>
      <c r="B10" s="401"/>
      <c r="C10" s="375">
        <v>1101</v>
      </c>
      <c r="D10" s="270">
        <v>150</v>
      </c>
      <c r="E10" s="382" t="s">
        <v>740</v>
      </c>
    </row>
    <row r="11" spans="1:8" s="291" customFormat="1" ht="90.75" customHeight="1" x14ac:dyDescent="0.2">
      <c r="A11" s="381" t="s">
        <v>110</v>
      </c>
      <c r="B11" s="380" t="s">
        <v>137</v>
      </c>
      <c r="C11" s="294">
        <v>1102</v>
      </c>
      <c r="D11" s="288">
        <v>800</v>
      </c>
      <c r="E11" s="382" t="s">
        <v>304</v>
      </c>
      <c r="H11" s="315"/>
    </row>
    <row r="12" spans="1:8" s="291" customFormat="1" ht="72.75" customHeight="1" x14ac:dyDescent="0.2">
      <c r="A12" s="384" t="s">
        <v>110</v>
      </c>
      <c r="B12" s="380" t="s">
        <v>130</v>
      </c>
      <c r="C12" s="294">
        <v>1109</v>
      </c>
      <c r="D12" s="288">
        <v>3000</v>
      </c>
      <c r="E12" s="382" t="s">
        <v>303</v>
      </c>
      <c r="H12" s="315"/>
    </row>
    <row r="13" spans="1:8" s="291" customFormat="1" ht="113.25" customHeight="1" x14ac:dyDescent="0.2">
      <c r="A13" s="378" t="s">
        <v>110</v>
      </c>
      <c r="B13" s="376" t="s">
        <v>129</v>
      </c>
      <c r="C13" s="374">
        <v>1117</v>
      </c>
      <c r="D13" s="269">
        <v>300</v>
      </c>
      <c r="E13" s="385" t="s">
        <v>251</v>
      </c>
      <c r="H13" s="315"/>
    </row>
    <row r="14" spans="1:8" ht="94.5" customHeight="1" x14ac:dyDescent="0.2">
      <c r="A14" s="381" t="s">
        <v>110</v>
      </c>
      <c r="B14" s="380" t="s">
        <v>702</v>
      </c>
      <c r="C14" s="387">
        <v>501</v>
      </c>
      <c r="D14" s="288">
        <v>89</v>
      </c>
      <c r="E14" s="382" t="s">
        <v>707</v>
      </c>
    </row>
    <row r="15" spans="1:8" s="291" customFormat="1" ht="45" customHeight="1" x14ac:dyDescent="0.2">
      <c r="A15" s="381" t="s">
        <v>110</v>
      </c>
      <c r="B15" s="380" t="s">
        <v>316</v>
      </c>
      <c r="C15" s="294">
        <v>1127</v>
      </c>
      <c r="D15" s="288">
        <v>5168.3999999999996</v>
      </c>
      <c r="E15" s="382" t="s">
        <v>317</v>
      </c>
      <c r="H15" s="315"/>
    </row>
    <row r="16" spans="1:8" s="291" customFormat="1" ht="105" customHeight="1" x14ac:dyDescent="0.2">
      <c r="A16" s="384" t="s">
        <v>109</v>
      </c>
      <c r="B16" s="380" t="s">
        <v>178</v>
      </c>
      <c r="C16" s="294">
        <v>1604</v>
      </c>
      <c r="D16" s="288">
        <v>90000</v>
      </c>
      <c r="E16" s="382" t="s">
        <v>179</v>
      </c>
      <c r="H16" s="315"/>
    </row>
    <row r="17" spans="1:8" s="291" customFormat="1" ht="82.5" customHeight="1" x14ac:dyDescent="0.2">
      <c r="A17" s="384" t="s">
        <v>109</v>
      </c>
      <c r="B17" s="380" t="s">
        <v>332</v>
      </c>
      <c r="C17" s="294">
        <v>1608</v>
      </c>
      <c r="D17" s="288">
        <v>7800</v>
      </c>
      <c r="E17" s="382" t="s">
        <v>278</v>
      </c>
      <c r="H17" s="315"/>
    </row>
    <row r="18" spans="1:8" s="291" customFormat="1" ht="147" customHeight="1" x14ac:dyDescent="0.2">
      <c r="A18" s="384" t="s">
        <v>109</v>
      </c>
      <c r="B18" s="380" t="s">
        <v>180</v>
      </c>
      <c r="C18" s="294">
        <v>1610</v>
      </c>
      <c r="D18" s="288">
        <v>2683</v>
      </c>
      <c r="E18" s="382" t="s">
        <v>734</v>
      </c>
      <c r="H18" s="315"/>
    </row>
    <row r="19" spans="1:8" s="291" customFormat="1" ht="96.75" customHeight="1" x14ac:dyDescent="0.2">
      <c r="A19" s="481" t="s">
        <v>109</v>
      </c>
      <c r="B19" s="399" t="s">
        <v>181</v>
      </c>
      <c r="C19" s="294">
        <v>1612</v>
      </c>
      <c r="D19" s="288">
        <v>1765</v>
      </c>
      <c r="E19" s="298" t="s">
        <v>281</v>
      </c>
      <c r="H19" s="315"/>
    </row>
    <row r="20" spans="1:8" s="291" customFormat="1" ht="81.75" customHeight="1" x14ac:dyDescent="0.2">
      <c r="A20" s="487"/>
      <c r="B20" s="400"/>
      <c r="C20" s="294">
        <v>1612</v>
      </c>
      <c r="D20" s="288">
        <v>12000</v>
      </c>
      <c r="E20" s="298" t="s">
        <v>279</v>
      </c>
      <c r="H20" s="315"/>
    </row>
    <row r="21" spans="1:8" s="291" customFormat="1" ht="76.5" x14ac:dyDescent="0.2">
      <c r="A21" s="487"/>
      <c r="B21" s="400"/>
      <c r="C21" s="294">
        <v>1612</v>
      </c>
      <c r="D21" s="288">
        <v>4162.8</v>
      </c>
      <c r="E21" s="298" t="s">
        <v>586</v>
      </c>
    </row>
    <row r="22" spans="1:8" s="291" customFormat="1" ht="67.5" customHeight="1" x14ac:dyDescent="0.2">
      <c r="A22" s="487"/>
      <c r="B22" s="400"/>
      <c r="C22" s="294">
        <v>1612</v>
      </c>
      <c r="D22" s="288">
        <v>1100</v>
      </c>
      <c r="E22" s="298" t="s">
        <v>280</v>
      </c>
    </row>
    <row r="23" spans="1:8" s="291" customFormat="1" ht="81.75" customHeight="1" x14ac:dyDescent="0.2">
      <c r="A23" s="482"/>
      <c r="B23" s="401"/>
      <c r="C23" s="294">
        <v>1612</v>
      </c>
      <c r="D23" s="288">
        <v>13000</v>
      </c>
      <c r="E23" s="298" t="s">
        <v>771</v>
      </c>
    </row>
    <row r="24" spans="1:8" s="291" customFormat="1" ht="81.75" customHeight="1" x14ac:dyDescent="0.2">
      <c r="A24" s="490" t="s">
        <v>109</v>
      </c>
      <c r="B24" s="491" t="s">
        <v>182</v>
      </c>
      <c r="C24" s="294">
        <v>1613</v>
      </c>
      <c r="D24" s="288">
        <v>342.5</v>
      </c>
      <c r="E24" s="382" t="s">
        <v>183</v>
      </c>
    </row>
    <row r="25" spans="1:8" s="291" customFormat="1" ht="37.5" customHeight="1" x14ac:dyDescent="0.2">
      <c r="A25" s="490"/>
      <c r="B25" s="491"/>
      <c r="C25" s="294">
        <v>1613</v>
      </c>
      <c r="D25" s="288">
        <v>1000</v>
      </c>
      <c r="E25" s="382" t="s">
        <v>184</v>
      </c>
    </row>
    <row r="26" spans="1:8" s="291" customFormat="1" ht="67.5" customHeight="1" x14ac:dyDescent="0.2">
      <c r="A26" s="490" t="s">
        <v>109</v>
      </c>
      <c r="B26" s="446" t="s">
        <v>185</v>
      </c>
      <c r="C26" s="294">
        <v>1614</v>
      </c>
      <c r="D26" s="288">
        <v>430.1</v>
      </c>
      <c r="E26" s="382" t="s">
        <v>632</v>
      </c>
    </row>
    <row r="27" spans="1:8" s="291" customFormat="1" ht="76.5" x14ac:dyDescent="0.2">
      <c r="A27" s="490"/>
      <c r="B27" s="446"/>
      <c r="C27" s="294">
        <v>1614</v>
      </c>
      <c r="D27" s="288">
        <v>555.5</v>
      </c>
      <c r="E27" s="382" t="s">
        <v>186</v>
      </c>
    </row>
    <row r="28" spans="1:8" s="291" customFormat="1" ht="68.25" customHeight="1" x14ac:dyDescent="0.2">
      <c r="A28" s="490"/>
      <c r="B28" s="446"/>
      <c r="C28" s="294">
        <v>1614</v>
      </c>
      <c r="D28" s="288">
        <v>1442.7</v>
      </c>
      <c r="E28" s="382" t="s">
        <v>187</v>
      </c>
    </row>
    <row r="29" spans="1:8" s="291" customFormat="1" ht="108.75" customHeight="1" x14ac:dyDescent="0.2">
      <c r="A29" s="490" t="s">
        <v>109</v>
      </c>
      <c r="B29" s="446" t="s">
        <v>188</v>
      </c>
      <c r="C29" s="294">
        <v>1617</v>
      </c>
      <c r="D29" s="288">
        <v>585</v>
      </c>
      <c r="E29" s="382" t="s">
        <v>189</v>
      </c>
    </row>
    <row r="30" spans="1:8" s="291" customFormat="1" ht="78" customHeight="1" x14ac:dyDescent="0.2">
      <c r="A30" s="490"/>
      <c r="B30" s="446"/>
      <c r="C30" s="294">
        <v>1617</v>
      </c>
      <c r="D30" s="288">
        <v>3174.3</v>
      </c>
      <c r="E30" s="382" t="s">
        <v>318</v>
      </c>
    </row>
    <row r="31" spans="1:8" s="291" customFormat="1" ht="67.5" customHeight="1" x14ac:dyDescent="0.2">
      <c r="A31" s="384" t="s">
        <v>109</v>
      </c>
      <c r="B31" s="380" t="s">
        <v>190</v>
      </c>
      <c r="C31" s="294">
        <v>1620</v>
      </c>
      <c r="D31" s="288">
        <v>748.7</v>
      </c>
      <c r="E31" s="382" t="s">
        <v>191</v>
      </c>
    </row>
    <row r="32" spans="1:8" s="291" customFormat="1" ht="72.75" customHeight="1" x14ac:dyDescent="0.2">
      <c r="A32" s="490" t="s">
        <v>109</v>
      </c>
      <c r="B32" s="446" t="s">
        <v>192</v>
      </c>
      <c r="C32" s="294">
        <v>1859</v>
      </c>
      <c r="D32" s="150">
        <v>580</v>
      </c>
      <c r="E32" s="298" t="s">
        <v>282</v>
      </c>
    </row>
    <row r="33" spans="1:5" s="291" customFormat="1" ht="79.5" customHeight="1" x14ac:dyDescent="0.2">
      <c r="A33" s="490"/>
      <c r="B33" s="446"/>
      <c r="C33" s="294">
        <v>1859</v>
      </c>
      <c r="D33" s="288">
        <v>70</v>
      </c>
      <c r="E33" s="382" t="s">
        <v>587</v>
      </c>
    </row>
    <row r="34" spans="1:5" s="291" customFormat="1" ht="88.5" customHeight="1" x14ac:dyDescent="0.2">
      <c r="A34" s="490"/>
      <c r="B34" s="446"/>
      <c r="C34" s="294">
        <v>1859</v>
      </c>
      <c r="D34" s="150">
        <v>1500</v>
      </c>
      <c r="E34" s="298" t="s">
        <v>283</v>
      </c>
    </row>
    <row r="35" spans="1:5" s="292" customFormat="1" ht="67.5" customHeight="1" x14ac:dyDescent="0.2">
      <c r="A35" s="411" t="s">
        <v>24</v>
      </c>
      <c r="B35" s="399" t="s">
        <v>29</v>
      </c>
      <c r="C35" s="294">
        <v>301</v>
      </c>
      <c r="D35" s="288">
        <v>95.1</v>
      </c>
      <c r="E35" s="298" t="s">
        <v>242</v>
      </c>
    </row>
    <row r="36" spans="1:5" s="292" customFormat="1" ht="109.5" customHeight="1" x14ac:dyDescent="0.2">
      <c r="A36" s="465"/>
      <c r="B36" s="400"/>
      <c r="C36" s="341">
        <v>301</v>
      </c>
      <c r="D36" s="150">
        <v>1500</v>
      </c>
      <c r="E36" s="298" t="s">
        <v>732</v>
      </c>
    </row>
    <row r="37" spans="1:5" s="291" customFormat="1" ht="67.5" customHeight="1" x14ac:dyDescent="0.2">
      <c r="A37" s="412"/>
      <c r="B37" s="401"/>
      <c r="C37" s="294">
        <v>301</v>
      </c>
      <c r="D37" s="288">
        <v>1800</v>
      </c>
      <c r="E37" s="298" t="s">
        <v>241</v>
      </c>
    </row>
    <row r="38" spans="1:5" s="291" customFormat="1" ht="76.5" x14ac:dyDescent="0.2">
      <c r="A38" s="381" t="s">
        <v>24</v>
      </c>
      <c r="B38" s="380" t="s">
        <v>627</v>
      </c>
      <c r="C38" s="40">
        <v>1778</v>
      </c>
      <c r="D38" s="1">
        <v>40</v>
      </c>
      <c r="E38" s="357" t="s">
        <v>301</v>
      </c>
    </row>
    <row r="39" spans="1:5" s="291" customFormat="1" ht="120" customHeight="1" x14ac:dyDescent="0.2">
      <c r="A39" s="381" t="s">
        <v>24</v>
      </c>
      <c r="B39" s="380" t="s">
        <v>308</v>
      </c>
      <c r="C39" s="294">
        <v>704</v>
      </c>
      <c r="D39" s="288">
        <v>1725</v>
      </c>
      <c r="E39" s="382" t="s">
        <v>309</v>
      </c>
    </row>
    <row r="40" spans="1:5" s="291" customFormat="1" ht="67.5" customHeight="1" x14ac:dyDescent="0.2">
      <c r="A40" s="411" t="s">
        <v>26</v>
      </c>
      <c r="B40" s="399" t="s">
        <v>27</v>
      </c>
      <c r="C40" s="294">
        <v>4</v>
      </c>
      <c r="D40" s="150">
        <v>2222</v>
      </c>
      <c r="E40" s="298" t="s">
        <v>338</v>
      </c>
    </row>
    <row r="41" spans="1:5" s="291" customFormat="1" ht="67.5" customHeight="1" x14ac:dyDescent="0.2">
      <c r="A41" s="465"/>
      <c r="B41" s="400"/>
      <c r="C41" s="294">
        <v>4</v>
      </c>
      <c r="D41" s="150">
        <v>360</v>
      </c>
      <c r="E41" s="298" t="s">
        <v>339</v>
      </c>
    </row>
    <row r="42" spans="1:5" s="291" customFormat="1" ht="67.5" customHeight="1" x14ac:dyDescent="0.2">
      <c r="A42" s="465"/>
      <c r="B42" s="400"/>
      <c r="C42" s="294">
        <v>4</v>
      </c>
      <c r="D42" s="150">
        <v>1980</v>
      </c>
      <c r="E42" s="298" t="s">
        <v>588</v>
      </c>
    </row>
    <row r="43" spans="1:5" s="291" customFormat="1" ht="59.25" customHeight="1" x14ac:dyDescent="0.2">
      <c r="A43" s="465"/>
      <c r="B43" s="400"/>
      <c r="C43" s="294">
        <v>4</v>
      </c>
      <c r="D43" s="150">
        <v>1052</v>
      </c>
      <c r="E43" s="298" t="s">
        <v>642</v>
      </c>
    </row>
    <row r="44" spans="1:5" s="291" customFormat="1" ht="81" customHeight="1" x14ac:dyDescent="0.2">
      <c r="A44" s="465"/>
      <c r="B44" s="400"/>
      <c r="C44" s="294">
        <v>4</v>
      </c>
      <c r="D44" s="150">
        <v>835.1</v>
      </c>
      <c r="E44" s="298" t="s">
        <v>687</v>
      </c>
    </row>
    <row r="45" spans="1:5" s="291" customFormat="1" ht="69" customHeight="1" x14ac:dyDescent="0.2">
      <c r="A45" s="465"/>
      <c r="B45" s="400"/>
      <c r="C45" s="294">
        <v>4</v>
      </c>
      <c r="D45" s="288">
        <v>700</v>
      </c>
      <c r="E45" s="382" t="s">
        <v>288</v>
      </c>
    </row>
    <row r="46" spans="1:5" s="291" customFormat="1" ht="69" customHeight="1" x14ac:dyDescent="0.2">
      <c r="A46" s="412"/>
      <c r="B46" s="401"/>
      <c r="C46" s="294">
        <v>4</v>
      </c>
      <c r="D46" s="288">
        <v>50</v>
      </c>
      <c r="E46" s="382" t="s">
        <v>717</v>
      </c>
    </row>
    <row r="47" spans="1:5" s="291" customFormat="1" ht="95.25" customHeight="1" x14ac:dyDescent="0.2">
      <c r="A47" s="381" t="s">
        <v>46</v>
      </c>
      <c r="B47" s="380" t="s">
        <v>45</v>
      </c>
      <c r="C47" s="294">
        <v>121</v>
      </c>
      <c r="D47" s="288">
        <v>8035.9</v>
      </c>
      <c r="E47" s="382" t="s">
        <v>236</v>
      </c>
    </row>
    <row r="48" spans="1:5" s="291" customFormat="1" ht="89.25" x14ac:dyDescent="0.2">
      <c r="A48" s="381" t="s">
        <v>46</v>
      </c>
      <c r="B48" s="380" t="s">
        <v>47</v>
      </c>
      <c r="C48" s="294">
        <v>126</v>
      </c>
      <c r="D48" s="288">
        <v>10827.1</v>
      </c>
      <c r="E48" s="382" t="s">
        <v>237</v>
      </c>
    </row>
    <row r="49" spans="1:5" s="291" customFormat="1" ht="89.25" x14ac:dyDescent="0.2">
      <c r="A49" s="477" t="s">
        <v>46</v>
      </c>
      <c r="B49" s="446" t="s">
        <v>333</v>
      </c>
      <c r="C49" s="294">
        <v>128</v>
      </c>
      <c r="D49" s="288">
        <v>2533.6999999999998</v>
      </c>
      <c r="E49" s="382" t="s">
        <v>238</v>
      </c>
    </row>
    <row r="50" spans="1:5" s="291" customFormat="1" ht="73.5" customHeight="1" x14ac:dyDescent="0.2">
      <c r="A50" s="477"/>
      <c r="B50" s="446"/>
      <c r="C50" s="294">
        <v>128</v>
      </c>
      <c r="D50" s="150">
        <v>8743</v>
      </c>
      <c r="E50" s="298" t="s">
        <v>340</v>
      </c>
    </row>
    <row r="51" spans="1:5" s="291" customFormat="1" ht="76.5" customHeight="1" x14ac:dyDescent="0.2">
      <c r="A51" s="477"/>
      <c r="B51" s="446"/>
      <c r="C51" s="294">
        <v>128</v>
      </c>
      <c r="D51" s="288">
        <v>9000</v>
      </c>
      <c r="E51" s="382" t="s">
        <v>589</v>
      </c>
    </row>
    <row r="52" spans="1:5" s="291" customFormat="1" ht="86.25" customHeight="1" x14ac:dyDescent="0.2">
      <c r="A52" s="477"/>
      <c r="B52" s="446"/>
      <c r="C52" s="294">
        <v>128</v>
      </c>
      <c r="D52" s="288">
        <v>2250</v>
      </c>
      <c r="E52" s="382" t="s">
        <v>239</v>
      </c>
    </row>
    <row r="53" spans="1:5" s="291" customFormat="1" ht="126" customHeight="1" x14ac:dyDescent="0.2">
      <c r="A53" s="381" t="s">
        <v>46</v>
      </c>
      <c r="B53" s="380" t="s">
        <v>48</v>
      </c>
      <c r="C53" s="294">
        <v>152</v>
      </c>
      <c r="D53" s="288">
        <v>18000</v>
      </c>
      <c r="E53" s="382" t="s">
        <v>590</v>
      </c>
    </row>
    <row r="54" spans="1:5" s="291" customFormat="1" ht="87" customHeight="1" x14ac:dyDescent="0.2">
      <c r="A54" s="481" t="s">
        <v>46</v>
      </c>
      <c r="B54" s="485" t="s">
        <v>341</v>
      </c>
      <c r="C54" s="341">
        <v>145</v>
      </c>
      <c r="D54" s="150">
        <v>58.9</v>
      </c>
      <c r="E54" s="298" t="s">
        <v>591</v>
      </c>
    </row>
    <row r="55" spans="1:5" s="291" customFormat="1" ht="94.5" customHeight="1" x14ac:dyDescent="0.2">
      <c r="A55" s="482"/>
      <c r="B55" s="486"/>
      <c r="C55" s="341">
        <v>145</v>
      </c>
      <c r="D55" s="288">
        <v>58.1</v>
      </c>
      <c r="E55" s="382" t="s">
        <v>718</v>
      </c>
    </row>
    <row r="56" spans="1:5" s="291" customFormat="1" ht="83.45" customHeight="1" x14ac:dyDescent="0.2">
      <c r="A56" s="411" t="s">
        <v>39</v>
      </c>
      <c r="B56" s="399" t="s">
        <v>695</v>
      </c>
      <c r="C56" s="294">
        <v>1010</v>
      </c>
      <c r="D56" s="288">
        <v>200</v>
      </c>
      <c r="E56" s="391" t="s">
        <v>753</v>
      </c>
    </row>
    <row r="57" spans="1:5" s="291" customFormat="1" ht="67.5" customHeight="1" x14ac:dyDescent="0.2">
      <c r="A57" s="465"/>
      <c r="B57" s="400"/>
      <c r="C57" s="294">
        <v>1010</v>
      </c>
      <c r="D57" s="288">
        <v>189</v>
      </c>
      <c r="E57" s="391" t="s">
        <v>754</v>
      </c>
    </row>
    <row r="58" spans="1:5" s="291" customFormat="1" ht="81" customHeight="1" x14ac:dyDescent="0.2">
      <c r="A58" s="465"/>
      <c r="B58" s="400"/>
      <c r="C58" s="294">
        <v>1010</v>
      </c>
      <c r="D58" s="288">
        <v>50</v>
      </c>
      <c r="E58" s="391" t="s">
        <v>755</v>
      </c>
    </row>
    <row r="59" spans="1:5" s="291" customFormat="1" ht="67.5" customHeight="1" x14ac:dyDescent="0.2">
      <c r="A59" s="465"/>
      <c r="B59" s="400"/>
      <c r="C59" s="294">
        <v>1010</v>
      </c>
      <c r="D59" s="288">
        <v>80</v>
      </c>
      <c r="E59" s="391" t="s">
        <v>756</v>
      </c>
    </row>
    <row r="60" spans="1:5" s="291" customFormat="1" ht="81" customHeight="1" x14ac:dyDescent="0.2">
      <c r="A60" s="412"/>
      <c r="B60" s="401"/>
      <c r="C60" s="294">
        <v>1010</v>
      </c>
      <c r="D60" s="288">
        <v>1030</v>
      </c>
      <c r="E60" s="391" t="s">
        <v>757</v>
      </c>
    </row>
    <row r="61" spans="1:5" s="291" customFormat="1" ht="79.5" customHeight="1" x14ac:dyDescent="0.2">
      <c r="A61" s="411" t="s">
        <v>39</v>
      </c>
      <c r="B61" s="399" t="s">
        <v>676</v>
      </c>
      <c r="C61" s="294">
        <v>1011</v>
      </c>
      <c r="D61" s="288">
        <v>36.299999999999997</v>
      </c>
      <c r="E61" s="382" t="s">
        <v>626</v>
      </c>
    </row>
    <row r="62" spans="1:5" s="291" customFormat="1" ht="96" customHeight="1" x14ac:dyDescent="0.2">
      <c r="A62" s="412"/>
      <c r="B62" s="401"/>
      <c r="C62" s="294">
        <v>1011</v>
      </c>
      <c r="D62" s="288">
        <v>106</v>
      </c>
      <c r="E62" s="382" t="s">
        <v>596</v>
      </c>
    </row>
    <row r="63" spans="1:5" s="291" customFormat="1" ht="63.75" x14ac:dyDescent="0.2">
      <c r="A63" s="379" t="s">
        <v>39</v>
      </c>
      <c r="B63" s="377" t="s">
        <v>692</v>
      </c>
      <c r="C63" s="294">
        <v>1014</v>
      </c>
      <c r="D63" s="288">
        <v>7</v>
      </c>
      <c r="E63" s="391" t="s">
        <v>693</v>
      </c>
    </row>
    <row r="64" spans="1:5" s="291" customFormat="1" ht="96" customHeight="1" x14ac:dyDescent="0.2">
      <c r="A64" s="411" t="s">
        <v>39</v>
      </c>
      <c r="B64" s="399" t="s">
        <v>35</v>
      </c>
      <c r="C64" s="294">
        <v>1018</v>
      </c>
      <c r="D64" s="288">
        <v>758</v>
      </c>
      <c r="E64" s="298" t="s">
        <v>592</v>
      </c>
    </row>
    <row r="65" spans="1:5" s="291" customFormat="1" ht="102" x14ac:dyDescent="0.2">
      <c r="A65" s="465"/>
      <c r="B65" s="400"/>
      <c r="C65" s="294">
        <v>1018</v>
      </c>
      <c r="D65" s="288">
        <v>3760</v>
      </c>
      <c r="E65" s="298" t="s">
        <v>285</v>
      </c>
    </row>
    <row r="66" spans="1:5" s="291" customFormat="1" ht="155.25" customHeight="1" x14ac:dyDescent="0.2">
      <c r="A66" s="465"/>
      <c r="B66" s="400"/>
      <c r="C66" s="294">
        <v>1018</v>
      </c>
      <c r="D66" s="288">
        <v>690</v>
      </c>
      <c r="E66" s="298" t="s">
        <v>286</v>
      </c>
    </row>
    <row r="67" spans="1:5" s="291" customFormat="1" ht="54.75" customHeight="1" x14ac:dyDescent="0.2">
      <c r="A67" s="465"/>
      <c r="B67" s="400"/>
      <c r="C67" s="294">
        <v>1018</v>
      </c>
      <c r="D67" s="288">
        <v>5000</v>
      </c>
      <c r="E67" s="382" t="s">
        <v>759</v>
      </c>
    </row>
    <row r="68" spans="1:5" s="291" customFormat="1" ht="54.75" customHeight="1" x14ac:dyDescent="0.2">
      <c r="A68" s="465"/>
      <c r="B68" s="400"/>
      <c r="C68" s="294">
        <v>1018</v>
      </c>
      <c r="D68" s="288">
        <v>5500</v>
      </c>
      <c r="E68" s="382" t="s">
        <v>758</v>
      </c>
    </row>
    <row r="69" spans="1:5" s="291" customFormat="1" ht="93" customHeight="1" x14ac:dyDescent="0.2">
      <c r="A69" s="465"/>
      <c r="B69" s="400"/>
      <c r="C69" s="294">
        <v>1018</v>
      </c>
      <c r="D69" s="288">
        <v>2000</v>
      </c>
      <c r="E69" s="391" t="s">
        <v>760</v>
      </c>
    </row>
    <row r="70" spans="1:5" s="291" customFormat="1" ht="81" customHeight="1" x14ac:dyDescent="0.2">
      <c r="A70" s="465"/>
      <c r="B70" s="400"/>
      <c r="C70" s="294">
        <v>1018</v>
      </c>
      <c r="D70" s="288">
        <v>4500</v>
      </c>
      <c r="E70" s="391" t="s">
        <v>761</v>
      </c>
    </row>
    <row r="71" spans="1:5" s="291" customFormat="1" ht="81" customHeight="1" x14ac:dyDescent="0.2">
      <c r="A71" s="465"/>
      <c r="B71" s="400"/>
      <c r="C71" s="294">
        <v>1018</v>
      </c>
      <c r="D71" s="288">
        <v>1000</v>
      </c>
      <c r="E71" s="391" t="s">
        <v>766</v>
      </c>
    </row>
    <row r="72" spans="1:5" s="291" customFormat="1" ht="81" customHeight="1" x14ac:dyDescent="0.2">
      <c r="A72" s="465"/>
      <c r="B72" s="400"/>
      <c r="C72" s="294">
        <v>1018</v>
      </c>
      <c r="D72" s="288">
        <v>165</v>
      </c>
      <c r="E72" s="391" t="s">
        <v>765</v>
      </c>
    </row>
    <row r="73" spans="1:5" s="291" customFormat="1" ht="81" customHeight="1" x14ac:dyDescent="0.2">
      <c r="A73" s="465"/>
      <c r="B73" s="400"/>
      <c r="C73" s="294">
        <v>1018</v>
      </c>
      <c r="D73" s="288">
        <v>155</v>
      </c>
      <c r="E73" s="391" t="s">
        <v>762</v>
      </c>
    </row>
    <row r="74" spans="1:5" s="291" customFormat="1" ht="81" customHeight="1" x14ac:dyDescent="0.2">
      <c r="A74" s="465"/>
      <c r="B74" s="400"/>
      <c r="C74" s="294">
        <v>1018</v>
      </c>
      <c r="D74" s="288">
        <v>180</v>
      </c>
      <c r="E74" s="391" t="s">
        <v>763</v>
      </c>
    </row>
    <row r="75" spans="1:5" s="291" customFormat="1" ht="81" customHeight="1" x14ac:dyDescent="0.2">
      <c r="A75" s="465"/>
      <c r="B75" s="400"/>
      <c r="C75" s="294">
        <v>1018</v>
      </c>
      <c r="D75" s="288">
        <v>100</v>
      </c>
      <c r="E75" s="391" t="s">
        <v>764</v>
      </c>
    </row>
    <row r="76" spans="1:5" s="291" customFormat="1" ht="87.75" customHeight="1" x14ac:dyDescent="0.2">
      <c r="A76" s="412"/>
      <c r="B76" s="401"/>
      <c r="C76" s="294">
        <v>1018</v>
      </c>
      <c r="D76" s="288">
        <v>10000</v>
      </c>
      <c r="E76" s="382" t="s">
        <v>294</v>
      </c>
    </row>
    <row r="77" spans="1:5" s="291" customFormat="1" ht="81" customHeight="1" x14ac:dyDescent="0.2">
      <c r="A77" s="379" t="s">
        <v>39</v>
      </c>
      <c r="B77" s="377" t="s">
        <v>694</v>
      </c>
      <c r="C77" s="294">
        <v>1024</v>
      </c>
      <c r="D77" s="288">
        <v>35</v>
      </c>
      <c r="E77" s="391" t="s">
        <v>767</v>
      </c>
    </row>
    <row r="78" spans="1:5" s="291" customFormat="1" ht="102.75" customHeight="1" x14ac:dyDescent="0.2">
      <c r="A78" s="477" t="s">
        <v>39</v>
      </c>
      <c r="B78" s="446" t="s">
        <v>36</v>
      </c>
      <c r="C78" s="294">
        <v>1713</v>
      </c>
      <c r="D78" s="288">
        <v>1000</v>
      </c>
      <c r="E78" s="382" t="s">
        <v>593</v>
      </c>
    </row>
    <row r="79" spans="1:5" s="291" customFormat="1" ht="126" customHeight="1" x14ac:dyDescent="0.2">
      <c r="A79" s="477"/>
      <c r="B79" s="446"/>
      <c r="C79" s="294">
        <v>1713</v>
      </c>
      <c r="D79" s="288">
        <v>5753.3</v>
      </c>
      <c r="E79" s="382" t="s">
        <v>594</v>
      </c>
    </row>
    <row r="80" spans="1:5" s="291" customFormat="1" ht="112.5" customHeight="1" x14ac:dyDescent="0.2">
      <c r="A80" s="477"/>
      <c r="B80" s="446"/>
      <c r="C80" s="294">
        <v>1713</v>
      </c>
      <c r="D80" s="288">
        <v>5907</v>
      </c>
      <c r="E80" s="298" t="s">
        <v>287</v>
      </c>
    </row>
    <row r="81" spans="1:5" s="291" customFormat="1" ht="108.75" customHeight="1" x14ac:dyDescent="0.2">
      <c r="A81" s="477"/>
      <c r="B81" s="446"/>
      <c r="C81" s="294">
        <v>1713</v>
      </c>
      <c r="D81" s="288">
        <v>3000</v>
      </c>
      <c r="E81" s="382" t="s">
        <v>37</v>
      </c>
    </row>
    <row r="82" spans="1:5" s="291" customFormat="1" ht="93.75" customHeight="1" x14ac:dyDescent="0.2">
      <c r="A82" s="477"/>
      <c r="B82" s="446"/>
      <c r="C82" s="294">
        <v>1713</v>
      </c>
      <c r="D82" s="288">
        <v>803.5</v>
      </c>
      <c r="E82" s="382" t="s">
        <v>38</v>
      </c>
    </row>
    <row r="83" spans="1:5" s="291" customFormat="1" ht="95.25" customHeight="1" x14ac:dyDescent="0.2">
      <c r="A83" s="477"/>
      <c r="B83" s="446"/>
      <c r="C83" s="294">
        <v>1713</v>
      </c>
      <c r="D83" s="288">
        <v>4994</v>
      </c>
      <c r="E83" s="382" t="s">
        <v>595</v>
      </c>
    </row>
    <row r="84" spans="1:5" s="291" customFormat="1" ht="67.5" customHeight="1" x14ac:dyDescent="0.2">
      <c r="A84" s="373" t="s">
        <v>39</v>
      </c>
      <c r="B84" s="380" t="s">
        <v>684</v>
      </c>
      <c r="C84" s="294">
        <v>8012</v>
      </c>
      <c r="D84" s="288">
        <v>114.95</v>
      </c>
      <c r="E84" s="382" t="s">
        <v>685</v>
      </c>
    </row>
    <row r="85" spans="1:5" s="291" customFormat="1" ht="140.25" customHeight="1" x14ac:dyDescent="0.2">
      <c r="A85" s="477" t="s">
        <v>39</v>
      </c>
      <c r="B85" s="446" t="s">
        <v>42</v>
      </c>
      <c r="C85" s="294">
        <v>8992</v>
      </c>
      <c r="D85" s="150">
        <v>12441</v>
      </c>
      <c r="E85" s="382" t="s">
        <v>597</v>
      </c>
    </row>
    <row r="86" spans="1:5" s="291" customFormat="1" ht="77.25" customHeight="1" x14ac:dyDescent="0.2">
      <c r="A86" s="477"/>
      <c r="B86" s="446"/>
      <c r="C86" s="294">
        <v>8992</v>
      </c>
      <c r="D86" s="288">
        <v>1199.7</v>
      </c>
      <c r="E86" s="488" t="s">
        <v>598</v>
      </c>
    </row>
    <row r="87" spans="1:5" s="291" customFormat="1" ht="78" customHeight="1" x14ac:dyDescent="0.2">
      <c r="A87" s="477"/>
      <c r="B87" s="446"/>
      <c r="C87" s="294">
        <v>8992</v>
      </c>
      <c r="D87" s="288">
        <v>4200.3</v>
      </c>
      <c r="E87" s="489"/>
    </row>
    <row r="88" spans="1:5" s="291" customFormat="1" ht="81" customHeight="1" x14ac:dyDescent="0.2">
      <c r="A88" s="411" t="s">
        <v>39</v>
      </c>
      <c r="B88" s="399" t="s">
        <v>136</v>
      </c>
      <c r="C88" s="294">
        <v>1852</v>
      </c>
      <c r="D88" s="288">
        <v>200</v>
      </c>
      <c r="E88" s="382" t="s">
        <v>252</v>
      </c>
    </row>
    <row r="89" spans="1:5" s="291" customFormat="1" ht="54.75" customHeight="1" x14ac:dyDescent="0.2">
      <c r="A89" s="412"/>
      <c r="B89" s="401"/>
      <c r="C89" s="294">
        <v>1852</v>
      </c>
      <c r="D89" s="288">
        <v>99</v>
      </c>
      <c r="E89" s="382" t="s">
        <v>741</v>
      </c>
    </row>
    <row r="90" spans="1:5" s="291" customFormat="1" ht="76.5" x14ac:dyDescent="0.2">
      <c r="A90" s="411" t="s">
        <v>54</v>
      </c>
      <c r="B90" s="396" t="s">
        <v>49</v>
      </c>
      <c r="C90" s="294">
        <v>101</v>
      </c>
      <c r="D90" s="150">
        <v>714.1</v>
      </c>
      <c r="E90" s="298" t="s">
        <v>735</v>
      </c>
    </row>
    <row r="91" spans="1:5" s="291" customFormat="1" ht="81.75" customHeight="1" x14ac:dyDescent="0.2">
      <c r="A91" s="465"/>
      <c r="B91" s="397"/>
      <c r="C91" s="341">
        <v>101</v>
      </c>
      <c r="D91" s="150">
        <v>189.7</v>
      </c>
      <c r="E91" s="298" t="s">
        <v>599</v>
      </c>
    </row>
    <row r="92" spans="1:5" s="291" customFormat="1" ht="81.75" customHeight="1" x14ac:dyDescent="0.2">
      <c r="A92" s="465"/>
      <c r="B92" s="397"/>
      <c r="C92" s="341">
        <v>101</v>
      </c>
      <c r="D92" s="150">
        <v>195</v>
      </c>
      <c r="E92" s="298" t="s">
        <v>600</v>
      </c>
    </row>
    <row r="93" spans="1:5" s="291" customFormat="1" ht="69" customHeight="1" x14ac:dyDescent="0.2">
      <c r="A93" s="465"/>
      <c r="B93" s="397"/>
      <c r="C93" s="341">
        <v>101</v>
      </c>
      <c r="D93" s="150">
        <v>60.2</v>
      </c>
      <c r="E93" s="298" t="s">
        <v>342</v>
      </c>
    </row>
    <row r="94" spans="1:5" s="291" customFormat="1" ht="59.25" customHeight="1" x14ac:dyDescent="0.2">
      <c r="A94" s="465"/>
      <c r="B94" s="397"/>
      <c r="C94" s="341">
        <v>101</v>
      </c>
      <c r="D94" s="150">
        <v>24.2</v>
      </c>
      <c r="E94" s="298" t="s">
        <v>343</v>
      </c>
    </row>
    <row r="95" spans="1:5" s="291" customFormat="1" ht="94.5" customHeight="1" x14ac:dyDescent="0.2">
      <c r="A95" s="465"/>
      <c r="B95" s="397"/>
      <c r="C95" s="341">
        <v>101</v>
      </c>
      <c r="D95" s="288">
        <v>60.258000000000003</v>
      </c>
      <c r="E95" s="382" t="s">
        <v>722</v>
      </c>
    </row>
    <row r="96" spans="1:5" s="291" customFormat="1" ht="94.5" customHeight="1" x14ac:dyDescent="0.2">
      <c r="A96" s="465"/>
      <c r="B96" s="397"/>
      <c r="C96" s="341">
        <v>101</v>
      </c>
      <c r="D96" s="288">
        <v>20</v>
      </c>
      <c r="E96" s="382" t="s">
        <v>723</v>
      </c>
    </row>
    <row r="97" spans="1:6" s="291" customFormat="1" ht="54.75" customHeight="1" x14ac:dyDescent="0.2">
      <c r="A97" s="465"/>
      <c r="B97" s="397"/>
      <c r="C97" s="341">
        <v>101</v>
      </c>
      <c r="D97" s="288">
        <v>100</v>
      </c>
      <c r="E97" s="382" t="s">
        <v>724</v>
      </c>
    </row>
    <row r="98" spans="1:6" s="291" customFormat="1" ht="54.75" customHeight="1" x14ac:dyDescent="0.2">
      <c r="A98" s="465"/>
      <c r="B98" s="397"/>
      <c r="C98" s="341">
        <v>101</v>
      </c>
      <c r="D98" s="288">
        <v>30</v>
      </c>
      <c r="E98" s="382" t="s">
        <v>725</v>
      </c>
    </row>
    <row r="99" spans="1:6" s="291" customFormat="1" ht="54.75" customHeight="1" x14ac:dyDescent="0.2">
      <c r="A99" s="412"/>
      <c r="B99" s="398"/>
      <c r="C99" s="341">
        <v>101</v>
      </c>
      <c r="D99" s="288">
        <v>320</v>
      </c>
      <c r="E99" s="382" t="s">
        <v>726</v>
      </c>
    </row>
    <row r="100" spans="1:6" s="291" customFormat="1" ht="81.75" customHeight="1" x14ac:dyDescent="0.2">
      <c r="A100" s="411" t="s">
        <v>54</v>
      </c>
      <c r="B100" s="399" t="s">
        <v>50</v>
      </c>
      <c r="C100" s="294">
        <v>102</v>
      </c>
      <c r="D100" s="288">
        <v>84.7</v>
      </c>
      <c r="E100" s="382" t="s">
        <v>601</v>
      </c>
    </row>
    <row r="101" spans="1:6" s="291" customFormat="1" ht="67.5" customHeight="1" x14ac:dyDescent="0.2">
      <c r="A101" s="465"/>
      <c r="B101" s="400"/>
      <c r="C101" s="294">
        <v>102</v>
      </c>
      <c r="D101" s="288">
        <v>1691.6</v>
      </c>
      <c r="E101" s="382" t="s">
        <v>307</v>
      </c>
    </row>
    <row r="102" spans="1:6" s="291" customFormat="1" ht="67.5" customHeight="1" x14ac:dyDescent="0.2">
      <c r="A102" s="465"/>
      <c r="B102" s="400"/>
      <c r="C102" s="294">
        <v>102</v>
      </c>
      <c r="D102" s="150">
        <v>1556</v>
      </c>
      <c r="E102" s="298" t="s">
        <v>344</v>
      </c>
    </row>
    <row r="103" spans="1:6" s="291" customFormat="1" ht="76.5" x14ac:dyDescent="0.2">
      <c r="A103" s="465"/>
      <c r="B103" s="400"/>
      <c r="C103" s="294">
        <v>102</v>
      </c>
      <c r="D103" s="150">
        <v>1713.4</v>
      </c>
      <c r="E103" s="298" t="s">
        <v>345</v>
      </c>
    </row>
    <row r="104" spans="1:6" s="291" customFormat="1" ht="152.25" customHeight="1" x14ac:dyDescent="0.2">
      <c r="A104" s="465"/>
      <c r="B104" s="400"/>
      <c r="C104" s="294">
        <v>102</v>
      </c>
      <c r="D104" s="288">
        <v>1000</v>
      </c>
      <c r="E104" s="382" t="s">
        <v>51</v>
      </c>
    </row>
    <row r="105" spans="1:6" s="291" customFormat="1" ht="101.25" customHeight="1" x14ac:dyDescent="0.2">
      <c r="A105" s="465"/>
      <c r="B105" s="400"/>
      <c r="C105" s="294">
        <v>102</v>
      </c>
      <c r="D105" s="288">
        <v>1466.6</v>
      </c>
      <c r="E105" s="382" t="s">
        <v>602</v>
      </c>
    </row>
    <row r="106" spans="1:6" s="291" customFormat="1" ht="72" customHeight="1" x14ac:dyDescent="0.2">
      <c r="A106" s="465"/>
      <c r="B106" s="400"/>
      <c r="C106" s="294">
        <v>102</v>
      </c>
      <c r="D106" s="288">
        <v>125</v>
      </c>
      <c r="E106" s="382" t="s">
        <v>52</v>
      </c>
    </row>
    <row r="107" spans="1:6" s="291" customFormat="1" ht="67.5" customHeight="1" x14ac:dyDescent="0.2">
      <c r="A107" s="465"/>
      <c r="B107" s="400"/>
      <c r="C107" s="294">
        <v>102</v>
      </c>
      <c r="D107" s="288">
        <v>125</v>
      </c>
      <c r="E107" s="382" t="s">
        <v>53</v>
      </c>
      <c r="F107" s="292"/>
    </row>
    <row r="108" spans="1:6" s="291" customFormat="1" ht="76.5" x14ac:dyDescent="0.2">
      <c r="A108" s="465"/>
      <c r="B108" s="400"/>
      <c r="C108" s="341">
        <v>102</v>
      </c>
      <c r="D108" s="150">
        <v>489</v>
      </c>
      <c r="E108" s="298" t="s">
        <v>616</v>
      </c>
    </row>
    <row r="109" spans="1:6" s="291" customFormat="1" ht="76.5" x14ac:dyDescent="0.2">
      <c r="A109" s="465"/>
      <c r="B109" s="400"/>
      <c r="C109" s="341">
        <v>102</v>
      </c>
      <c r="D109" s="150">
        <v>482</v>
      </c>
      <c r="E109" s="298" t="s">
        <v>346</v>
      </c>
    </row>
    <row r="110" spans="1:6" s="291" customFormat="1" ht="67.5" customHeight="1" x14ac:dyDescent="0.2">
      <c r="A110" s="465"/>
      <c r="B110" s="400"/>
      <c r="C110" s="341">
        <v>102</v>
      </c>
      <c r="D110" s="150">
        <v>159.80000000000001</v>
      </c>
      <c r="E110" s="298" t="s">
        <v>347</v>
      </c>
    </row>
    <row r="111" spans="1:6" s="291" customFormat="1" ht="67.5" customHeight="1" x14ac:dyDescent="0.2">
      <c r="A111" s="465"/>
      <c r="B111" s="400"/>
      <c r="C111" s="341">
        <v>102</v>
      </c>
      <c r="D111" s="150">
        <v>147.5</v>
      </c>
      <c r="E111" s="298" t="s">
        <v>348</v>
      </c>
    </row>
    <row r="112" spans="1:6" s="291" customFormat="1" ht="80.25" customHeight="1" x14ac:dyDescent="0.2">
      <c r="A112" s="412"/>
      <c r="B112" s="401"/>
      <c r="C112" s="341">
        <v>102</v>
      </c>
      <c r="D112" s="150">
        <v>236</v>
      </c>
      <c r="E112" s="298" t="s">
        <v>604</v>
      </c>
    </row>
    <row r="113" spans="1:6" s="291" customFormat="1" ht="54.75" customHeight="1" x14ac:dyDescent="0.2">
      <c r="A113" s="477" t="s">
        <v>54</v>
      </c>
      <c r="B113" s="446" t="s">
        <v>727</v>
      </c>
      <c r="C113" s="294">
        <v>139</v>
      </c>
      <c r="D113" s="288">
        <v>100</v>
      </c>
      <c r="E113" s="382" t="s">
        <v>728</v>
      </c>
      <c r="F113" s="297"/>
    </row>
    <row r="114" spans="1:6" s="291" customFormat="1" ht="67.5" customHeight="1" x14ac:dyDescent="0.2">
      <c r="A114" s="477"/>
      <c r="B114" s="446"/>
      <c r="C114" s="294">
        <v>139</v>
      </c>
      <c r="D114" s="288">
        <v>100</v>
      </c>
      <c r="E114" s="382" t="s">
        <v>729</v>
      </c>
      <c r="F114" s="297"/>
    </row>
    <row r="115" spans="1:6" s="291" customFormat="1" ht="67.5" customHeight="1" x14ac:dyDescent="0.2">
      <c r="A115" s="477"/>
      <c r="B115" s="446"/>
      <c r="C115" s="294">
        <v>139</v>
      </c>
      <c r="D115" s="288">
        <v>450</v>
      </c>
      <c r="E115" s="382" t="s">
        <v>730</v>
      </c>
      <c r="F115" s="297"/>
    </row>
    <row r="116" spans="1:6" s="291" customFormat="1" ht="67.5" customHeight="1" x14ac:dyDescent="0.2">
      <c r="A116" s="477"/>
      <c r="B116" s="446"/>
      <c r="C116" s="294">
        <v>139</v>
      </c>
      <c r="D116" s="288">
        <v>250</v>
      </c>
      <c r="E116" s="382" t="s">
        <v>731</v>
      </c>
      <c r="F116" s="297"/>
    </row>
    <row r="117" spans="1:6" s="291" customFormat="1" ht="72.75" customHeight="1" x14ac:dyDescent="0.2">
      <c r="A117" s="477" t="s">
        <v>111</v>
      </c>
      <c r="B117" s="446" t="s">
        <v>133</v>
      </c>
      <c r="C117" s="294">
        <v>1731</v>
      </c>
      <c r="D117" s="288">
        <v>2633.8</v>
      </c>
      <c r="E117" s="382" t="s">
        <v>248</v>
      </c>
    </row>
    <row r="118" spans="1:6" s="291" customFormat="1" ht="81.75" customHeight="1" x14ac:dyDescent="0.2">
      <c r="A118" s="477"/>
      <c r="B118" s="446"/>
      <c r="C118" s="294">
        <v>1731</v>
      </c>
      <c r="D118" s="288">
        <v>597.5</v>
      </c>
      <c r="E118" s="385" t="s">
        <v>336</v>
      </c>
    </row>
    <row r="119" spans="1:6" s="291" customFormat="1" ht="89.25" customHeight="1" x14ac:dyDescent="0.2">
      <c r="A119" s="477"/>
      <c r="B119" s="446"/>
      <c r="C119" s="294">
        <v>1731</v>
      </c>
      <c r="D119" s="288">
        <f>385.2-66.6</f>
        <v>318.60000000000002</v>
      </c>
      <c r="E119" s="385" t="s">
        <v>335</v>
      </c>
    </row>
    <row r="120" spans="1:6" s="291" customFormat="1" ht="88.5" customHeight="1" x14ac:dyDescent="0.2">
      <c r="A120" s="477" t="s">
        <v>111</v>
      </c>
      <c r="B120" s="446" t="s">
        <v>253</v>
      </c>
      <c r="C120" s="294">
        <v>1737</v>
      </c>
      <c r="D120" s="288">
        <v>2603</v>
      </c>
      <c r="E120" s="382" t="s">
        <v>605</v>
      </c>
    </row>
    <row r="121" spans="1:6" s="291" customFormat="1" ht="109.5" customHeight="1" x14ac:dyDescent="0.2">
      <c r="A121" s="477"/>
      <c r="B121" s="446"/>
      <c r="C121" s="294">
        <v>1737</v>
      </c>
      <c r="D121" s="288">
        <v>11356.7</v>
      </c>
      <c r="E121" s="382" t="s">
        <v>254</v>
      </c>
    </row>
    <row r="122" spans="1:6" s="291" customFormat="1" ht="67.5" customHeight="1" x14ac:dyDescent="0.2">
      <c r="A122" s="384" t="s">
        <v>111</v>
      </c>
      <c r="B122" s="380" t="s">
        <v>249</v>
      </c>
      <c r="C122" s="294">
        <v>1735</v>
      </c>
      <c r="D122" s="288">
        <v>1713.3</v>
      </c>
      <c r="E122" s="382" t="s">
        <v>250</v>
      </c>
    </row>
    <row r="123" spans="1:6" s="291" customFormat="1" ht="76.5" x14ac:dyDescent="0.2">
      <c r="A123" s="381" t="s">
        <v>111</v>
      </c>
      <c r="B123" s="380" t="s">
        <v>708</v>
      </c>
      <c r="C123" s="294">
        <v>1738</v>
      </c>
      <c r="D123" s="288">
        <v>52</v>
      </c>
      <c r="E123" s="382" t="s">
        <v>709</v>
      </c>
    </row>
    <row r="124" spans="1:6" s="291" customFormat="1" ht="93.75" customHeight="1" x14ac:dyDescent="0.2">
      <c r="A124" s="411" t="s">
        <v>111</v>
      </c>
      <c r="B124" s="396" t="s">
        <v>134</v>
      </c>
      <c r="C124" s="294">
        <v>1105</v>
      </c>
      <c r="D124" s="288">
        <v>2624</v>
      </c>
      <c r="E124" s="382" t="s">
        <v>255</v>
      </c>
    </row>
    <row r="125" spans="1:6" s="291" customFormat="1" ht="94.5" customHeight="1" x14ac:dyDescent="0.2">
      <c r="A125" s="465"/>
      <c r="B125" s="397"/>
      <c r="C125" s="294">
        <v>1105</v>
      </c>
      <c r="D125" s="288">
        <v>625</v>
      </c>
      <c r="E125" s="382" t="s">
        <v>256</v>
      </c>
    </row>
    <row r="126" spans="1:6" s="291" customFormat="1" ht="99" customHeight="1" x14ac:dyDescent="0.2">
      <c r="A126" s="465"/>
      <c r="B126" s="397"/>
      <c r="C126" s="294">
        <v>1105</v>
      </c>
      <c r="D126" s="288">
        <v>375</v>
      </c>
      <c r="E126" s="382" t="s">
        <v>257</v>
      </c>
    </row>
    <row r="127" spans="1:6" s="291" customFormat="1" ht="97.5" customHeight="1" x14ac:dyDescent="0.2">
      <c r="A127" s="465"/>
      <c r="B127" s="397"/>
      <c r="C127" s="294">
        <v>1105</v>
      </c>
      <c r="D127" s="288">
        <v>187.5</v>
      </c>
      <c r="E127" s="382" t="s">
        <v>258</v>
      </c>
    </row>
    <row r="128" spans="1:6" s="291" customFormat="1" ht="87.75" customHeight="1" x14ac:dyDescent="0.2">
      <c r="A128" s="465"/>
      <c r="B128" s="397"/>
      <c r="C128" s="294">
        <v>1105</v>
      </c>
      <c r="D128" s="288">
        <v>1000</v>
      </c>
      <c r="E128" s="382" t="s">
        <v>259</v>
      </c>
    </row>
    <row r="129" spans="1:5" s="291" customFormat="1" ht="85.5" customHeight="1" x14ac:dyDescent="0.2">
      <c r="A129" s="465"/>
      <c r="B129" s="397"/>
      <c r="C129" s="294">
        <v>1105</v>
      </c>
      <c r="D129" s="28">
        <v>379.4</v>
      </c>
      <c r="E129" s="382" t="s">
        <v>260</v>
      </c>
    </row>
    <row r="130" spans="1:5" s="291" customFormat="1" ht="94.5" customHeight="1" x14ac:dyDescent="0.2">
      <c r="A130" s="465"/>
      <c r="B130" s="397"/>
      <c r="C130" s="294">
        <v>1105</v>
      </c>
      <c r="D130" s="288">
        <v>5024</v>
      </c>
      <c r="E130" s="382" t="s">
        <v>712</v>
      </c>
    </row>
    <row r="131" spans="1:5" s="291" customFormat="1" ht="81" customHeight="1" x14ac:dyDescent="0.2">
      <c r="A131" s="465"/>
      <c r="B131" s="397"/>
      <c r="C131" s="294">
        <v>1105</v>
      </c>
      <c r="D131" s="288">
        <v>131</v>
      </c>
      <c r="E131" s="382" t="s">
        <v>710</v>
      </c>
    </row>
    <row r="132" spans="1:5" s="291" customFormat="1" ht="67.5" customHeight="1" x14ac:dyDescent="0.2">
      <c r="A132" s="465"/>
      <c r="B132" s="397"/>
      <c r="C132" s="294">
        <v>1105</v>
      </c>
      <c r="D132" s="288">
        <v>1650</v>
      </c>
      <c r="E132" s="382" t="s">
        <v>742</v>
      </c>
    </row>
    <row r="133" spans="1:5" s="291" customFormat="1" ht="89.25" x14ac:dyDescent="0.2">
      <c r="A133" s="465"/>
      <c r="B133" s="397"/>
      <c r="C133" s="294">
        <v>1105</v>
      </c>
      <c r="D133" s="288">
        <v>1000</v>
      </c>
      <c r="E133" s="382" t="s">
        <v>743</v>
      </c>
    </row>
    <row r="134" spans="1:5" s="291" customFormat="1" ht="81" customHeight="1" x14ac:dyDescent="0.2">
      <c r="A134" s="465"/>
      <c r="B134" s="397"/>
      <c r="C134" s="294">
        <v>1105</v>
      </c>
      <c r="D134" s="288">
        <v>500</v>
      </c>
      <c r="E134" s="382" t="s">
        <v>744</v>
      </c>
    </row>
    <row r="135" spans="1:5" s="291" customFormat="1" ht="67.5" customHeight="1" x14ac:dyDescent="0.2">
      <c r="A135" s="465"/>
      <c r="B135" s="397"/>
      <c r="C135" s="294">
        <v>1105</v>
      </c>
      <c r="D135" s="288">
        <v>200</v>
      </c>
      <c r="E135" s="382" t="s">
        <v>745</v>
      </c>
    </row>
    <row r="136" spans="1:5" s="291" customFormat="1" ht="67.5" customHeight="1" x14ac:dyDescent="0.2">
      <c r="A136" s="412"/>
      <c r="B136" s="398"/>
      <c r="C136" s="294">
        <v>1105</v>
      </c>
      <c r="D136" s="288">
        <v>50</v>
      </c>
      <c r="E136" s="382" t="s">
        <v>746</v>
      </c>
    </row>
    <row r="137" spans="1:5" s="291" customFormat="1" ht="67.5" customHeight="1" x14ac:dyDescent="0.2">
      <c r="A137" s="383" t="s">
        <v>111</v>
      </c>
      <c r="B137" s="318" t="s">
        <v>305</v>
      </c>
      <c r="C137" s="294">
        <v>1108</v>
      </c>
      <c r="D137" s="288">
        <v>54</v>
      </c>
      <c r="E137" s="382" t="s">
        <v>289</v>
      </c>
    </row>
    <row r="138" spans="1:5" s="291" customFormat="1" ht="67.5" customHeight="1" x14ac:dyDescent="0.2">
      <c r="A138" s="392" t="s">
        <v>111</v>
      </c>
      <c r="B138" s="57" t="s">
        <v>128</v>
      </c>
      <c r="C138" s="294">
        <v>1110</v>
      </c>
      <c r="D138" s="28">
        <v>9040.2000000000007</v>
      </c>
      <c r="E138" s="393" t="s">
        <v>749</v>
      </c>
    </row>
    <row r="139" spans="1:5" s="292" customFormat="1" ht="81.75" customHeight="1" x14ac:dyDescent="0.2">
      <c r="A139" s="381" t="s">
        <v>111</v>
      </c>
      <c r="B139" s="380" t="s">
        <v>711</v>
      </c>
      <c r="C139" s="294">
        <v>1132</v>
      </c>
      <c r="D139" s="28">
        <v>1500</v>
      </c>
      <c r="E139" s="382" t="s">
        <v>747</v>
      </c>
    </row>
    <row r="140" spans="1:5" s="291" customFormat="1" ht="67.5" customHeight="1" x14ac:dyDescent="0.2">
      <c r="A140" s="381" t="s">
        <v>111</v>
      </c>
      <c r="B140" s="380" t="s">
        <v>261</v>
      </c>
      <c r="C140" s="294">
        <v>1136</v>
      </c>
      <c r="D140" s="28">
        <v>920.8</v>
      </c>
      <c r="E140" s="382" t="s">
        <v>748</v>
      </c>
    </row>
    <row r="141" spans="1:5" s="291" customFormat="1" ht="84.75" customHeight="1" x14ac:dyDescent="0.2">
      <c r="A141" s="381" t="s">
        <v>25</v>
      </c>
      <c r="B141" s="380" t="s">
        <v>377</v>
      </c>
      <c r="C141" s="294">
        <v>1513</v>
      </c>
      <c r="D141" s="150">
        <v>1279.8</v>
      </c>
      <c r="E141" s="298" t="s">
        <v>680</v>
      </c>
    </row>
    <row r="142" spans="1:5" s="291" customFormat="1" ht="54.75" customHeight="1" x14ac:dyDescent="0.2">
      <c r="A142" s="381" t="s">
        <v>25</v>
      </c>
      <c r="B142" s="380" t="s">
        <v>124</v>
      </c>
      <c r="C142" s="294">
        <v>1858</v>
      </c>
      <c r="D142" s="288">
        <v>750</v>
      </c>
      <c r="E142" s="382" t="s">
        <v>312</v>
      </c>
    </row>
    <row r="143" spans="1:5" s="291" customFormat="1" ht="102" customHeight="1" x14ac:dyDescent="0.2">
      <c r="A143" s="381" t="s">
        <v>34</v>
      </c>
      <c r="B143" s="380" t="s">
        <v>293</v>
      </c>
      <c r="C143" s="294">
        <v>514</v>
      </c>
      <c r="D143" s="150">
        <v>2562.6</v>
      </c>
      <c r="E143" s="298" t="s">
        <v>607</v>
      </c>
    </row>
    <row r="144" spans="1:5" ht="54.75" customHeight="1" x14ac:dyDescent="0.2">
      <c r="A144" s="384" t="s">
        <v>34</v>
      </c>
      <c r="B144" s="380" t="s">
        <v>140</v>
      </c>
      <c r="C144" s="294">
        <v>713</v>
      </c>
      <c r="D144" s="288">
        <v>1500</v>
      </c>
      <c r="E144" s="382" t="s">
        <v>482</v>
      </c>
    </row>
    <row r="145" spans="1:7" s="291" customFormat="1" ht="55.5" customHeight="1" x14ac:dyDescent="0.2">
      <c r="A145" s="381" t="s">
        <v>34</v>
      </c>
      <c r="B145" s="380" t="s">
        <v>292</v>
      </c>
      <c r="C145" s="294">
        <v>1306</v>
      </c>
      <c r="D145" s="288">
        <v>786.3</v>
      </c>
      <c r="E145" s="382" t="s">
        <v>752</v>
      </c>
    </row>
    <row r="146" spans="1:7" s="291" customFormat="1" ht="42.75" customHeight="1" x14ac:dyDescent="0.2">
      <c r="A146" s="477" t="s">
        <v>34</v>
      </c>
      <c r="B146" s="446" t="s">
        <v>290</v>
      </c>
      <c r="C146" s="404">
        <v>1308</v>
      </c>
      <c r="D146" s="288">
        <v>290.39999999999998</v>
      </c>
      <c r="E146" s="382" t="s">
        <v>608</v>
      </c>
    </row>
    <row r="147" spans="1:7" s="291" customFormat="1" ht="42.75" customHeight="1" x14ac:dyDescent="0.2">
      <c r="A147" s="477"/>
      <c r="B147" s="446"/>
      <c r="C147" s="405"/>
      <c r="D147" s="288">
        <v>90.8</v>
      </c>
      <c r="E147" s="382" t="s">
        <v>609</v>
      </c>
    </row>
    <row r="148" spans="1:7" s="291" customFormat="1" ht="84.75" customHeight="1" x14ac:dyDescent="0.2">
      <c r="A148" s="378" t="s">
        <v>34</v>
      </c>
      <c r="B148" s="376" t="s">
        <v>291</v>
      </c>
      <c r="C148" s="294">
        <v>1311</v>
      </c>
      <c r="D148" s="288">
        <v>6360</v>
      </c>
      <c r="E148" s="382" t="s">
        <v>610</v>
      </c>
    </row>
    <row r="149" spans="1:7" s="291" customFormat="1" ht="96.75" customHeight="1" x14ac:dyDescent="0.2">
      <c r="A149" s="378" t="s">
        <v>34</v>
      </c>
      <c r="B149" s="376" t="s">
        <v>716</v>
      </c>
      <c r="C149" s="294">
        <v>1857</v>
      </c>
      <c r="D149" s="288">
        <v>7000</v>
      </c>
      <c r="E149" s="382" t="s">
        <v>751</v>
      </c>
    </row>
    <row r="150" spans="1:7" s="291" customFormat="1" ht="76.5" x14ac:dyDescent="0.2">
      <c r="A150" s="411" t="s">
        <v>34</v>
      </c>
      <c r="B150" s="399" t="s">
        <v>681</v>
      </c>
      <c r="C150" s="294">
        <v>8013</v>
      </c>
      <c r="D150" s="288">
        <v>96.8</v>
      </c>
      <c r="E150" s="382" t="s">
        <v>682</v>
      </c>
    </row>
    <row r="151" spans="1:7" s="291" customFormat="1" ht="76.5" x14ac:dyDescent="0.2">
      <c r="A151" s="412"/>
      <c r="B151" s="401"/>
      <c r="C151" s="294">
        <v>8013</v>
      </c>
      <c r="D151" s="288">
        <v>84.7</v>
      </c>
      <c r="E151" s="382" t="s">
        <v>683</v>
      </c>
    </row>
    <row r="152" spans="1:7" s="291" customFormat="1" ht="112.5" customHeight="1" x14ac:dyDescent="0.2">
      <c r="A152" s="383" t="s">
        <v>34</v>
      </c>
      <c r="B152" s="300" t="s">
        <v>488</v>
      </c>
      <c r="C152" s="341">
        <v>8993</v>
      </c>
      <c r="D152" s="150">
        <v>35231</v>
      </c>
      <c r="E152" s="298" t="s">
        <v>625</v>
      </c>
      <c r="G152" s="297"/>
    </row>
    <row r="153" spans="1:7" s="291" customFormat="1" ht="102" x14ac:dyDescent="0.2">
      <c r="A153" s="383" t="s">
        <v>34</v>
      </c>
      <c r="B153" s="300" t="s">
        <v>736</v>
      </c>
      <c r="C153" s="341">
        <v>1764</v>
      </c>
      <c r="D153" s="150">
        <v>121.4</v>
      </c>
      <c r="E153" s="298" t="s">
        <v>737</v>
      </c>
      <c r="G153" s="297"/>
    </row>
    <row r="154" spans="1:7" s="292" customFormat="1" ht="75.75" customHeight="1" x14ac:dyDescent="0.2">
      <c r="A154" s="384" t="s">
        <v>643</v>
      </c>
      <c r="B154" s="380" t="s">
        <v>677</v>
      </c>
      <c r="C154" s="294">
        <v>1019</v>
      </c>
      <c r="D154" s="288">
        <v>1767.5</v>
      </c>
      <c r="E154" s="382" t="s">
        <v>644</v>
      </c>
    </row>
    <row r="155" spans="1:7" s="291" customFormat="1" ht="67.5" customHeight="1" x14ac:dyDescent="0.2">
      <c r="A155" s="381" t="s">
        <v>719</v>
      </c>
      <c r="B155" s="380" t="s">
        <v>720</v>
      </c>
      <c r="C155" s="294">
        <v>5</v>
      </c>
      <c r="D155" s="288">
        <v>50</v>
      </c>
      <c r="E155" s="382" t="s">
        <v>721</v>
      </c>
    </row>
    <row r="156" spans="1:7" s="291" customFormat="1" ht="102" customHeight="1" x14ac:dyDescent="0.2">
      <c r="A156" s="384" t="s">
        <v>107</v>
      </c>
      <c r="B156" s="380" t="s">
        <v>194</v>
      </c>
      <c r="C156" s="294">
        <v>907</v>
      </c>
      <c r="D156" s="288">
        <v>1767.6</v>
      </c>
      <c r="E156" s="298" t="s">
        <v>235</v>
      </c>
    </row>
    <row r="157" spans="1:7" s="291" customFormat="1" ht="81" customHeight="1" x14ac:dyDescent="0.2">
      <c r="A157" s="384" t="s">
        <v>107</v>
      </c>
      <c r="B157" s="380" t="s">
        <v>330</v>
      </c>
      <c r="C157" s="294">
        <v>919</v>
      </c>
      <c r="D157" s="288">
        <v>70</v>
      </c>
      <c r="E157" s="298" t="s">
        <v>611</v>
      </c>
    </row>
    <row r="158" spans="1:7" s="291" customFormat="1" ht="124.5" customHeight="1" x14ac:dyDescent="0.2">
      <c r="A158" s="490" t="s">
        <v>107</v>
      </c>
      <c r="B158" s="446" t="s">
        <v>193</v>
      </c>
      <c r="C158" s="294">
        <v>8991</v>
      </c>
      <c r="D158" s="288">
        <v>7329.5</v>
      </c>
      <c r="E158" s="298" t="s">
        <v>612</v>
      </c>
    </row>
    <row r="159" spans="1:7" s="291" customFormat="1" ht="96" customHeight="1" x14ac:dyDescent="0.2">
      <c r="A159" s="490"/>
      <c r="B159" s="446"/>
      <c r="C159" s="294">
        <v>8991</v>
      </c>
      <c r="D159" s="288">
        <f>25944+24827.8</f>
        <v>50771.8</v>
      </c>
      <c r="E159" s="298" t="s">
        <v>623</v>
      </c>
      <c r="F159" s="297"/>
    </row>
    <row r="160" spans="1:7" s="291" customFormat="1" ht="67.5" customHeight="1" x14ac:dyDescent="0.2">
      <c r="A160" s="384" t="s">
        <v>108</v>
      </c>
      <c r="B160" s="380" t="s">
        <v>112</v>
      </c>
      <c r="C160" s="294">
        <v>1204</v>
      </c>
      <c r="D160" s="288">
        <v>2000</v>
      </c>
      <c r="E160" s="382" t="s">
        <v>313</v>
      </c>
    </row>
    <row r="161" spans="1:6" s="291" customFormat="1" ht="89.25" customHeight="1" x14ac:dyDescent="0.2">
      <c r="A161" s="384" t="s">
        <v>108</v>
      </c>
      <c r="B161" s="380" t="s">
        <v>113</v>
      </c>
      <c r="C161" s="294">
        <v>1211</v>
      </c>
      <c r="D161" s="288">
        <v>53.8</v>
      </c>
      <c r="E161" s="382" t="s">
        <v>613</v>
      </c>
    </row>
    <row r="162" spans="1:6" s="291" customFormat="1" ht="68.25" customHeight="1" x14ac:dyDescent="0.2">
      <c r="A162" s="384" t="s">
        <v>108</v>
      </c>
      <c r="B162" s="380" t="s">
        <v>114</v>
      </c>
      <c r="C162" s="294">
        <v>1213</v>
      </c>
      <c r="D162" s="288">
        <v>94.4</v>
      </c>
      <c r="E162" s="382" t="s">
        <v>614</v>
      </c>
    </row>
    <row r="163" spans="1:6" s="291" customFormat="1" ht="67.5" customHeight="1" x14ac:dyDescent="0.2">
      <c r="A163" s="384" t="s">
        <v>108</v>
      </c>
      <c r="B163" s="380" t="s">
        <v>115</v>
      </c>
      <c r="C163" s="294">
        <v>1215</v>
      </c>
      <c r="D163" s="288">
        <v>310</v>
      </c>
      <c r="E163" s="382" t="s">
        <v>615</v>
      </c>
    </row>
    <row r="164" spans="1:6" s="291" customFormat="1" ht="84.75" customHeight="1" x14ac:dyDescent="0.2">
      <c r="A164" s="384" t="s">
        <v>108</v>
      </c>
      <c r="B164" s="380" t="s">
        <v>310</v>
      </c>
      <c r="C164" s="294">
        <v>1218</v>
      </c>
      <c r="D164" s="288">
        <v>1000</v>
      </c>
      <c r="E164" s="382" t="s">
        <v>485</v>
      </c>
    </row>
    <row r="165" spans="1:6" s="291" customFormat="1" ht="112.5" customHeight="1" x14ac:dyDescent="0.2">
      <c r="A165" s="384" t="s">
        <v>108</v>
      </c>
      <c r="B165" s="380" t="s">
        <v>116</v>
      </c>
      <c r="C165" s="294">
        <v>1219</v>
      </c>
      <c r="D165" s="288">
        <v>15000</v>
      </c>
      <c r="E165" s="382" t="s">
        <v>696</v>
      </c>
    </row>
    <row r="166" spans="1:6" s="291" customFormat="1" ht="147" customHeight="1" x14ac:dyDescent="0.2">
      <c r="A166" s="384" t="s">
        <v>108</v>
      </c>
      <c r="B166" s="380" t="s">
        <v>117</v>
      </c>
      <c r="C166" s="294">
        <v>1222</v>
      </c>
      <c r="D166" s="288">
        <v>10000</v>
      </c>
      <c r="E166" s="382" t="s">
        <v>314</v>
      </c>
    </row>
    <row r="167" spans="1:6" s="291" customFormat="1" ht="69.75" customHeight="1" x14ac:dyDescent="0.2">
      <c r="A167" s="384" t="s">
        <v>108</v>
      </c>
      <c r="B167" s="380" t="s">
        <v>118</v>
      </c>
      <c r="C167" s="294">
        <v>1224</v>
      </c>
      <c r="D167" s="28">
        <v>118</v>
      </c>
      <c r="E167" s="173" t="s">
        <v>697</v>
      </c>
    </row>
    <row r="168" spans="1:6" s="291" customFormat="1" ht="153" x14ac:dyDescent="0.2">
      <c r="A168" s="384" t="s">
        <v>108</v>
      </c>
      <c r="B168" s="380" t="s">
        <v>119</v>
      </c>
      <c r="C168" s="294">
        <v>1226</v>
      </c>
      <c r="D168" s="288">
        <v>797.7</v>
      </c>
      <c r="E168" s="382" t="s">
        <v>698</v>
      </c>
    </row>
    <row r="169" spans="1:6" s="291" customFormat="1" ht="89.25" x14ac:dyDescent="0.2">
      <c r="A169" s="384" t="s">
        <v>108</v>
      </c>
      <c r="B169" s="330" t="s">
        <v>486</v>
      </c>
      <c r="C169" s="331">
        <v>1230</v>
      </c>
      <c r="D169" s="150">
        <v>205</v>
      </c>
      <c r="E169" s="382" t="s">
        <v>606</v>
      </c>
      <c r="F169" s="335"/>
    </row>
    <row r="170" spans="1:6" s="291" customFormat="1" ht="142.5" customHeight="1" x14ac:dyDescent="0.2">
      <c r="A170" s="384" t="s">
        <v>108</v>
      </c>
      <c r="B170" s="380" t="s">
        <v>120</v>
      </c>
      <c r="C170" s="294">
        <v>1231</v>
      </c>
      <c r="D170" s="288">
        <v>537.5</v>
      </c>
      <c r="E170" s="382" t="s">
        <v>617</v>
      </c>
    </row>
    <row r="171" spans="1:6" s="291" customFormat="1" ht="87.75" customHeight="1" x14ac:dyDescent="0.2">
      <c r="A171" s="384" t="s">
        <v>108</v>
      </c>
      <c r="B171" s="380" t="s">
        <v>519</v>
      </c>
      <c r="C171" s="294">
        <v>1250</v>
      </c>
      <c r="D171" s="288">
        <v>452.6</v>
      </c>
      <c r="E171" s="382" t="s">
        <v>603</v>
      </c>
    </row>
    <row r="172" spans="1:6" s="291" customFormat="1" ht="105" customHeight="1" x14ac:dyDescent="0.2">
      <c r="A172" s="384" t="s">
        <v>108</v>
      </c>
      <c r="B172" s="380" t="s">
        <v>121</v>
      </c>
      <c r="C172" s="294">
        <v>1750</v>
      </c>
      <c r="D172" s="288">
        <v>29121.1</v>
      </c>
      <c r="E172" s="382" t="s">
        <v>699</v>
      </c>
    </row>
    <row r="173" spans="1:6" s="291" customFormat="1" ht="91.5" customHeight="1" x14ac:dyDescent="0.2">
      <c r="A173" s="384" t="s">
        <v>108</v>
      </c>
      <c r="B173" s="380" t="s">
        <v>679</v>
      </c>
      <c r="C173" s="294">
        <v>1752</v>
      </c>
      <c r="D173" s="288">
        <v>4854.8</v>
      </c>
      <c r="E173" s="382" t="s">
        <v>700</v>
      </c>
    </row>
    <row r="174" spans="1:6" s="291" customFormat="1" ht="83.25" customHeight="1" x14ac:dyDescent="0.2">
      <c r="A174" s="384" t="s">
        <v>108</v>
      </c>
      <c r="B174" s="380" t="s">
        <v>678</v>
      </c>
      <c r="C174" s="294">
        <v>1753</v>
      </c>
      <c r="D174" s="28">
        <v>1097.4000000000001</v>
      </c>
      <c r="E174" s="385" t="s">
        <v>701</v>
      </c>
    </row>
    <row r="175" spans="1:6" s="291" customFormat="1" ht="81" customHeight="1" x14ac:dyDescent="0.2">
      <c r="A175" s="384" t="s">
        <v>108</v>
      </c>
      <c r="B175" s="380" t="s">
        <v>122</v>
      </c>
      <c r="C175" s="294">
        <v>1755</v>
      </c>
      <c r="D175" s="288">
        <v>1542</v>
      </c>
      <c r="E175" s="382" t="s">
        <v>618</v>
      </c>
    </row>
    <row r="176" spans="1:6" s="291" customFormat="1" ht="35.25" customHeight="1" x14ac:dyDescent="0.2">
      <c r="A176" s="490" t="s">
        <v>108</v>
      </c>
      <c r="B176" s="446" t="s">
        <v>123</v>
      </c>
      <c r="C176" s="294">
        <v>1757</v>
      </c>
      <c r="D176" s="288">
        <v>1375.1</v>
      </c>
      <c r="E176" s="488" t="s">
        <v>585</v>
      </c>
    </row>
    <row r="177" spans="1:5" s="291" customFormat="1" ht="35.25" customHeight="1" x14ac:dyDescent="0.2">
      <c r="A177" s="490"/>
      <c r="B177" s="446"/>
      <c r="C177" s="294">
        <v>1757</v>
      </c>
      <c r="D177" s="288">
        <v>3018.4</v>
      </c>
      <c r="E177" s="489"/>
    </row>
    <row r="178" spans="1:5" s="291" customFormat="1" ht="81.75" customHeight="1" thickBot="1" x14ac:dyDescent="0.25">
      <c r="A178" s="295" t="s">
        <v>108</v>
      </c>
      <c r="B178" s="308" t="s">
        <v>334</v>
      </c>
      <c r="C178" s="309">
        <v>1759</v>
      </c>
      <c r="D178" s="310">
        <v>7564.7</v>
      </c>
      <c r="E178" s="299" t="s">
        <v>584</v>
      </c>
    </row>
    <row r="179" spans="1:5" s="291" customFormat="1" ht="13.5" customHeight="1" thickBot="1" x14ac:dyDescent="0.25">
      <c r="A179" s="474" t="s">
        <v>1</v>
      </c>
      <c r="B179" s="475"/>
      <c r="C179" s="301"/>
      <c r="D179" s="302">
        <f>SUM(D5:D178)</f>
        <v>565350.10800000001</v>
      </c>
      <c r="E179" s="303"/>
    </row>
    <row r="180" spans="1:5" ht="47.25" customHeight="1" x14ac:dyDescent="0.2">
      <c r="A180" s="492" t="s">
        <v>772</v>
      </c>
      <c r="B180" s="492"/>
      <c r="C180" s="492"/>
      <c r="D180" s="492"/>
      <c r="E180" s="492"/>
    </row>
  </sheetData>
  <mergeCells count="60">
    <mergeCell ref="A6:A7"/>
    <mergeCell ref="B6:B7"/>
    <mergeCell ref="C6:C7"/>
    <mergeCell ref="A100:A112"/>
    <mergeCell ref="B100:B112"/>
    <mergeCell ref="A24:A25"/>
    <mergeCell ref="A26:A28"/>
    <mergeCell ref="A29:A30"/>
    <mergeCell ref="A32:A34"/>
    <mergeCell ref="A35:A37"/>
    <mergeCell ref="C146:C147"/>
    <mergeCell ref="B146:B147"/>
    <mergeCell ref="A146:A147"/>
    <mergeCell ref="A180:E180"/>
    <mergeCell ref="B120:B121"/>
    <mergeCell ref="B158:B159"/>
    <mergeCell ref="A158:A159"/>
    <mergeCell ref="A54:A55"/>
    <mergeCell ref="E86:E87"/>
    <mergeCell ref="A120:A121"/>
    <mergeCell ref="B117:B119"/>
    <mergeCell ref="A117:A119"/>
    <mergeCell ref="B85:B87"/>
    <mergeCell ref="A85:A87"/>
    <mergeCell ref="A61:A62"/>
    <mergeCell ref="B61:B62"/>
    <mergeCell ref="A64:A76"/>
    <mergeCell ref="B64:B76"/>
    <mergeCell ref="A179:B179"/>
    <mergeCell ref="B176:B177"/>
    <mergeCell ref="E176:E177"/>
    <mergeCell ref="A176:A177"/>
    <mergeCell ref="B19:B23"/>
    <mergeCell ref="A56:A60"/>
    <mergeCell ref="B56:B60"/>
    <mergeCell ref="B49:B52"/>
    <mergeCell ref="B35:B37"/>
    <mergeCell ref="A49:A52"/>
    <mergeCell ref="B150:B151"/>
    <mergeCell ref="A150:A151"/>
    <mergeCell ref="B24:B25"/>
    <mergeCell ref="B26:B28"/>
    <mergeCell ref="B29:B30"/>
    <mergeCell ref="B32:B34"/>
    <mergeCell ref="A8:A10"/>
    <mergeCell ref="B8:B10"/>
    <mergeCell ref="A88:A89"/>
    <mergeCell ref="B88:B89"/>
    <mergeCell ref="B124:B136"/>
    <mergeCell ref="A124:A136"/>
    <mergeCell ref="A40:A46"/>
    <mergeCell ref="B40:B46"/>
    <mergeCell ref="B54:B55"/>
    <mergeCell ref="A90:A99"/>
    <mergeCell ref="B90:B99"/>
    <mergeCell ref="A113:A116"/>
    <mergeCell ref="B113:B116"/>
    <mergeCell ref="A19:A23"/>
    <mergeCell ref="B78:B83"/>
    <mergeCell ref="A78:A83"/>
  </mergeCells>
  <pageMargins left="0.31496062992125984" right="0.31496062992125984" top="0.78740157480314965" bottom="0.59055118110236227" header="0.31496062992125984" footer="0.31496062992125984"/>
  <pageSetup paperSize="9" scale="97" firstPageNumber="36" fitToHeight="0" orientation="landscape" useFirstPageNumber="1" r:id="rId1"/>
  <headerFooter>
    <oddHeader>&amp;L&amp;"Tahoma,Kurzíva"&amp;9Návrh rozpočtu na rok 2020
Příloha č. 11&amp;R&amp;"Tahoma,Kurzíva"&amp;9Přehled nedočerpaných výdajů roku 2019, které budou zapojeny do upraveného rozpočtu na rok 2020
Ostatní akce</oddHeader>
    <oddFooter>&amp;C&amp;"Tahoma,Obyčejné"&amp;P</oddFooter>
  </headerFooter>
  <rowBreaks count="3" manualBreakCount="3">
    <brk id="42" max="4" man="1"/>
    <brk id="48" max="4" man="1"/>
    <brk id="68"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8</vt:i4>
      </vt:variant>
    </vt:vector>
  </HeadingPairs>
  <TitlesOfParts>
    <vt:vector size="12" baseType="lpstr">
      <vt:lpstr>Účelové převody do uprav. rozp</vt:lpstr>
      <vt:lpstr>1. Akce EU</vt:lpstr>
      <vt:lpstr>2. Akce RMK</vt:lpstr>
      <vt:lpstr>3. Ostatní akce</vt:lpstr>
      <vt:lpstr>'1. Akce EU'!Názvy_tisku</vt:lpstr>
      <vt:lpstr>'2. Akce RMK'!Názvy_tisku</vt:lpstr>
      <vt:lpstr>'3. Ostatní akce'!Názvy_tisku</vt:lpstr>
      <vt:lpstr>'Účelové převody do uprav. rozp'!Názvy_tisku</vt:lpstr>
      <vt:lpstr>'1. Akce EU'!Oblast_tisku</vt:lpstr>
      <vt:lpstr>'2. Akce RMK'!Oblast_tisku</vt:lpstr>
      <vt:lpstr>'3. Ostatní akce'!Oblast_tisku</vt:lpstr>
      <vt:lpstr>'Účelové převody do uprav. rozp'!Oblast_tisku</vt:lpstr>
    </vt:vector>
  </TitlesOfParts>
  <Company>Krajský úřad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valovaja</dc:creator>
  <cp:lastModifiedBy>Metelka Tomáš</cp:lastModifiedBy>
  <cp:lastPrinted>2019-11-27T10:17:18Z</cp:lastPrinted>
  <dcterms:created xsi:type="dcterms:W3CDTF">2004-10-06T11:03:49Z</dcterms:created>
  <dcterms:modified xsi:type="dcterms:W3CDTF">2019-11-27T11:26:30Z</dcterms:modified>
</cp:coreProperties>
</file>