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přehled úvěrů 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<sst xmlns="http://schemas.openxmlformats.org/spreadsheetml/2006/main" count="55" uniqueCount="39">
  <si>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zůstatek jistiny </t>
  </si>
  <si>
    <t>věřitel</t>
  </si>
  <si>
    <t>pozn.</t>
  </si>
  <si>
    <t>splátky</t>
  </si>
  <si>
    <t>VaK Bruntál</t>
  </si>
  <si>
    <t>dále závisí hodnota závazku na rozhodnutí soudu</t>
  </si>
  <si>
    <t>Počet stran přílohy: 1</t>
  </si>
  <si>
    <t>Vypořádání pozemků pod silnicemi</t>
  </si>
  <si>
    <t>zůstatky závazků</t>
  </si>
  <si>
    <t>hodnota závazků</t>
  </si>
  <si>
    <t>v mil. Kč</t>
  </si>
  <si>
    <t>Akuální úvěry  Moravskoslezského kraje vč. výhledu čerpání a splácení (bez úvěrů na předfinancování výdajů hrazených EU)</t>
  </si>
  <si>
    <t>EIB - úvěr. rámec z roku 2010 ve výši 2.000 mil. Kč</t>
  </si>
  <si>
    <t>Ostatní dlouhodobé závazky Moravskoslezského kraje vč. výhledu jejich snižování</t>
  </si>
  <si>
    <t>Realizace energetických úspor metodou EPC</t>
  </si>
  <si>
    <t>Ručitelský závazek Moravskoslezského kraje</t>
  </si>
  <si>
    <t>zůstatek ručitelského závazku</t>
  </si>
  <si>
    <t>Celková suma zadlužení = zůstatky jistin úvěrů + ostatní dlouhodobé závazky + ručitelský závazek</t>
  </si>
  <si>
    <t>roční snížení o 19 mil. Kč</t>
  </si>
  <si>
    <t>ručení za</t>
  </si>
  <si>
    <t>roční snížení o 15,75 mil. Kč do roku 2032</t>
  </si>
  <si>
    <t>Přehled úvěrových a ostatních dlouhodobých závazků Moravskoslezského kraje včetně výše splátek jistin úvěrů</t>
  </si>
  <si>
    <t>úvěr načerpán v letech 2005-2008, od roku 2009 se splácí</t>
  </si>
  <si>
    <t xml:space="preserve"> předpoklad čerpání a splácení 4. tranše čerpané v roce 2014 ve výši 520 mil. Kč</t>
  </si>
  <si>
    <t>předpoklad čerpání a splácení 5. tranše čerpané v roce 2015 ve výši 164 mil. Kč</t>
  </si>
  <si>
    <t>načerpaná 1. tranše v roce 2011 ve výši 350 mil. Kč, splatná od roku 2016</t>
  </si>
  <si>
    <t>načerpaná 2. tranše v roce 2012 ve výši 600 mil. Kč, splatná od roku 2016</t>
  </si>
  <si>
    <t>načerpaná 3. tranše v roce 2013 ve výši 366 mil. Kč, splatná od roku 2019</t>
  </si>
  <si>
    <t>druh závazku</t>
  </si>
  <si>
    <t>Závazek z titulu vypořádání salda pohledávek a závazků Nemocnice s poliklinikou v Novém Jičíně</t>
  </si>
  <si>
    <t>Závazek z titulu finanční kompenzace Zemědělskému družstvu vlastníků Nošovice</t>
  </si>
  <si>
    <t>suma splátek jistin úvěrů</t>
  </si>
  <si>
    <t>zůstatky jistin úvěrů</t>
  </si>
  <si>
    <t>předpoklad čerpání a splácení úvěru na vlastní podíl MSK (akce EU), možnost čerpání jen do konce roku 2013</t>
  </si>
  <si>
    <t>Československá obchodní banka, a.s. 
- úvěrový rámec ve výsi 1.500 mil. Kč, z toho na vlastní podíl u akcí EU max. 200 mil. Kč</t>
  </si>
  <si>
    <t>Česká spořitelna, a.s.
(nový úvěr) - úvěrový rámec ve výši 1.200 mil. Kč, z toho na vlastní podíl u akcí EU max. 360 mil. Kč</t>
  </si>
  <si>
    <t>předpoklad čerpání a splácení úvěru na vlastní podíl MSK (akce EU), možnost čerpání v letech 2014 a 2015</t>
  </si>
  <si>
    <t>EIB - úvěrový rámec 
z roku 2005 ve výši 1.100 mil. Kč</t>
  </si>
  <si>
    <t>Příloha č. 2 k materiálu č. 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</si>
</sst>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7" xfId="0" applyFont="1" applyFill="1" applyBorder="1" applyAlignment="1">
      <alignment wrapText="1"/>
    </xf>
    <xf numFmtId="3" fontId="4" fillId="0" borderId="4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3" fontId="4" fillId="2" borderId="2" xfId="0" applyNumberFormat="1" applyFont="1" applyFill="1" applyBorder="1" applyAlignment="1">
      <alignment/>
    </xf>
    <xf numFmtId="0" fontId="5" fillId="3" borderId="14" xfId="0" applyFont="1" applyFill="1" applyBorder="1" applyAlignment="1">
      <alignment wrapText="1"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4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4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/>
    </xf>
    <xf numFmtId="0" fontId="4" fillId="4" borderId="18" xfId="0" applyFont="1" applyFill="1" applyBorder="1" applyAlignment="1">
      <alignment wrapText="1"/>
    </xf>
    <xf numFmtId="0" fontId="4" fillId="4" borderId="14" xfId="0" applyFont="1" applyFill="1" applyBorder="1" applyAlignment="1">
      <alignment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5" fillId="3" borderId="35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5" zoomScaleNormal="75" zoomScaleSheetLayoutView="80" workbookViewId="0" topLeftCell="A4">
      <selection activeCell="G10" sqref="G10"/>
    </sheetView>
  </sheetViews>
  <sheetFormatPr defaultColWidth="9.140625" defaultRowHeight="12.75"/>
  <cols>
    <col min="1" max="1" width="46.00390625" style="23" customWidth="1"/>
    <col min="2" max="2" width="40.57421875" style="23" customWidth="1"/>
    <col min="3" max="3" width="15.140625" style="23" customWidth="1"/>
    <col min="4" max="16384" width="9.140625" style="23" customWidth="1"/>
  </cols>
  <sheetData>
    <row r="1" ht="15">
      <c r="A1" s="19" t="s">
        <v>38</v>
      </c>
    </row>
    <row r="2" ht="15">
      <c r="A2" s="23" t="s">
        <v>6</v>
      </c>
    </row>
    <row r="3" spans="1:17" ht="21.75" customHeight="1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ht="15.75" thickBot="1">
      <c r="Q4" s="23" t="s">
        <v>10</v>
      </c>
    </row>
    <row r="5" spans="1:17" ht="27" customHeight="1" thickBot="1">
      <c r="A5" s="72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</row>
    <row r="6" spans="1:17" ht="21.75" customHeight="1" thickBot="1">
      <c r="A6" s="1" t="s">
        <v>1</v>
      </c>
      <c r="B6" s="20" t="s">
        <v>2</v>
      </c>
      <c r="C6" s="2"/>
      <c r="D6" s="3">
        <v>2012</v>
      </c>
      <c r="E6" s="3">
        <v>2013</v>
      </c>
      <c r="F6" s="3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2022</v>
      </c>
      <c r="O6" s="4">
        <v>2023</v>
      </c>
      <c r="P6" s="4">
        <v>2024</v>
      </c>
      <c r="Q6" s="5">
        <v>2025</v>
      </c>
    </row>
    <row r="7" spans="1:17" ht="15">
      <c r="A7" s="78" t="s">
        <v>37</v>
      </c>
      <c r="B7" s="58" t="s">
        <v>22</v>
      </c>
      <c r="C7" s="25" t="s">
        <v>3</v>
      </c>
      <c r="D7" s="26">
        <v>110</v>
      </c>
      <c r="E7" s="26">
        <v>110</v>
      </c>
      <c r="F7" s="26">
        <v>110</v>
      </c>
      <c r="G7" s="26">
        <v>110</v>
      </c>
      <c r="H7" s="26">
        <v>110</v>
      </c>
      <c r="I7" s="26">
        <v>110</v>
      </c>
      <c r="J7" s="26">
        <v>110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</row>
    <row r="8" spans="1:17" ht="30.75" thickBot="1">
      <c r="A8" s="79"/>
      <c r="B8" s="59"/>
      <c r="C8" s="17" t="s">
        <v>0</v>
      </c>
      <c r="D8" s="6">
        <v>660</v>
      </c>
      <c r="E8" s="6">
        <f aca="true" t="shared" si="0" ref="E8:Q8">D8-E7</f>
        <v>550</v>
      </c>
      <c r="F8" s="6">
        <f t="shared" si="0"/>
        <v>440</v>
      </c>
      <c r="G8" s="6">
        <f t="shared" si="0"/>
        <v>330</v>
      </c>
      <c r="H8" s="6">
        <f t="shared" si="0"/>
        <v>220</v>
      </c>
      <c r="I8" s="6">
        <f t="shared" si="0"/>
        <v>110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7">
        <f t="shared" si="0"/>
        <v>0</v>
      </c>
    </row>
    <row r="9" spans="1:17" ht="15">
      <c r="A9" s="78" t="s">
        <v>34</v>
      </c>
      <c r="B9" s="58" t="s">
        <v>33</v>
      </c>
      <c r="C9" s="25" t="s">
        <v>3</v>
      </c>
      <c r="D9" s="26">
        <v>0</v>
      </c>
      <c r="E9" s="26">
        <v>0</v>
      </c>
      <c r="F9" s="26">
        <v>69</v>
      </c>
      <c r="G9" s="26">
        <v>68</v>
      </c>
      <c r="H9" s="26"/>
      <c r="I9" s="26"/>
      <c r="J9" s="26"/>
      <c r="K9" s="26"/>
      <c r="L9" s="26"/>
      <c r="M9" s="26"/>
      <c r="N9" s="26"/>
      <c r="O9" s="26"/>
      <c r="P9" s="26"/>
      <c r="Q9" s="28"/>
    </row>
    <row r="10" spans="1:17" ht="60" customHeight="1" thickBot="1">
      <c r="A10" s="79"/>
      <c r="B10" s="59"/>
      <c r="C10" s="17" t="s">
        <v>0</v>
      </c>
      <c r="D10" s="6">
        <v>31</v>
      </c>
      <c r="E10" s="6">
        <v>137</v>
      </c>
      <c r="F10" s="6">
        <f>E10-F9</f>
        <v>68</v>
      </c>
      <c r="G10" s="6">
        <f>F10-G9</f>
        <v>0</v>
      </c>
      <c r="H10" s="6">
        <f aca="true" t="shared" si="1" ref="H10:Q10">G10-H9</f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8">
        <f t="shared" si="1"/>
        <v>0</v>
      </c>
    </row>
    <row r="11" spans="1:17" ht="15">
      <c r="A11" s="78" t="s">
        <v>35</v>
      </c>
      <c r="B11" s="58" t="s">
        <v>36</v>
      </c>
      <c r="C11" s="25" t="s">
        <v>3</v>
      </c>
      <c r="D11" s="26">
        <v>0</v>
      </c>
      <c r="E11" s="26">
        <v>0</v>
      </c>
      <c r="F11" s="26">
        <v>0</v>
      </c>
      <c r="G11" s="26">
        <v>0</v>
      </c>
      <c r="H11" s="26">
        <v>120</v>
      </c>
      <c r="I11" s="26">
        <v>120</v>
      </c>
      <c r="J11" s="26">
        <v>120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8">
        <v>0</v>
      </c>
    </row>
    <row r="12" spans="1:17" ht="45.75" customHeight="1" thickBot="1">
      <c r="A12" s="79"/>
      <c r="B12" s="59"/>
      <c r="C12" s="17" t="s">
        <v>0</v>
      </c>
      <c r="D12" s="6">
        <v>0</v>
      </c>
      <c r="E12" s="6">
        <v>0</v>
      </c>
      <c r="F12" s="6">
        <v>277</v>
      </c>
      <c r="G12" s="6">
        <v>360</v>
      </c>
      <c r="H12" s="6">
        <f aca="true" t="shared" si="2" ref="H12:Q12">G12-H11</f>
        <v>240</v>
      </c>
      <c r="I12" s="6">
        <f t="shared" si="2"/>
        <v>120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  <c r="Q12" s="8">
        <f t="shared" si="2"/>
        <v>0</v>
      </c>
    </row>
    <row r="13" spans="1:17" ht="15">
      <c r="A13" s="65" t="s">
        <v>12</v>
      </c>
      <c r="B13" s="58" t="s">
        <v>25</v>
      </c>
      <c r="C13" s="29" t="s">
        <v>3</v>
      </c>
      <c r="D13" s="26">
        <v>0</v>
      </c>
      <c r="E13" s="26">
        <v>0</v>
      </c>
      <c r="F13" s="26">
        <v>0</v>
      </c>
      <c r="G13" s="26">
        <v>0</v>
      </c>
      <c r="H13" s="26">
        <v>35</v>
      </c>
      <c r="I13" s="26">
        <v>35</v>
      </c>
      <c r="J13" s="26">
        <v>35</v>
      </c>
      <c r="K13" s="26">
        <v>35</v>
      </c>
      <c r="L13" s="26">
        <v>35</v>
      </c>
      <c r="M13" s="26">
        <v>35</v>
      </c>
      <c r="N13" s="26">
        <v>35</v>
      </c>
      <c r="O13" s="26">
        <v>35</v>
      </c>
      <c r="P13" s="26">
        <v>35</v>
      </c>
      <c r="Q13" s="28">
        <v>35</v>
      </c>
    </row>
    <row r="14" spans="1:17" ht="30.75" thickBot="1">
      <c r="A14" s="66"/>
      <c r="B14" s="59"/>
      <c r="C14" s="18" t="s">
        <v>0</v>
      </c>
      <c r="D14" s="6">
        <v>350</v>
      </c>
      <c r="E14" s="6">
        <v>350</v>
      </c>
      <c r="F14" s="6">
        <v>350</v>
      </c>
      <c r="G14" s="6">
        <v>350</v>
      </c>
      <c r="H14" s="6">
        <v>315</v>
      </c>
      <c r="I14" s="6">
        <v>280</v>
      </c>
      <c r="J14" s="6">
        <v>245</v>
      </c>
      <c r="K14" s="6">
        <v>210</v>
      </c>
      <c r="L14" s="6">
        <v>175</v>
      </c>
      <c r="M14" s="6">
        <v>140</v>
      </c>
      <c r="N14" s="6">
        <v>105</v>
      </c>
      <c r="O14" s="6">
        <v>70</v>
      </c>
      <c r="P14" s="6">
        <v>35</v>
      </c>
      <c r="Q14" s="8">
        <v>0</v>
      </c>
    </row>
    <row r="15" spans="1:17" ht="15">
      <c r="A15" s="66"/>
      <c r="B15" s="58" t="s">
        <v>26</v>
      </c>
      <c r="C15" s="29" t="s">
        <v>3</v>
      </c>
      <c r="D15" s="26">
        <v>0</v>
      </c>
      <c r="E15" s="26">
        <v>0</v>
      </c>
      <c r="F15" s="26">
        <v>0</v>
      </c>
      <c r="G15" s="26">
        <v>0</v>
      </c>
      <c r="H15" s="26">
        <v>60</v>
      </c>
      <c r="I15" s="26">
        <v>60</v>
      </c>
      <c r="J15" s="26">
        <v>60</v>
      </c>
      <c r="K15" s="26">
        <v>60</v>
      </c>
      <c r="L15" s="26">
        <v>60</v>
      </c>
      <c r="M15" s="26">
        <v>60</v>
      </c>
      <c r="N15" s="26">
        <v>60</v>
      </c>
      <c r="O15" s="26">
        <v>60</v>
      </c>
      <c r="P15" s="26">
        <v>60</v>
      </c>
      <c r="Q15" s="28">
        <v>60</v>
      </c>
    </row>
    <row r="16" spans="1:17" ht="30.75" thickBot="1">
      <c r="A16" s="66"/>
      <c r="B16" s="59"/>
      <c r="C16" s="18" t="s">
        <v>0</v>
      </c>
      <c r="D16" s="6">
        <v>600</v>
      </c>
      <c r="E16" s="6">
        <v>600</v>
      </c>
      <c r="F16" s="6">
        <v>600</v>
      </c>
      <c r="G16" s="6">
        <v>600</v>
      </c>
      <c r="H16" s="6">
        <v>540</v>
      </c>
      <c r="I16" s="6">
        <v>480</v>
      </c>
      <c r="J16" s="6">
        <v>420</v>
      </c>
      <c r="K16" s="6">
        <v>360</v>
      </c>
      <c r="L16" s="6">
        <v>300</v>
      </c>
      <c r="M16" s="6">
        <v>240</v>
      </c>
      <c r="N16" s="6">
        <v>180</v>
      </c>
      <c r="O16" s="6">
        <v>120</v>
      </c>
      <c r="P16" s="6">
        <v>60</v>
      </c>
      <c r="Q16" s="8">
        <v>0</v>
      </c>
    </row>
    <row r="17" spans="1:17" ht="15">
      <c r="A17" s="66"/>
      <c r="B17" s="58" t="s">
        <v>27</v>
      </c>
      <c r="C17" s="29" t="s">
        <v>3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52</v>
      </c>
      <c r="L17" s="26">
        <v>52</v>
      </c>
      <c r="M17" s="26">
        <v>52</v>
      </c>
      <c r="N17" s="26">
        <v>52</v>
      </c>
      <c r="O17" s="26">
        <v>52</v>
      </c>
      <c r="P17" s="26">
        <v>52</v>
      </c>
      <c r="Q17" s="28">
        <v>54</v>
      </c>
    </row>
    <row r="18" spans="1:17" ht="30.75" thickBot="1">
      <c r="A18" s="66"/>
      <c r="B18" s="59"/>
      <c r="C18" s="18" t="s">
        <v>0</v>
      </c>
      <c r="D18" s="6">
        <v>0</v>
      </c>
      <c r="E18" s="6">
        <v>366</v>
      </c>
      <c r="F18" s="6">
        <v>366</v>
      </c>
      <c r="G18" s="6">
        <v>366</v>
      </c>
      <c r="H18" s="6">
        <v>366</v>
      </c>
      <c r="I18" s="6">
        <v>366</v>
      </c>
      <c r="J18" s="6">
        <v>366</v>
      </c>
      <c r="K18" s="6">
        <f aca="true" t="shared" si="3" ref="K18:Q18">J18-K17</f>
        <v>314</v>
      </c>
      <c r="L18" s="6">
        <f t="shared" si="3"/>
        <v>262</v>
      </c>
      <c r="M18" s="6">
        <f t="shared" si="3"/>
        <v>210</v>
      </c>
      <c r="N18" s="6">
        <f t="shared" si="3"/>
        <v>158</v>
      </c>
      <c r="O18" s="6">
        <f t="shared" si="3"/>
        <v>106</v>
      </c>
      <c r="P18" s="6">
        <f t="shared" si="3"/>
        <v>54</v>
      </c>
      <c r="Q18" s="8">
        <f t="shared" si="3"/>
        <v>0</v>
      </c>
    </row>
    <row r="19" spans="1:17" ht="24" customHeight="1">
      <c r="A19" s="66"/>
      <c r="B19" s="58" t="s">
        <v>23</v>
      </c>
      <c r="C19" s="29" t="s">
        <v>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74</v>
      </c>
      <c r="L19" s="26">
        <v>74</v>
      </c>
      <c r="M19" s="26">
        <v>74</v>
      </c>
      <c r="N19" s="26">
        <v>74</v>
      </c>
      <c r="O19" s="26">
        <v>74</v>
      </c>
      <c r="P19" s="26">
        <v>74</v>
      </c>
      <c r="Q19" s="28">
        <v>76</v>
      </c>
    </row>
    <row r="20" spans="1:17" ht="30.75" thickBot="1">
      <c r="A20" s="66"/>
      <c r="B20" s="59"/>
      <c r="C20" s="18" t="s">
        <v>0</v>
      </c>
      <c r="D20" s="6">
        <v>0</v>
      </c>
      <c r="E20" s="6">
        <v>0</v>
      </c>
      <c r="F20" s="6">
        <v>520</v>
      </c>
      <c r="G20" s="6">
        <f>F20</f>
        <v>520</v>
      </c>
      <c r="H20" s="6">
        <f>G20</f>
        <v>520</v>
      </c>
      <c r="I20" s="6">
        <f>H20</f>
        <v>520</v>
      </c>
      <c r="J20" s="6">
        <f>I20</f>
        <v>520</v>
      </c>
      <c r="K20" s="6">
        <f aca="true" t="shared" si="4" ref="K20:Q20">J20-K19</f>
        <v>446</v>
      </c>
      <c r="L20" s="6">
        <f t="shared" si="4"/>
        <v>372</v>
      </c>
      <c r="M20" s="6">
        <f t="shared" si="4"/>
        <v>298</v>
      </c>
      <c r="N20" s="6">
        <f t="shared" si="4"/>
        <v>224</v>
      </c>
      <c r="O20" s="6">
        <f t="shared" si="4"/>
        <v>150</v>
      </c>
      <c r="P20" s="6">
        <f t="shared" si="4"/>
        <v>76</v>
      </c>
      <c r="Q20" s="8">
        <f t="shared" si="4"/>
        <v>0</v>
      </c>
    </row>
    <row r="21" spans="1:17" ht="26.25" customHeight="1">
      <c r="A21" s="66"/>
      <c r="B21" s="64" t="s">
        <v>24</v>
      </c>
      <c r="C21" s="29" t="s">
        <v>3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24</v>
      </c>
      <c r="L21" s="26">
        <v>24</v>
      </c>
      <c r="M21" s="26">
        <v>24</v>
      </c>
      <c r="N21" s="26">
        <v>24</v>
      </c>
      <c r="O21" s="26">
        <v>24</v>
      </c>
      <c r="P21" s="26">
        <v>24</v>
      </c>
      <c r="Q21" s="28">
        <v>20</v>
      </c>
    </row>
    <row r="22" spans="1:17" ht="30.75" thickBot="1">
      <c r="A22" s="67"/>
      <c r="B22" s="59"/>
      <c r="C22" s="18" t="s">
        <v>0</v>
      </c>
      <c r="D22" s="6">
        <v>0</v>
      </c>
      <c r="E22" s="6">
        <v>0</v>
      </c>
      <c r="F22" s="6">
        <v>0</v>
      </c>
      <c r="G22" s="6">
        <v>164</v>
      </c>
      <c r="H22" s="6">
        <f>G22</f>
        <v>164</v>
      </c>
      <c r="I22" s="6">
        <f>H22</f>
        <v>164</v>
      </c>
      <c r="J22" s="6">
        <f>I22</f>
        <v>164</v>
      </c>
      <c r="K22" s="6">
        <f aca="true" t="shared" si="5" ref="K22:P22">J22-K21</f>
        <v>140</v>
      </c>
      <c r="L22" s="6">
        <f t="shared" si="5"/>
        <v>116</v>
      </c>
      <c r="M22" s="6">
        <f t="shared" si="5"/>
        <v>92</v>
      </c>
      <c r="N22" s="6">
        <f t="shared" si="5"/>
        <v>68</v>
      </c>
      <c r="O22" s="6">
        <f t="shared" si="5"/>
        <v>44</v>
      </c>
      <c r="P22" s="6">
        <f t="shared" si="5"/>
        <v>20</v>
      </c>
      <c r="Q22" s="8">
        <v>0</v>
      </c>
    </row>
    <row r="23" spans="3:17" ht="45">
      <c r="C23" s="47" t="s">
        <v>31</v>
      </c>
      <c r="D23" s="48">
        <f>D7+D9+D11+D13+D15+D17+D19+D21</f>
        <v>110</v>
      </c>
      <c r="E23" s="48">
        <f aca="true" t="shared" si="6" ref="E23:Q23">E7+E9+E11+E13+E15+E17+E19+E21</f>
        <v>110</v>
      </c>
      <c r="F23" s="48">
        <f t="shared" si="6"/>
        <v>179</v>
      </c>
      <c r="G23" s="48">
        <f t="shared" si="6"/>
        <v>178</v>
      </c>
      <c r="H23" s="48">
        <f t="shared" si="6"/>
        <v>325</v>
      </c>
      <c r="I23" s="48">
        <f t="shared" si="6"/>
        <v>325</v>
      </c>
      <c r="J23" s="48">
        <f>J7+J9+J11+J13+J15+J17+J19+J21</f>
        <v>325</v>
      </c>
      <c r="K23" s="48">
        <f>K7+K9+K11+K13+K15+K17+K19+K21</f>
        <v>245</v>
      </c>
      <c r="L23" s="48">
        <f t="shared" si="6"/>
        <v>245</v>
      </c>
      <c r="M23" s="48">
        <f t="shared" si="6"/>
        <v>245</v>
      </c>
      <c r="N23" s="48">
        <f t="shared" si="6"/>
        <v>245</v>
      </c>
      <c r="O23" s="48">
        <f t="shared" si="6"/>
        <v>245</v>
      </c>
      <c r="P23" s="48">
        <f t="shared" si="6"/>
        <v>245</v>
      </c>
      <c r="Q23" s="48">
        <f t="shared" si="6"/>
        <v>245</v>
      </c>
    </row>
    <row r="24" spans="3:17" ht="36.75" customHeight="1" thickBot="1">
      <c r="C24" s="9" t="s">
        <v>32</v>
      </c>
      <c r="D24" s="10">
        <f>D8+D10+D12+D14+D16+D18+D20+D22</f>
        <v>1641</v>
      </c>
      <c r="E24" s="10">
        <f>E8+E10+E12+E14+E16+E18+E20+E22</f>
        <v>2003</v>
      </c>
      <c r="F24" s="10">
        <f>F8+F10+F12+F14+F16+F18+F20+F22</f>
        <v>2621</v>
      </c>
      <c r="G24" s="10">
        <f aca="true" t="shared" si="7" ref="E24:Q24">G8+G10+G12+G14+G16+G18+G20+G22</f>
        <v>2690</v>
      </c>
      <c r="H24" s="10">
        <f t="shared" si="7"/>
        <v>2365</v>
      </c>
      <c r="I24" s="10">
        <f t="shared" si="7"/>
        <v>2040</v>
      </c>
      <c r="J24" s="10">
        <f>J8+J10+J12+J14+J16+J18+J20+J22</f>
        <v>1715</v>
      </c>
      <c r="K24" s="10">
        <f t="shared" si="7"/>
        <v>1470</v>
      </c>
      <c r="L24" s="10">
        <f t="shared" si="7"/>
        <v>1225</v>
      </c>
      <c r="M24" s="10">
        <f t="shared" si="7"/>
        <v>980</v>
      </c>
      <c r="N24" s="10">
        <f t="shared" si="7"/>
        <v>735</v>
      </c>
      <c r="O24" s="10">
        <f t="shared" si="7"/>
        <v>490</v>
      </c>
      <c r="P24" s="10">
        <f t="shared" si="7"/>
        <v>245</v>
      </c>
      <c r="Q24" s="10">
        <f t="shared" si="7"/>
        <v>0</v>
      </c>
    </row>
    <row r="25" spans="1:17" ht="18.75" customHeight="1" thickBot="1">
      <c r="A25" s="60" t="s">
        <v>13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7" ht="15.75" thickBot="1">
      <c r="A26" s="11" t="s">
        <v>28</v>
      </c>
      <c r="B26" s="12" t="s">
        <v>2</v>
      </c>
      <c r="C26" s="13"/>
      <c r="D26" s="14">
        <v>2012</v>
      </c>
      <c r="E26" s="14">
        <v>2013</v>
      </c>
      <c r="F26" s="14">
        <v>2014</v>
      </c>
      <c r="G26" s="15">
        <v>2015</v>
      </c>
      <c r="H26" s="15">
        <v>2016</v>
      </c>
      <c r="I26" s="15">
        <v>2017</v>
      </c>
      <c r="J26" s="15">
        <v>2018</v>
      </c>
      <c r="K26" s="15">
        <v>2019</v>
      </c>
      <c r="L26" s="15">
        <v>2020</v>
      </c>
      <c r="M26" s="15">
        <v>2021</v>
      </c>
      <c r="N26" s="15">
        <v>2022</v>
      </c>
      <c r="O26" s="15">
        <v>2023</v>
      </c>
      <c r="P26" s="15">
        <v>2024</v>
      </c>
      <c r="Q26" s="16">
        <v>2025</v>
      </c>
    </row>
    <row r="27" spans="1:17" ht="45">
      <c r="A27" s="30" t="s">
        <v>29</v>
      </c>
      <c r="B27" s="31" t="s">
        <v>20</v>
      </c>
      <c r="C27" s="58" t="s">
        <v>9</v>
      </c>
      <c r="D27" s="26">
        <v>315</v>
      </c>
      <c r="E27" s="26">
        <v>299</v>
      </c>
      <c r="F27" s="26">
        <v>284</v>
      </c>
      <c r="G27" s="26">
        <v>268</v>
      </c>
      <c r="H27" s="26">
        <v>252</v>
      </c>
      <c r="I27" s="26">
        <v>236</v>
      </c>
      <c r="J27" s="26">
        <v>221</v>
      </c>
      <c r="K27" s="26">
        <v>205</v>
      </c>
      <c r="L27" s="26">
        <v>189</v>
      </c>
      <c r="M27" s="26">
        <v>173</v>
      </c>
      <c r="N27" s="26">
        <v>158</v>
      </c>
      <c r="O27" s="26">
        <v>142</v>
      </c>
      <c r="P27" s="26">
        <v>126</v>
      </c>
      <c r="Q27" s="28">
        <v>110</v>
      </c>
    </row>
    <row r="28" spans="1:17" ht="30">
      <c r="A28" s="32" t="s">
        <v>14</v>
      </c>
      <c r="B28" s="33" t="s">
        <v>18</v>
      </c>
      <c r="C28" s="71"/>
      <c r="D28" s="34">
        <v>190</v>
      </c>
      <c r="E28" s="34">
        <v>171</v>
      </c>
      <c r="F28" s="34">
        <v>152</v>
      </c>
      <c r="G28" s="34">
        <v>133</v>
      </c>
      <c r="H28" s="34">
        <v>114</v>
      </c>
      <c r="I28" s="34">
        <v>95</v>
      </c>
      <c r="J28" s="34">
        <v>76</v>
      </c>
      <c r="K28" s="34">
        <v>57</v>
      </c>
      <c r="L28" s="34">
        <v>38</v>
      </c>
      <c r="M28" s="34">
        <v>19</v>
      </c>
      <c r="N28" s="34">
        <v>0</v>
      </c>
      <c r="O28" s="34">
        <v>0</v>
      </c>
      <c r="P28" s="34">
        <v>0</v>
      </c>
      <c r="Q28" s="35">
        <v>0</v>
      </c>
    </row>
    <row r="29" spans="1:17" ht="15">
      <c r="A29" s="36" t="s">
        <v>7</v>
      </c>
      <c r="B29" s="37"/>
      <c r="C29" s="71"/>
      <c r="D29" s="38">
        <v>12</v>
      </c>
      <c r="E29" s="38">
        <v>0</v>
      </c>
      <c r="F29" s="38">
        <v>0</v>
      </c>
      <c r="G29" s="38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>
        <v>0</v>
      </c>
    </row>
    <row r="30" spans="1:17" ht="47.25" customHeight="1" thickBot="1">
      <c r="A30" s="51" t="s">
        <v>30</v>
      </c>
      <c r="B30" s="41"/>
      <c r="C30" s="59"/>
      <c r="D30" s="42">
        <v>30</v>
      </c>
      <c r="E30" s="42">
        <v>20</v>
      </c>
      <c r="F30" s="42">
        <v>10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3">
        <v>0</v>
      </c>
    </row>
    <row r="31" spans="3:17" ht="30.75" thickBot="1">
      <c r="C31" s="49" t="s">
        <v>8</v>
      </c>
      <c r="D31" s="50">
        <f>SUM(D27:D30)</f>
        <v>547</v>
      </c>
      <c r="E31" s="50">
        <f aca="true" t="shared" si="8" ref="E31:Q31">SUM(E27:E30)</f>
        <v>490</v>
      </c>
      <c r="F31" s="50">
        <f t="shared" si="8"/>
        <v>446</v>
      </c>
      <c r="G31" s="50">
        <f t="shared" si="8"/>
        <v>401</v>
      </c>
      <c r="H31" s="50">
        <f t="shared" si="8"/>
        <v>366</v>
      </c>
      <c r="I31" s="50">
        <f t="shared" si="8"/>
        <v>331</v>
      </c>
      <c r="J31" s="50">
        <f t="shared" si="8"/>
        <v>297</v>
      </c>
      <c r="K31" s="50">
        <f t="shared" si="8"/>
        <v>262</v>
      </c>
      <c r="L31" s="50">
        <f t="shared" si="8"/>
        <v>227</v>
      </c>
      <c r="M31" s="50">
        <f t="shared" si="8"/>
        <v>192</v>
      </c>
      <c r="N31" s="50">
        <f t="shared" si="8"/>
        <v>158</v>
      </c>
      <c r="O31" s="50">
        <f t="shared" si="8"/>
        <v>142</v>
      </c>
      <c r="P31" s="50">
        <f t="shared" si="8"/>
        <v>126</v>
      </c>
      <c r="Q31" s="50">
        <f t="shared" si="8"/>
        <v>110</v>
      </c>
    </row>
    <row r="32" spans="1:17" ht="18.75" customHeight="1" thickBot="1">
      <c r="A32" s="72" t="s">
        <v>15</v>
      </c>
      <c r="B32" s="75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</row>
    <row r="33" spans="1:17" ht="15.75" thickBot="1">
      <c r="A33" s="1" t="s">
        <v>19</v>
      </c>
      <c r="B33" s="20" t="s">
        <v>2</v>
      </c>
      <c r="C33" s="2"/>
      <c r="D33" s="3">
        <v>2012</v>
      </c>
      <c r="E33" s="3">
        <v>2013</v>
      </c>
      <c r="F33" s="3">
        <v>2014</v>
      </c>
      <c r="G33" s="4">
        <v>2015</v>
      </c>
      <c r="H33" s="4">
        <v>2016</v>
      </c>
      <c r="I33" s="4">
        <v>2017</v>
      </c>
      <c r="J33" s="4">
        <v>2018</v>
      </c>
      <c r="K33" s="4">
        <v>2019</v>
      </c>
      <c r="L33" s="4">
        <v>2020</v>
      </c>
      <c r="M33" s="4">
        <v>2021</v>
      </c>
      <c r="N33" s="4">
        <v>2022</v>
      </c>
      <c r="O33" s="4">
        <v>2023</v>
      </c>
      <c r="P33" s="4">
        <v>2024</v>
      </c>
      <c r="Q33" s="5">
        <v>2025</v>
      </c>
    </row>
    <row r="34" spans="1:17" ht="15" customHeight="1" thickBot="1">
      <c r="A34" s="44" t="s">
        <v>4</v>
      </c>
      <c r="B34" s="45"/>
      <c r="C34" s="46"/>
      <c r="D34" s="46">
        <v>78</v>
      </c>
      <c r="E34" s="46">
        <v>85.4</v>
      </c>
      <c r="F34" s="46">
        <v>85.4</v>
      </c>
      <c r="G34" s="46">
        <v>85.4</v>
      </c>
      <c r="H34" s="68" t="s">
        <v>5</v>
      </c>
      <c r="I34" s="69"/>
      <c r="J34" s="69"/>
      <c r="K34" s="69"/>
      <c r="L34" s="69"/>
      <c r="M34" s="69"/>
      <c r="N34" s="69"/>
      <c r="O34" s="69"/>
      <c r="P34" s="69"/>
      <c r="Q34" s="70"/>
    </row>
    <row r="35" spans="1:17" ht="45.75" thickBot="1">
      <c r="A35" s="52"/>
      <c r="B35" s="53"/>
      <c r="C35" s="21" t="s">
        <v>16</v>
      </c>
      <c r="D35" s="22">
        <f>D34</f>
        <v>78</v>
      </c>
      <c r="E35" s="22">
        <f>E34</f>
        <v>85.4</v>
      </c>
      <c r="F35" s="22">
        <f>F34</f>
        <v>85.4</v>
      </c>
      <c r="G35" s="22">
        <f>G34</f>
        <v>85.4</v>
      </c>
      <c r="H35" s="22"/>
      <c r="I35" s="22"/>
      <c r="J35" s="22"/>
      <c r="K35" s="22"/>
      <c r="L35" s="22"/>
      <c r="M35" s="22"/>
      <c r="N35" s="22"/>
      <c r="O35" s="22"/>
      <c r="P35" s="22"/>
      <c r="Q35" s="54"/>
    </row>
    <row r="36" spans="1:17" ht="32.25" customHeight="1" thickBot="1">
      <c r="A36" s="56" t="s">
        <v>17</v>
      </c>
      <c r="B36" s="57"/>
      <c r="C36" s="57"/>
      <c r="D36" s="24">
        <f>D24+D31+D35</f>
        <v>2266</v>
      </c>
      <c r="E36" s="24">
        <f aca="true" t="shared" si="9" ref="E36:Q36">E24+E31+E35</f>
        <v>2578.4</v>
      </c>
      <c r="F36" s="24">
        <f t="shared" si="9"/>
        <v>3152.4</v>
      </c>
      <c r="G36" s="24">
        <f t="shared" si="9"/>
        <v>3176.4</v>
      </c>
      <c r="H36" s="24">
        <f t="shared" si="9"/>
        <v>2731</v>
      </c>
      <c r="I36" s="24">
        <f t="shared" si="9"/>
        <v>2371</v>
      </c>
      <c r="J36" s="24">
        <f t="shared" si="9"/>
        <v>2012</v>
      </c>
      <c r="K36" s="24">
        <f t="shared" si="9"/>
        <v>1732</v>
      </c>
      <c r="L36" s="24">
        <f t="shared" si="9"/>
        <v>1452</v>
      </c>
      <c r="M36" s="24">
        <f t="shared" si="9"/>
        <v>1172</v>
      </c>
      <c r="N36" s="24">
        <f t="shared" si="9"/>
        <v>893</v>
      </c>
      <c r="O36" s="24">
        <f t="shared" si="9"/>
        <v>632</v>
      </c>
      <c r="P36" s="24">
        <f t="shared" si="9"/>
        <v>371</v>
      </c>
      <c r="Q36" s="55">
        <f t="shared" si="9"/>
        <v>110</v>
      </c>
    </row>
  </sheetData>
  <mergeCells count="19">
    <mergeCell ref="A5:Q5"/>
    <mergeCell ref="A32:Q32"/>
    <mergeCell ref="A3:Q3"/>
    <mergeCell ref="A11:A12"/>
    <mergeCell ref="B11:B12"/>
    <mergeCell ref="A7:A8"/>
    <mergeCell ref="B7:B8"/>
    <mergeCell ref="A9:A10"/>
    <mergeCell ref="B9:B10"/>
    <mergeCell ref="A36:C36"/>
    <mergeCell ref="B13:B14"/>
    <mergeCell ref="B15:B16"/>
    <mergeCell ref="A25:Q25"/>
    <mergeCell ref="B17:B18"/>
    <mergeCell ref="B21:B22"/>
    <mergeCell ref="A13:A22"/>
    <mergeCell ref="H34:Q34"/>
    <mergeCell ref="B19:B20"/>
    <mergeCell ref="C27:C30"/>
  </mergeCells>
  <printOptions horizontalCentered="1"/>
  <pageMargins left="0.38" right="0.2" top="0.51" bottom="0.64" header="0.5118110236220472" footer="0.64"/>
  <pageSetup fitToHeight="1" fitToWidth="1" horizontalDpi="600" verticalDpi="600" orientation="landscape" paperSize="9" scale="53" r:id="rId1"/>
  <ignoredErrors>
    <ignoredError sqref="D31:Q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paseka3444</dc:creator>
  <cp:keywords/>
  <dc:description/>
  <cp:lastModifiedBy>nedela</cp:lastModifiedBy>
  <cp:lastPrinted>2013-08-26T14:13:14Z</cp:lastPrinted>
  <dcterms:created xsi:type="dcterms:W3CDTF">2011-11-08T07:45:25Z</dcterms:created>
  <dcterms:modified xsi:type="dcterms:W3CDTF">2013-09-03T06:04:30Z</dcterms:modified>
  <cp:category/>
  <cp:version/>
  <cp:contentType/>
  <cp:contentStatus/>
</cp:coreProperties>
</file>