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2660" tabRatio="746"/>
  </bookViews>
  <sheets>
    <sheet name="OBSAH" sheetId="1" r:id="rId1"/>
    <sheet name="Dotační programy" sheetId="2" r:id="rId2"/>
    <sheet name="Akce spolufin. z evr.fin.zdrojů" sheetId="3" r:id="rId3"/>
    <sheet name="Akce EU-dle způsobu financování" sheetId="4" r:id="rId4"/>
    <sheet name="Akce EIB" sheetId="5" r:id="rId5"/>
    <sheet name="Přehled příjmů" sheetId="6" r:id="rId6"/>
  </sheets>
  <definedNames>
    <definedName name="_xlnm._FilterDatabase" localSheetId="3" hidden="1">'Akce EU-dle způsobu financování'!$D$5:$F$178</definedName>
    <definedName name="_xlnm._FilterDatabase" localSheetId="5" hidden="1">'Přehled příjmů'!$A$51:$D$234</definedName>
    <definedName name="_xlnm.Print_Titles" localSheetId="3">'Akce EU-dle způsobu financování'!$3:$5</definedName>
    <definedName name="_xlnm.Print_Titles" localSheetId="2">'Akce spolufin. z evr.fin.zdrojů'!$2:$4</definedName>
    <definedName name="_xlnm.Print_Titles" localSheetId="5">'Přehled příjmů'!$4:$4</definedName>
    <definedName name="_xlnm.Print_Area" localSheetId="4">'Akce EIB'!$A$1:$D$49</definedName>
    <definedName name="_xlnm.Print_Area" localSheetId="3">'Akce EU-dle způsobu financování'!$A$1:$K$180</definedName>
    <definedName name="_xlnm.Print_Area" localSheetId="1">'Dotační programy'!$A$1:$G$57</definedName>
    <definedName name="_xlnm.Print_Area" localSheetId="5">'Přehled příjmů'!$A$1:$D$236</definedName>
    <definedName name="Z_14FC9820_EF8C_4D55_8881_D5E51DC559B3_.wvu.Cols" localSheetId="1" hidden="1">'Dotační programy'!#REF!</definedName>
    <definedName name="Z_14FC9820_EF8C_4D55_8881_D5E51DC559B3_.wvu.PrintArea" localSheetId="5" hidden="1">'Přehled příjmů'!$A$1:$D$237</definedName>
    <definedName name="Z_14FC9820_EF8C_4D55_8881_D5E51DC559B3_.wvu.PrintTitles" localSheetId="5" hidden="1">'Přehled příjmů'!$4:$4</definedName>
    <definedName name="Z_1E90A3DD_FCD1_4F3E_B827_11DA73B048E3_.wvu.FilterData" localSheetId="3" hidden="1">'Akce EU-dle způsobu financování'!$D$5:$F$178</definedName>
    <definedName name="Z_1E90A3DD_FCD1_4F3E_B827_11DA73B048E3_.wvu.PrintArea" localSheetId="4" hidden="1">'Akce EIB'!$A$1:$D$50</definedName>
    <definedName name="Z_1E90A3DD_FCD1_4F3E_B827_11DA73B048E3_.wvu.PrintArea" localSheetId="3" hidden="1">'Akce EU-dle způsobu financování'!$A$1:$K$180</definedName>
    <definedName name="Z_1E90A3DD_FCD1_4F3E_B827_11DA73B048E3_.wvu.PrintArea" localSheetId="5" hidden="1">'Přehled příjmů'!$A$1:$D$236</definedName>
    <definedName name="Z_1E90A3DD_FCD1_4F3E_B827_11DA73B048E3_.wvu.PrintTitles" localSheetId="4" hidden="1">'Akce EIB'!$4:$4</definedName>
    <definedName name="Z_1E90A3DD_FCD1_4F3E_B827_11DA73B048E3_.wvu.PrintTitles" localSheetId="3" hidden="1">'Akce EU-dle způsobu financování'!$3:$5</definedName>
    <definedName name="Z_1E90A3DD_FCD1_4F3E_B827_11DA73B048E3_.wvu.PrintTitles" localSheetId="5" hidden="1">'Přehled příjmů'!$4:$4</definedName>
    <definedName name="Z_49829188_FED5_46AD_A01B_AD023612A570_.wvu.Cols" localSheetId="3" hidden="1">'Akce EU-dle způsobu financování'!#REF!,'Akce EU-dle způsobu financování'!#REF!</definedName>
    <definedName name="Z_49829188_FED5_46AD_A01B_AD023612A570_.wvu.PrintTitles" localSheetId="3" hidden="1">'Akce EU-dle způsobu financování'!$3:$5</definedName>
    <definedName name="Z_50FD6FFB_F825_4068_94B6_F113A32EAE23_.wvu.FilterData" localSheetId="3" hidden="1">'Akce EU-dle způsobu financování'!$D$5:$F$178</definedName>
    <definedName name="Z_50FD6FFB_F825_4068_94B6_F113A32EAE23_.wvu.PrintArea" localSheetId="4" hidden="1">'Akce EIB'!$A$1:$D$50</definedName>
    <definedName name="Z_50FD6FFB_F825_4068_94B6_F113A32EAE23_.wvu.PrintArea" localSheetId="3" hidden="1">'Akce EU-dle způsobu financování'!$A$1:$K$180</definedName>
    <definedName name="Z_50FD6FFB_F825_4068_94B6_F113A32EAE23_.wvu.PrintTitles" localSheetId="4" hidden="1">'Akce EIB'!$4:$4</definedName>
    <definedName name="Z_50FD6FFB_F825_4068_94B6_F113A32EAE23_.wvu.PrintTitles" localSheetId="3" hidden="1">'Akce EU-dle způsobu financování'!$3:$5</definedName>
    <definedName name="Z_523D2DC6_8800_4565_9421_6A8DC10C67C8_.wvu.Cols" localSheetId="3" hidden="1">'Akce EU-dle způsobu financování'!#REF!,'Akce EU-dle způsobu financování'!#REF!</definedName>
    <definedName name="Z_523D2DC6_8800_4565_9421_6A8DC10C67C8_.wvu.PrintTitles" localSheetId="3" hidden="1">'Akce EU-dle způsobu financování'!$3:$5</definedName>
    <definedName name="Z_5731BF8D_466E_422F_9BA7_51FFB065F173_.wvu.PrintArea" localSheetId="5" hidden="1">'Přehled příjmů'!$A$1:$D$237</definedName>
    <definedName name="Z_5731BF8D_466E_422F_9BA7_51FFB065F173_.wvu.PrintTitles" localSheetId="5" hidden="1">'Přehled příjmů'!$4:$4</definedName>
    <definedName name="Z_8135008D_FA09_47D0_A3D6_431443FF0074_.wvu.PrintArea" localSheetId="1" hidden="1">'Dotační programy'!$A$1:$G$57</definedName>
    <definedName name="Z_816DCA7E_FC41_44AE_85AF_FE12F0BC4BE0_.wvu.PrintArea" localSheetId="1" hidden="1">'Dotační programy'!$A$1:$G$57</definedName>
    <definedName name="Z_AE6F0D81_F630_472F_8BD4_EE2E1E40DF28_.wvu.PrintArea" localSheetId="4" hidden="1">'Akce EIB'!$A$1:$D$50</definedName>
    <definedName name="Z_AE6F0D81_F630_472F_8BD4_EE2E1E40DF28_.wvu.PrintArea" localSheetId="3" hidden="1">'Akce EU-dle způsobu financování'!$A$1:$J$180</definedName>
    <definedName name="Z_AE6F0D81_F630_472F_8BD4_EE2E1E40DF28_.wvu.PrintArea" localSheetId="1" hidden="1">'Dotační programy'!$A$1:$G$57</definedName>
    <definedName name="Z_AE6F0D81_F630_472F_8BD4_EE2E1E40DF28_.wvu.PrintArea" localSheetId="5" hidden="1">'Přehled příjmů'!$A$1:$D$236</definedName>
    <definedName name="Z_AE6F0D81_F630_472F_8BD4_EE2E1E40DF28_.wvu.PrintTitles" localSheetId="4" hidden="1">'Akce EIB'!$4:$4</definedName>
    <definedName name="Z_AE6F0D81_F630_472F_8BD4_EE2E1E40DF28_.wvu.PrintTitles" localSheetId="3" hidden="1">'Akce EU-dle způsobu financování'!$3:$5</definedName>
    <definedName name="Z_AE6F0D81_F630_472F_8BD4_EE2E1E40DF28_.wvu.PrintTitles" localSheetId="5" hidden="1">'Přehled příjmů'!$4:$4</definedName>
    <definedName name="Z_AF65B0D2_A89B_4D75_B4AE_5BFEE1615BA9_.wvu.Cols" localSheetId="2" hidden="1">'Akce spolufin. z evr.fin.zdrojů'!$L:$L,'Akce spolufin. z evr.fin.zdrojů'!$JH:$JH,'Akce spolufin. z evr.fin.zdrojů'!$TD:$TD,'Akce spolufin. z evr.fin.zdrojů'!$ACZ:$ACZ,'Akce spolufin. z evr.fin.zdrojů'!$AMV:$AMV,'Akce spolufin. z evr.fin.zdrojů'!$AWR:$AWR,'Akce spolufin. z evr.fin.zdrojů'!$BGN:$BGN,'Akce spolufin. z evr.fin.zdrojů'!$BQJ:$BQJ,'Akce spolufin. z evr.fin.zdrojů'!$CAF:$CAF,'Akce spolufin. z evr.fin.zdrojů'!$CKB:$CKB,'Akce spolufin. z evr.fin.zdrojů'!$CTX:$CTX,'Akce spolufin. z evr.fin.zdrojů'!$DDT:$DDT,'Akce spolufin. z evr.fin.zdrojů'!$DNP:$DNP,'Akce spolufin. z evr.fin.zdrojů'!$DXL:$DXL,'Akce spolufin. z evr.fin.zdrojů'!$EHH:$EHH,'Akce spolufin. z evr.fin.zdrojů'!$ERD:$ERD,'Akce spolufin. z evr.fin.zdrojů'!$FAZ:$FAZ,'Akce spolufin. z evr.fin.zdrojů'!$FKV:$FKV,'Akce spolufin. z evr.fin.zdrojů'!$FUR:$FUR,'Akce spolufin. z evr.fin.zdrojů'!$GEN:$GEN,'Akce spolufin. z evr.fin.zdrojů'!$GOJ:$GOJ,'Akce spolufin. z evr.fin.zdrojů'!$GYF:$GYF,'Akce spolufin. z evr.fin.zdrojů'!$HIB:$HIB,'Akce spolufin. z evr.fin.zdrojů'!$HRX:$HRX,'Akce spolufin. z evr.fin.zdrojů'!$IBT:$IBT,'Akce spolufin. z evr.fin.zdrojů'!$ILP:$ILP,'Akce spolufin. z evr.fin.zdrojů'!$IVL:$IVL,'Akce spolufin. z evr.fin.zdrojů'!$JFH:$JFH,'Akce spolufin. z evr.fin.zdrojů'!$JPD:$JPD,'Akce spolufin. z evr.fin.zdrojů'!$JYZ:$JYZ,'Akce spolufin. z evr.fin.zdrojů'!$KIV:$KIV,'Akce spolufin. z evr.fin.zdrojů'!$KSR:$KSR,'Akce spolufin. z evr.fin.zdrojů'!$LCN:$LCN,'Akce spolufin. z evr.fin.zdrojů'!$LMJ:$LMJ,'Akce spolufin. z evr.fin.zdrojů'!$LWF:$LWF,'Akce spolufin. z evr.fin.zdrojů'!$MGB:$MGB,'Akce spolufin. z evr.fin.zdrojů'!$MPX:$MPX,'Akce spolufin. z evr.fin.zdrojů'!$MZT:$MZT,'Akce spolufin. z evr.fin.zdrojů'!$NJP:$NJP,'Akce spolufin. z evr.fin.zdrojů'!$NTL:$NTL,'Akce spolufin. z evr.fin.zdrojů'!$ODH:$ODH,'Akce spolufin. z evr.fin.zdrojů'!$OND:$OND,'Akce spolufin. z evr.fin.zdrojů'!$OWZ:$OWZ,'Akce spolufin. z evr.fin.zdrojů'!$PGV:$PGV,'Akce spolufin. z evr.fin.zdrojů'!$PQR:$PQR,'Akce spolufin. z evr.fin.zdrojů'!$QAN:$QAN,'Akce spolufin. z evr.fin.zdrojů'!$QKJ:$QKJ,'Akce spolufin. z evr.fin.zdrojů'!$QUF:$QUF,'Akce spolufin. z evr.fin.zdrojů'!$REB:$REB,'Akce spolufin. z evr.fin.zdrojů'!$RNX:$RNX,'Akce spolufin. z evr.fin.zdrojů'!$RXT:$RXT,'Akce spolufin. z evr.fin.zdrojů'!$SHP:$SHP,'Akce spolufin. z evr.fin.zdrojů'!$SRL:$SRL,'Akce spolufin. z evr.fin.zdrojů'!$TBH:$TBH,'Akce spolufin. z evr.fin.zdrojů'!$TLD:$TLD,'Akce spolufin. z evr.fin.zdrojů'!$TUZ:$TUZ,'Akce spolufin. z evr.fin.zdrojů'!$UEV:$UEV,'Akce spolufin. z evr.fin.zdrojů'!$UOR:$UOR,'Akce spolufin. z evr.fin.zdrojů'!$UYN:$UYN,'Akce spolufin. z evr.fin.zdrojů'!$VIJ:$VIJ,'Akce spolufin. z evr.fin.zdrojů'!$VSF:$VSF,'Akce spolufin. z evr.fin.zdrojů'!$WCB:$WCB,'Akce spolufin. z evr.fin.zdrojů'!$WLX:$WLX,'Akce spolufin. z evr.fin.zdrojů'!$WVT:$WVT</definedName>
    <definedName name="Z_AF65B0D2_A89B_4D75_B4AE_5BFEE1615BA9_.wvu.PrintArea" localSheetId="1" hidden="1">'Dotační programy'!$A$1:$G$57</definedName>
    <definedName name="Z_AF65B0D2_A89B_4D75_B4AE_5BFEE1615BA9_.wvu.PrintTitles" localSheetId="2" hidden="1">'Akce spolufin. z evr.fin.zdrojů'!$2:$4</definedName>
    <definedName name="Z_BC947331_EC23_47B8_95C2_52EE1CF909F4_.wvu.Cols" localSheetId="3" hidden="1">'Akce EU-dle způsobu financování'!#REF!,'Akce EU-dle způsobu financování'!#REF!</definedName>
    <definedName name="Z_BC947331_EC23_47B8_95C2_52EE1CF909F4_.wvu.PrintTitles" localSheetId="3" hidden="1">'Akce EU-dle způsobu financování'!$3:$5</definedName>
    <definedName name="Z_C49FCFC9_CF51_484E_9F6E_E5FACC7A48A4_.wvu.Cols" localSheetId="1" hidden="1">'Dotační programy'!#REF!</definedName>
    <definedName name="Z_C9A1C29E_C3B7_4045_BAB7_C761039B728F_.wvu.PrintArea" localSheetId="4" hidden="1">'Akce EIB'!$A$1:$D$50</definedName>
    <definedName name="Z_C9A1C29E_C3B7_4045_BAB7_C761039B728F_.wvu.PrintTitles" localSheetId="4" hidden="1">'Akce EIB'!$4:$4</definedName>
    <definedName name="Z_CD401C54_B1E7_4A40_A5B1_2308B06AE91E_.wvu.PrintArea" localSheetId="3" hidden="1">'Akce EU-dle způsobu financování'!$A$1:$J$180</definedName>
    <definedName name="Z_CD401C54_B1E7_4A40_A5B1_2308B06AE91E_.wvu.PrintTitles" localSheetId="3" hidden="1">'Akce EU-dle způsobu financování'!$3:$5</definedName>
    <definedName name="Z_E36FAFAE_B2F9_4A3A_BBF4_88C4AE97E161_.wvu.PrintArea" localSheetId="3" hidden="1">'Akce EU-dle způsobu financování'!$A$1:$J$180</definedName>
    <definedName name="Z_E36FAFAE_B2F9_4A3A_BBF4_88C4AE97E161_.wvu.PrintTitles" localSheetId="3" hidden="1">'Akce EU-dle způsobu financování'!$3:$5</definedName>
    <definedName name="Z_EBE613F2_32CB_4E3D_B0BB_2E9DFB67D43D_.wvu.Cols" localSheetId="3" hidden="1">'Akce EU-dle způsobu financování'!#REF!,'Akce EU-dle způsobu financování'!#REF!</definedName>
    <definedName name="Z_EBE613F2_32CB_4E3D_B0BB_2E9DFB67D43D_.wvu.PrintTitles" localSheetId="3" hidden="1">'Akce EU-dle způsobu financování'!$3:$5</definedName>
    <definedName name="Z_F55F3396_F003_4C77_BF1B_160F1F658C4B_.wvu.Cols" localSheetId="1" hidden="1">'Dotační programy'!#REF!</definedName>
    <definedName name="Z_F55F3396_F003_4C77_BF1B_160F1F658C4B_.wvu.PrintArea" localSheetId="1" hidden="1">'Dotační programy'!$B$1:$L$57</definedName>
    <definedName name="Z_FFF09864_B75B_45CC_8A23_7ED56E2D3858_.wvu.Cols" localSheetId="2" hidden="1">'Akce spolufin. z evr.fin.zdrojů'!$L:$L,'Akce spolufin. z evr.fin.zdrojů'!$JH:$JH,'Akce spolufin. z evr.fin.zdrojů'!$TD:$TD,'Akce spolufin. z evr.fin.zdrojů'!$ACZ:$ACZ,'Akce spolufin. z evr.fin.zdrojů'!$AMV:$AMV,'Akce spolufin. z evr.fin.zdrojů'!$AWR:$AWR,'Akce spolufin. z evr.fin.zdrojů'!$BGN:$BGN,'Akce spolufin. z evr.fin.zdrojů'!$BQJ:$BQJ,'Akce spolufin. z evr.fin.zdrojů'!$CAF:$CAF,'Akce spolufin. z evr.fin.zdrojů'!$CKB:$CKB,'Akce spolufin. z evr.fin.zdrojů'!$CTX:$CTX,'Akce spolufin. z evr.fin.zdrojů'!$DDT:$DDT,'Akce spolufin. z evr.fin.zdrojů'!$DNP:$DNP,'Akce spolufin. z evr.fin.zdrojů'!$DXL:$DXL,'Akce spolufin. z evr.fin.zdrojů'!$EHH:$EHH,'Akce spolufin. z evr.fin.zdrojů'!$ERD:$ERD,'Akce spolufin. z evr.fin.zdrojů'!$FAZ:$FAZ,'Akce spolufin. z evr.fin.zdrojů'!$FKV:$FKV,'Akce spolufin. z evr.fin.zdrojů'!$FUR:$FUR,'Akce spolufin. z evr.fin.zdrojů'!$GEN:$GEN,'Akce spolufin. z evr.fin.zdrojů'!$GOJ:$GOJ,'Akce spolufin. z evr.fin.zdrojů'!$GYF:$GYF,'Akce spolufin. z evr.fin.zdrojů'!$HIB:$HIB,'Akce spolufin. z evr.fin.zdrojů'!$HRX:$HRX,'Akce spolufin. z evr.fin.zdrojů'!$IBT:$IBT,'Akce spolufin. z evr.fin.zdrojů'!$ILP:$ILP,'Akce spolufin. z evr.fin.zdrojů'!$IVL:$IVL,'Akce spolufin. z evr.fin.zdrojů'!$JFH:$JFH,'Akce spolufin. z evr.fin.zdrojů'!$JPD:$JPD,'Akce spolufin. z evr.fin.zdrojů'!$JYZ:$JYZ,'Akce spolufin. z evr.fin.zdrojů'!$KIV:$KIV,'Akce spolufin. z evr.fin.zdrojů'!$KSR:$KSR,'Akce spolufin. z evr.fin.zdrojů'!$LCN:$LCN,'Akce spolufin. z evr.fin.zdrojů'!$LMJ:$LMJ,'Akce spolufin. z evr.fin.zdrojů'!$LWF:$LWF,'Akce spolufin. z evr.fin.zdrojů'!$MGB:$MGB,'Akce spolufin. z evr.fin.zdrojů'!$MPX:$MPX,'Akce spolufin. z evr.fin.zdrojů'!$MZT:$MZT,'Akce spolufin. z evr.fin.zdrojů'!$NJP:$NJP,'Akce spolufin. z evr.fin.zdrojů'!$NTL:$NTL,'Akce spolufin. z evr.fin.zdrojů'!$ODH:$ODH,'Akce spolufin. z evr.fin.zdrojů'!$OND:$OND,'Akce spolufin. z evr.fin.zdrojů'!$OWZ:$OWZ,'Akce spolufin. z evr.fin.zdrojů'!$PGV:$PGV,'Akce spolufin. z evr.fin.zdrojů'!$PQR:$PQR,'Akce spolufin. z evr.fin.zdrojů'!$QAN:$QAN,'Akce spolufin. z evr.fin.zdrojů'!$QKJ:$QKJ,'Akce spolufin. z evr.fin.zdrojů'!$QUF:$QUF,'Akce spolufin. z evr.fin.zdrojů'!$REB:$REB,'Akce spolufin. z evr.fin.zdrojů'!$RNX:$RNX,'Akce spolufin. z evr.fin.zdrojů'!$RXT:$RXT,'Akce spolufin. z evr.fin.zdrojů'!$SHP:$SHP,'Akce spolufin. z evr.fin.zdrojů'!$SRL:$SRL,'Akce spolufin. z evr.fin.zdrojů'!$TBH:$TBH,'Akce spolufin. z evr.fin.zdrojů'!$TLD:$TLD,'Akce spolufin. z evr.fin.zdrojů'!$TUZ:$TUZ,'Akce spolufin. z evr.fin.zdrojů'!$UEV:$UEV,'Akce spolufin. z evr.fin.zdrojů'!$UOR:$UOR,'Akce spolufin. z evr.fin.zdrojů'!$UYN:$UYN,'Akce spolufin. z evr.fin.zdrojů'!$VIJ:$VIJ,'Akce spolufin. z evr.fin.zdrojů'!$VSF:$VSF,'Akce spolufin. z evr.fin.zdrojů'!$WCB:$WCB,'Akce spolufin. z evr.fin.zdrojů'!$WLX:$WLX,'Akce spolufin. z evr.fin.zdrojů'!$WVT:$WVT</definedName>
    <definedName name="Z_FFF09864_B75B_45CC_8A23_7ED56E2D3858_.wvu.FilterData" localSheetId="3" hidden="1">'Akce EU-dle způsobu financování'!$D$5:$F$178</definedName>
    <definedName name="Z_FFF09864_B75B_45CC_8A23_7ED56E2D3858_.wvu.FilterData" localSheetId="5" hidden="1">'Přehled příjmů'!$A$51:$D$234</definedName>
    <definedName name="Z_FFF09864_B75B_45CC_8A23_7ED56E2D3858_.wvu.PrintArea" localSheetId="4" hidden="1">'Akce EIB'!$A$1:$D$49</definedName>
    <definedName name="Z_FFF09864_B75B_45CC_8A23_7ED56E2D3858_.wvu.PrintArea" localSheetId="3" hidden="1">'Akce EU-dle způsobu financování'!$A$1:$K$180</definedName>
    <definedName name="Z_FFF09864_B75B_45CC_8A23_7ED56E2D3858_.wvu.PrintArea" localSheetId="1" hidden="1">'Dotační programy'!$A$1:$G$57</definedName>
    <definedName name="Z_FFF09864_B75B_45CC_8A23_7ED56E2D3858_.wvu.PrintArea" localSheetId="5" hidden="1">'Přehled příjmů'!$A$1:$D$236</definedName>
    <definedName name="Z_FFF09864_B75B_45CC_8A23_7ED56E2D3858_.wvu.PrintTitles" localSheetId="3" hidden="1">'Akce EU-dle způsobu financování'!$3:$5</definedName>
    <definedName name="Z_FFF09864_B75B_45CC_8A23_7ED56E2D3858_.wvu.PrintTitles" localSheetId="2" hidden="1">'Akce spolufin. z evr.fin.zdrojů'!$2:$4</definedName>
    <definedName name="Z_FFF09864_B75B_45CC_8A23_7ED56E2D3858_.wvu.PrintTitles" localSheetId="5" hidden="1">'Přehled příjmů'!$4:$4</definedName>
    <definedName name="Z_FFF09864_B75B_45CC_8A23_7ED56E2D3858_.wvu.Rows" localSheetId="4" hidden="1">'Akce EIB'!$41:$49</definedName>
  </definedNames>
  <calcPr calcId="144525"/>
  <customWorkbookViews>
    <customWorkbookView name="Metelka Tomáš – osobní zobrazení" guid="{FFF09864-B75B-45CC-8A23-7ED56E2D3858}" mergeInterval="0" personalView="1" maximized="1" windowWidth="1276" windowHeight="814" tabRatio="746" activeSheetId="1"/>
    <customWorkbookView name="metelka - vlastní pohled" guid="{1E90A3DD-FCD1-4F3E-B827-11DA73B048E3}" mergeInterval="0" personalView="1" maximized="1" windowWidth="1276" windowHeight="861" tabRatio="671" activeSheetId="1"/>
  </customWorkbookViews>
</workbook>
</file>

<file path=xl/calcChain.xml><?xml version="1.0" encoding="utf-8"?>
<calcChain xmlns="http://schemas.openxmlformats.org/spreadsheetml/2006/main">
  <c r="B38" i="5" l="1"/>
  <c r="C38" i="5"/>
  <c r="D38" i="5"/>
  <c r="D40" i="5" s="1"/>
  <c r="B40" i="5"/>
  <c r="C40" i="5"/>
  <c r="B49" i="5"/>
  <c r="C49" i="5"/>
  <c r="D49" i="5"/>
  <c r="C36" i="4"/>
  <c r="D36" i="4"/>
  <c r="E36" i="4"/>
  <c r="F36" i="4"/>
  <c r="G36" i="4"/>
  <c r="H36" i="4"/>
  <c r="I36" i="4"/>
  <c r="J36" i="4"/>
  <c r="K36" i="4"/>
  <c r="C44" i="4"/>
  <c r="D44" i="4"/>
  <c r="E44" i="4"/>
  <c r="F44" i="4"/>
  <c r="G44" i="4"/>
  <c r="H44" i="4"/>
  <c r="I44" i="4"/>
  <c r="J44" i="4"/>
  <c r="K44" i="4"/>
  <c r="C48" i="4"/>
  <c r="D48" i="4"/>
  <c r="E48" i="4"/>
  <c r="F48" i="4"/>
  <c r="G48" i="4"/>
  <c r="H48" i="4"/>
  <c r="I48" i="4"/>
  <c r="J48" i="4"/>
  <c r="K48" i="4"/>
  <c r="C54" i="4"/>
  <c r="D54" i="4"/>
  <c r="E54" i="4"/>
  <c r="F54" i="4"/>
  <c r="G54" i="4"/>
  <c r="H54" i="4"/>
  <c r="I54" i="4"/>
  <c r="J54" i="4"/>
  <c r="K54" i="4"/>
  <c r="C61" i="4"/>
  <c r="D61" i="4"/>
  <c r="E61" i="4"/>
  <c r="F61" i="4"/>
  <c r="G61" i="4"/>
  <c r="H61" i="4"/>
  <c r="I61" i="4"/>
  <c r="J61" i="4"/>
  <c r="K61" i="4"/>
  <c r="C90" i="4"/>
  <c r="D90" i="4"/>
  <c r="E90" i="4"/>
  <c r="F90" i="4"/>
  <c r="G90" i="4"/>
  <c r="H90" i="4"/>
  <c r="I90" i="4"/>
  <c r="J90" i="4"/>
  <c r="K90" i="4"/>
  <c r="C156" i="4"/>
  <c r="D156" i="4"/>
  <c r="E156" i="4"/>
  <c r="F156" i="4"/>
  <c r="G156" i="4"/>
  <c r="H156" i="4"/>
  <c r="I156" i="4"/>
  <c r="J156" i="4"/>
  <c r="K156" i="4"/>
  <c r="C167" i="4"/>
  <c r="D167" i="4"/>
  <c r="E167" i="4"/>
  <c r="F167" i="4"/>
  <c r="G167" i="4"/>
  <c r="H167" i="4"/>
  <c r="I167" i="4"/>
  <c r="J167" i="4"/>
  <c r="K167" i="4"/>
  <c r="C171" i="4"/>
  <c r="D171" i="4"/>
  <c r="E171" i="4"/>
  <c r="F171" i="4"/>
  <c r="G171" i="4"/>
  <c r="H171" i="4"/>
  <c r="I171" i="4"/>
  <c r="J171" i="4"/>
  <c r="K171" i="4"/>
  <c r="C178" i="4"/>
  <c r="D178" i="4"/>
  <c r="E178" i="4"/>
  <c r="F178" i="4"/>
  <c r="G178" i="4"/>
  <c r="H178" i="4"/>
  <c r="I178" i="4"/>
  <c r="J178" i="4"/>
  <c r="K178" i="4"/>
  <c r="C180" i="4"/>
  <c r="D180" i="4"/>
  <c r="E180" i="4"/>
  <c r="F180" i="4"/>
  <c r="G180" i="4"/>
  <c r="H180" i="4"/>
  <c r="I180" i="4"/>
  <c r="J180" i="4"/>
  <c r="K180" i="4"/>
  <c r="C234" i="6" l="1"/>
  <c r="C47" i="6"/>
  <c r="C39" i="6"/>
  <c r="C12" i="6"/>
  <c r="C236" i="6" l="1"/>
  <c r="J129" i="3"/>
  <c r="I129" i="3"/>
  <c r="H129" i="3"/>
  <c r="G129" i="3"/>
  <c r="F129" i="3"/>
  <c r="E129" i="3"/>
  <c r="D129" i="3"/>
  <c r="C129" i="3"/>
  <c r="J122" i="3"/>
  <c r="I122" i="3"/>
  <c r="H122" i="3"/>
  <c r="G122" i="3"/>
  <c r="F122" i="3"/>
  <c r="E122" i="3"/>
  <c r="D122" i="3"/>
  <c r="C122" i="3"/>
  <c r="J118" i="3"/>
  <c r="I118" i="3"/>
  <c r="H118" i="3"/>
  <c r="G118" i="3"/>
  <c r="F118" i="3"/>
  <c r="E118" i="3"/>
  <c r="D118" i="3"/>
  <c r="C118" i="3"/>
  <c r="J108" i="3"/>
  <c r="I108" i="3"/>
  <c r="H108" i="3"/>
  <c r="G108" i="3"/>
  <c r="F108" i="3"/>
  <c r="E108" i="3"/>
  <c r="D108" i="3"/>
  <c r="C84" i="3"/>
  <c r="C74" i="3"/>
  <c r="C73" i="3"/>
  <c r="J69" i="3"/>
  <c r="I69" i="3"/>
  <c r="H69" i="3"/>
  <c r="G69" i="3"/>
  <c r="F69" i="3"/>
  <c r="E69" i="3"/>
  <c r="D69" i="3"/>
  <c r="C68" i="3"/>
  <c r="C67" i="3"/>
  <c r="C66" i="3"/>
  <c r="C65" i="3"/>
  <c r="C64" i="3"/>
  <c r="C63" i="3"/>
  <c r="C57" i="3"/>
  <c r="C56" i="3"/>
  <c r="C55" i="3"/>
  <c r="C53" i="3"/>
  <c r="C52" i="3"/>
  <c r="C51" i="3"/>
  <c r="C50" i="3"/>
  <c r="C49" i="3"/>
  <c r="C69" i="3" s="1"/>
  <c r="J47" i="3"/>
  <c r="I47" i="3"/>
  <c r="H47" i="3"/>
  <c r="G47" i="3"/>
  <c r="F47" i="3"/>
  <c r="E47" i="3"/>
  <c r="D47" i="3"/>
  <c r="C46" i="3"/>
  <c r="C45" i="3"/>
  <c r="C44" i="3"/>
  <c r="C43" i="3"/>
  <c r="J41" i="3"/>
  <c r="I41" i="3"/>
  <c r="H41" i="3"/>
  <c r="G41" i="3"/>
  <c r="F41" i="3"/>
  <c r="E41" i="3"/>
  <c r="D41" i="3"/>
  <c r="C40" i="3"/>
  <c r="C39" i="3"/>
  <c r="C38" i="3"/>
  <c r="J36" i="3"/>
  <c r="I36" i="3"/>
  <c r="H36" i="3"/>
  <c r="G36" i="3"/>
  <c r="F36" i="3"/>
  <c r="E36" i="3"/>
  <c r="D36" i="3"/>
  <c r="C35" i="3"/>
  <c r="C34" i="3"/>
  <c r="C36" i="3" s="1"/>
  <c r="J32" i="3"/>
  <c r="I32" i="3"/>
  <c r="H32" i="3"/>
  <c r="G32" i="3"/>
  <c r="F32" i="3"/>
  <c r="E32" i="3"/>
  <c r="D32" i="3"/>
  <c r="C31" i="3"/>
  <c r="C30" i="3"/>
  <c r="C29" i="3"/>
  <c r="C28" i="3"/>
  <c r="C27" i="3"/>
  <c r="C26" i="3"/>
  <c r="C32" i="3" s="1"/>
  <c r="J24" i="3"/>
  <c r="I24" i="3"/>
  <c r="H24" i="3"/>
  <c r="G24" i="3"/>
  <c r="F24" i="3"/>
  <c r="E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D8" i="3"/>
  <c r="D24" i="3" s="1"/>
  <c r="C8" i="3"/>
  <c r="C7" i="3"/>
  <c r="C6" i="3"/>
  <c r="C24" i="3" s="1"/>
  <c r="F44" i="2"/>
  <c r="E44" i="2"/>
  <c r="E56" i="2" s="1"/>
  <c r="D44" i="2"/>
  <c r="D56" i="2" s="1"/>
  <c r="C44" i="2"/>
  <c r="C56" i="2" s="1"/>
  <c r="G41" i="2"/>
  <c r="G40" i="2"/>
  <c r="F39" i="2"/>
  <c r="F55" i="2" s="1"/>
  <c r="E39" i="2"/>
  <c r="E55" i="2" s="1"/>
  <c r="D39" i="2"/>
  <c r="D55" i="2" s="1"/>
  <c r="C39" i="2"/>
  <c r="C55" i="2" s="1"/>
  <c r="G38" i="2"/>
  <c r="F37" i="2"/>
  <c r="F54" i="2" s="1"/>
  <c r="E37" i="2"/>
  <c r="E54" i="2" s="1"/>
  <c r="D37" i="2"/>
  <c r="D54" i="2" s="1"/>
  <c r="C37" i="2"/>
  <c r="C54" i="2" s="1"/>
  <c r="F35" i="2"/>
  <c r="E35" i="2"/>
  <c r="E53" i="2" s="1"/>
  <c r="D35" i="2"/>
  <c r="D53" i="2" s="1"/>
  <c r="C35" i="2"/>
  <c r="C53" i="2" s="1"/>
  <c r="G34" i="2"/>
  <c r="G32" i="2"/>
  <c r="G31" i="2"/>
  <c r="F30" i="2"/>
  <c r="F52" i="2" s="1"/>
  <c r="E30" i="2"/>
  <c r="E52" i="2" s="1"/>
  <c r="D30" i="2"/>
  <c r="D52" i="2" s="1"/>
  <c r="C30" i="2"/>
  <c r="C52" i="2" s="1"/>
  <c r="G28" i="2"/>
  <c r="G27" i="2"/>
  <c r="G26" i="2"/>
  <c r="G25" i="2"/>
  <c r="G24" i="2"/>
  <c r="G23" i="2"/>
  <c r="G22" i="2"/>
  <c r="F21" i="2"/>
  <c r="E21" i="2"/>
  <c r="E51" i="2" s="1"/>
  <c r="D21" i="2"/>
  <c r="D51" i="2" s="1"/>
  <c r="C21" i="2"/>
  <c r="C51" i="2" s="1"/>
  <c r="G19" i="2"/>
  <c r="G18" i="2"/>
  <c r="G17" i="2"/>
  <c r="G16" i="2"/>
  <c r="F15" i="2"/>
  <c r="F50" i="2" s="1"/>
  <c r="G50" i="2" s="1"/>
  <c r="C15" i="2"/>
  <c r="C50" i="2" s="1"/>
  <c r="G14" i="2"/>
  <c r="E14" i="2"/>
  <c r="E15" i="2" s="1"/>
  <c r="E50" i="2" s="1"/>
  <c r="D14" i="2"/>
  <c r="D15" i="2" s="1"/>
  <c r="D50" i="2" s="1"/>
  <c r="G11" i="2"/>
  <c r="G10" i="2"/>
  <c r="G9" i="2"/>
  <c r="F8" i="2"/>
  <c r="G8" i="2" s="1"/>
  <c r="E8" i="2"/>
  <c r="E49" i="2" s="1"/>
  <c r="D8" i="2"/>
  <c r="D49" i="2" s="1"/>
  <c r="C8" i="2"/>
  <c r="C49" i="2" s="1"/>
  <c r="G7" i="2"/>
  <c r="G6" i="2"/>
  <c r="G5" i="2"/>
  <c r="F4" i="2"/>
  <c r="F45" i="2" s="1"/>
  <c r="E4" i="2"/>
  <c r="E48" i="2" s="1"/>
  <c r="E57" i="2" s="1"/>
  <c r="D4" i="2"/>
  <c r="C4" i="2"/>
  <c r="C48" i="2" s="1"/>
  <c r="C41" i="3" l="1"/>
  <c r="C47" i="3"/>
  <c r="C108" i="3"/>
  <c r="G131" i="3"/>
  <c r="J131" i="3"/>
  <c r="I131" i="3"/>
  <c r="H131" i="3"/>
  <c r="E131" i="3"/>
  <c r="F131" i="3"/>
  <c r="G21" i="2"/>
  <c r="G35" i="2"/>
  <c r="C57" i="2"/>
  <c r="G44" i="2"/>
  <c r="C131" i="3"/>
  <c r="D45" i="2"/>
  <c r="G52" i="2"/>
  <c r="G55" i="2"/>
  <c r="D131" i="3"/>
  <c r="G15" i="2"/>
  <c r="C45" i="2"/>
  <c r="G45" i="2" s="1"/>
  <c r="E45" i="2"/>
  <c r="D48" i="2"/>
  <c r="D57" i="2" s="1"/>
  <c r="F48" i="2"/>
  <c r="F49" i="2"/>
  <c r="G49" i="2" s="1"/>
  <c r="F51" i="2"/>
  <c r="G51" i="2" s="1"/>
  <c r="F53" i="2"/>
  <c r="G53" i="2" s="1"/>
  <c r="F56" i="2"/>
  <c r="G56" i="2" s="1"/>
  <c r="G30" i="2"/>
  <c r="G39" i="2"/>
  <c r="F57" i="2" l="1"/>
  <c r="G57" i="2" s="1"/>
</calcChain>
</file>

<file path=xl/comments1.xml><?xml version="1.0" encoding="utf-8"?>
<comments xmlns="http://schemas.openxmlformats.org/spreadsheetml/2006/main">
  <authors>
    <author>Neděla Pavel</author>
  </authors>
  <commentList>
    <comment ref="A48" authorId="0" guid="{119B3072-06AC-46C2-91DD-6165FC9945A9}">
      <text>
        <r>
          <rPr>
            <b/>
            <sz val="9"/>
            <color indexed="81"/>
            <rFont val="Tahoma"/>
            <family val="2"/>
            <charset val="238"/>
          </rPr>
          <t>Neděla Pavel:</t>
        </r>
        <r>
          <rPr>
            <sz val="9"/>
            <color indexed="81"/>
            <rFont val="Tahoma"/>
            <family val="2"/>
            <charset val="238"/>
          </rPr>
          <t xml:space="preserve">
pouze vybrané úseky, které se rychle zeralizují, tj. do 12/2015 a není u nich riziko zpoždění</t>
        </r>
      </text>
    </comment>
  </commentList>
</comments>
</file>

<file path=xl/sharedStrings.xml><?xml version="1.0" encoding="utf-8"?>
<sst xmlns="http://schemas.openxmlformats.org/spreadsheetml/2006/main" count="919" uniqueCount="452">
  <si>
    <t>Obsah:</t>
  </si>
  <si>
    <t>str.</t>
  </si>
  <si>
    <t>Str. přílohy č. 2</t>
  </si>
  <si>
    <t>DOTAČNÍ PROGRAMY
(v tis. Kč)</t>
  </si>
  <si>
    <t>x</t>
  </si>
  <si>
    <t>Program obnovy kulturních památek a památkově chráněných nemovitostí v Moravskoslezském kraji</t>
  </si>
  <si>
    <t>Program podpory aktivit v oblasti kultury</t>
  </si>
  <si>
    <t>Program podpory aktivit příslušníků národnostních menšin žijících na území Moravskoslezského kraje</t>
  </si>
  <si>
    <t>Program na podporu přípravy projektové dokumentace</t>
  </si>
  <si>
    <t>Podpora vědy a výzkumu v Moravskoslezském kraji</t>
  </si>
  <si>
    <t>Podpora podnikání</t>
  </si>
  <si>
    <t>Podpora obnovy a rozvoje venkova Moravskoslezského kraje</t>
  </si>
  <si>
    <t>Úprava lyžařských běžeckých tras v Moravskoslezském kraji</t>
  </si>
  <si>
    <t>Podpora turistických informačních center v Moravskoslezském kraji</t>
  </si>
  <si>
    <t>Podpora turistických oblastí v Moravskoslezském kraji</t>
  </si>
  <si>
    <t>Program na podporu technických atraktivit</t>
  </si>
  <si>
    <t>Program protidrogové politiky kraje</t>
  </si>
  <si>
    <t>Program rozvoje sociálních služeb kraje, včetně navazujících činností a činností v oblasti sociálně právní ochrany dětí</t>
  </si>
  <si>
    <t>Program realizace specifických aktivit Moravskoslezského krajského plánu vyrovnávání příležitostí pro občany se zdravotním postižením</t>
  </si>
  <si>
    <t xml:space="preserve">Program na podporu zvýšení kvality sociálních služeb poskytovaných v Moravskoslezském kraji </t>
  </si>
  <si>
    <t>Program na podporu financování běžných výdajů souvisejících s poskytováním sociálních služeb</t>
  </si>
  <si>
    <t>Program na podporu komunitní práce a na zmírňování následků sociálního vyloučení v sociálně vyloučených lokalitách Moravskoslezského kraje</t>
  </si>
  <si>
    <t>Podpora sportu v Moravskoslezském kraji</t>
  </si>
  <si>
    <t xml:space="preserve">Podpora aktivit v oblastech využití volného času dětí
a mládeže a celoživotního vzdělávání osob se zdravotním postižením </t>
  </si>
  <si>
    <t>Program na podporu projektů ve zdravotnictví</t>
  </si>
  <si>
    <t>Drobné vodohospodářské akce</t>
  </si>
  <si>
    <t>Celkový součet</t>
  </si>
  <si>
    <t>Rekapitulace dotačních programů dle odvětví</t>
  </si>
  <si>
    <t>Doprava</t>
  </si>
  <si>
    <t>Kultura</t>
  </si>
  <si>
    <t>Regionální rozvoj</t>
  </si>
  <si>
    <t>Cestovní ruch</t>
  </si>
  <si>
    <t>Školství</t>
  </si>
  <si>
    <t>Územní plánování a stavební řád</t>
  </si>
  <si>
    <t>Zdravotnictví</t>
  </si>
  <si>
    <t>Životní prostředí</t>
  </si>
  <si>
    <t>v tis. Kč</t>
  </si>
  <si>
    <t>Název akce</t>
  </si>
  <si>
    <t>Celkové výdaje
na akci</t>
  </si>
  <si>
    <t>Podíl MSK
na celkových výdajích</t>
  </si>
  <si>
    <t>Rozpočtový výhled</t>
  </si>
  <si>
    <t>Poznámka</t>
  </si>
  <si>
    <t>2016</t>
  </si>
  <si>
    <t>2017</t>
  </si>
  <si>
    <t>ODVĚTVÍ DOPRAVY:</t>
  </si>
  <si>
    <t>Příprava staveb a vypořádání pozemků</t>
  </si>
  <si>
    <t>3999 (4066v 2012)</t>
  </si>
  <si>
    <t>Letiště Leoše Janáčka Ostrava, kolejové napojení</t>
  </si>
  <si>
    <t>2581</t>
  </si>
  <si>
    <t>Letiště Leoše Janáčka Ostrava, integrované výjezdové centrum</t>
  </si>
  <si>
    <t>2583</t>
  </si>
  <si>
    <t>Letiště Leoše Janáčka Ostrava, ostatní zpevněné plochy - světlotechnika</t>
  </si>
  <si>
    <t>2610</t>
  </si>
  <si>
    <t>Rekonstrukce silnice II/464 Opava, ul. Bílovecká III. etapa</t>
  </si>
  <si>
    <t>Silnice 2013 - I. etapa</t>
  </si>
  <si>
    <t>Silnice 2013 - II. etapa</t>
  </si>
  <si>
    <t>Silnice 2013 - III. etapa</t>
  </si>
  <si>
    <t>Silnice 2013 - IV. etapa</t>
  </si>
  <si>
    <t>2605</t>
  </si>
  <si>
    <t>Silnice 2014 - I. etapa</t>
  </si>
  <si>
    <t>2609</t>
  </si>
  <si>
    <t>Silnice 2014 - II. etapa</t>
  </si>
  <si>
    <t>2611</t>
  </si>
  <si>
    <t>Silnice 2014 - III. etapa</t>
  </si>
  <si>
    <t>2612</t>
  </si>
  <si>
    <t>Silnice 2014 - IV. etapa</t>
  </si>
  <si>
    <t>2613</t>
  </si>
  <si>
    <t>Silnice 2014 - V. etapa</t>
  </si>
  <si>
    <t>2614</t>
  </si>
  <si>
    <t xml:space="preserve">Silnice II/452 Bruntál - Mezina </t>
  </si>
  <si>
    <t>Silnice II/462 Vítkov - Větřkovice</t>
  </si>
  <si>
    <t>Silnice III/4785 prodloužená Bílovecká</t>
  </si>
  <si>
    <t>Zlepšení dostupnosti pohraniční oblasti modernizací silnice v úseku Sciborzyce Wielkie - Hněvošice</t>
  </si>
  <si>
    <t>ODVĚTVÍ DOPRAVY CELKEM</t>
  </si>
  <si>
    <t>ODVĚTVÍ KRIZOVÉHO ŘÍZENÍ:</t>
  </si>
  <si>
    <t>Integrované výjezdové centrum Ostrava-Jih</t>
  </si>
  <si>
    <t>Výjezdové centrum jednotky Sboru dobrovolných hasičů Města Albrechtice a Zdravotnické záchranné služby MSK</t>
  </si>
  <si>
    <t>ODVĚTVÍ KRIZOVÉHO ŘÍZENÍ CELKEM</t>
  </si>
  <si>
    <t>ODVĚTVÍ KULTURY:</t>
  </si>
  <si>
    <t>Archeopark Chotěbuz – 2. část</t>
  </si>
  <si>
    <t>2552</t>
  </si>
  <si>
    <t>Hrad Sovinec – zpřístupnění barokního opevnění a podzemní chodby</t>
  </si>
  <si>
    <t>2560</t>
  </si>
  <si>
    <t>ODVĚTVÍ KULTURY CELKEM</t>
  </si>
  <si>
    <t>ODVĚTVÍ REGIONÁLNÍHO ROZVOJE:</t>
  </si>
  <si>
    <t>Nové programovací období 2014+</t>
  </si>
  <si>
    <t>Prostředky na přípravu projektů</t>
  </si>
  <si>
    <t>3998</t>
  </si>
  <si>
    <t>Přeshraniční kooperační síť pro rozvoj podnikání a trhu práce</t>
  </si>
  <si>
    <t>ODVĚTVÍ REGIONÁLNÍHO ROZVOJE CELKEM</t>
  </si>
  <si>
    <t>ODVĚTVÍ CESTOVNÍHO RUCHU:</t>
  </si>
  <si>
    <t>Industriální atraktivity v Moravskoslezském kraji</t>
  </si>
  <si>
    <t>2681</t>
  </si>
  <si>
    <t>Jak šmakuje Moravskoslezsko</t>
  </si>
  <si>
    <t>2682</t>
  </si>
  <si>
    <t>Jesenická magistrála</t>
  </si>
  <si>
    <t>2545</t>
  </si>
  <si>
    <t>Moravskoslezský kraj - kraj plný zážitků III</t>
  </si>
  <si>
    <t>2546</t>
  </si>
  <si>
    <t>ODVĚTVÍ CESTOVNÍHO RUCHU CELKEM</t>
  </si>
  <si>
    <t>ODVĚTVÍ SOCIÁLNÍCH VĚCÍ:</t>
  </si>
  <si>
    <t>1. etapa transformace zámku Jindřichov ve Slezsku</t>
  </si>
  <si>
    <t>2821</t>
  </si>
  <si>
    <t>2. etapa transformace organizace Marianum</t>
  </si>
  <si>
    <t>2820</t>
  </si>
  <si>
    <t>3. etapa transformace organizace Marianum A</t>
  </si>
  <si>
    <t>2825</t>
  </si>
  <si>
    <t>3. etapa transformace organizace Marianum B</t>
  </si>
  <si>
    <t>2740</t>
  </si>
  <si>
    <t>4. etapa transformace organizace Marianum</t>
  </si>
  <si>
    <t>2743</t>
  </si>
  <si>
    <t>Evaluace poskytování sociálních služeb v Moravskoslezském kraji</t>
  </si>
  <si>
    <t>Projekt je financován systémem zálohových plateb. Výdaje jsou určeny na úhradu neuznatelných výdajů a předfinancování výdajů na konci projektu.</t>
  </si>
  <si>
    <t>2751</t>
  </si>
  <si>
    <t>Humanizace domova pro seniory na ul. Rooseveltově v Opavě</t>
  </si>
  <si>
    <t>3201</t>
  </si>
  <si>
    <t>Novostavba domova pro osoby se zdravotním postižením v Havířově</t>
  </si>
  <si>
    <t>Optimalizace sítě služeb sociální prevence v Moravskoslezském kraji</t>
  </si>
  <si>
    <t>2766</t>
  </si>
  <si>
    <t>Plánování sociálních služeb II</t>
  </si>
  <si>
    <t>Podpora péče o ohrožené děti</t>
  </si>
  <si>
    <t>2752</t>
  </si>
  <si>
    <t>Podpora procesu transformace pobytových sociálních služeb v Moravskoslezském kraji II</t>
  </si>
  <si>
    <t>Podpora sociálních služeb v sociálně vyloučených lokalitách Moravskoslezského kraje II</t>
  </si>
  <si>
    <t>2768</t>
  </si>
  <si>
    <t>Podpora vzdělávání a supervize v sociální oblasti v MSK II</t>
  </si>
  <si>
    <t>Podpora vzdělávání v sociální oblasti v MSK III</t>
  </si>
  <si>
    <t>Poradna pro pěstounskou péči v Karviné</t>
  </si>
  <si>
    <t>Poradna pro pěstounskou péči v Ostravě</t>
  </si>
  <si>
    <t xml:space="preserve">Rekonstrukce domova pro osoby se zdravotním postižením Benjamín </t>
  </si>
  <si>
    <t>2737</t>
  </si>
  <si>
    <t>Rekonstrukce objektu v Českém Těšíně na chráněné bydlení</t>
  </si>
  <si>
    <t>2742</t>
  </si>
  <si>
    <t>Specifické intervence pro mladistvé závislé na návykových látkách</t>
  </si>
  <si>
    <t>Transformace zámku Dolní Životice A</t>
  </si>
  <si>
    <t>2741</t>
  </si>
  <si>
    <t>Transformace zámku Nová Horka</t>
  </si>
  <si>
    <t>2824</t>
  </si>
  <si>
    <t>ODVĚTVÍ SOCIÁLNÍCH VĚCÍ CELKEM</t>
  </si>
  <si>
    <t>ODVĚTVÍ ŠKOLSTVÍ:</t>
  </si>
  <si>
    <t>Diagnostické nástroje, ICT a pomůcky pro pedagogicko-psychologické poradny</t>
  </si>
  <si>
    <t>Diagnostické nástroje, ICT a pomůcky pro speciálně pedagogická centra</t>
  </si>
  <si>
    <t>Envitalent</t>
  </si>
  <si>
    <t>Projekt je financován systémem zálohových plateb. Výdaje jsou určeny na 25 % podíl MSK na výdajích na nemobility, na předfinancování výdajů na konci projektu a úhradu neuznatelných výdajů.</t>
  </si>
  <si>
    <t>From Dropout to Inclusion (Od vyloučení k začlenění)</t>
  </si>
  <si>
    <t>Moderní zkušební laboratoře</t>
  </si>
  <si>
    <t>Modernizace chemických laboratoří na SPŠ chemické v Ostravě</t>
  </si>
  <si>
    <t>Modernizace, rekonstrukce a výstavba sportovišť vzdělávacích zařízení II</t>
  </si>
  <si>
    <t>2513</t>
  </si>
  <si>
    <t>Modernizace, rekonstrukce a výstavba sportovišť vzdělávacích zařízení IV</t>
  </si>
  <si>
    <t>2517</t>
  </si>
  <si>
    <t>Modernizace, rekonstrukce a výstavba sportovišť vzdělávacích zařízení V</t>
  </si>
  <si>
    <t>2518</t>
  </si>
  <si>
    <t>Modernizace, rekonstrukce a výstavba sportovišť vzdělávacích zařízení VI</t>
  </si>
  <si>
    <t>Modernizace výuky informačních technologií</t>
  </si>
  <si>
    <t>Modernizace výuky instalatérských oborů</t>
  </si>
  <si>
    <t>Modernizace výuky ve zdravotnických oborech</t>
  </si>
  <si>
    <t>Napříč krajem s mládeží</t>
  </si>
  <si>
    <t>Podpora jazykového vzdělávání ve středních školách</t>
  </si>
  <si>
    <t>Podpora přírodovědného a technického vzdělávání v Moravskoslezském kraji</t>
  </si>
  <si>
    <t>Projekt je financován systémem zálohových plateb. Výdaje jsou určeny na úhradu neuznatelných výdajů a k zajištění plynulosti realizace aktivit projektu.</t>
  </si>
  <si>
    <t>Podpora přírodovědných předmětů</t>
  </si>
  <si>
    <t>Podpora strojírenských oborů</t>
  </si>
  <si>
    <t>2717</t>
  </si>
  <si>
    <t>Podpora talentů v přírodovědných a technických oborech v slovensko-českém příhraničí</t>
  </si>
  <si>
    <t>Podpora vzdělávání žáků se speciálními vzdělávacími potřebami</t>
  </si>
  <si>
    <t>3121</t>
  </si>
  <si>
    <t>Přírodovědné laboratoře</t>
  </si>
  <si>
    <t>2718</t>
  </si>
  <si>
    <t>Teoretické a praktické vzdělávání ve zdravotnických školách a zdravotnických zařízeních</t>
  </si>
  <si>
    <t>Vybudování dílen ve Střední škole technické a zemědělské, Nový Jičín</t>
  </si>
  <si>
    <t>Zlepšení podmínek pro praktické vyučování žáků v technicky zaměřených oborech středního vzdělávání v Ostravě</t>
  </si>
  <si>
    <t>ODVĚTVÍ ŠKOLSTVÍ CELKEM</t>
  </si>
  <si>
    <t>ODVĚTVÍ ZDRAVOTNICTVÍ:</t>
  </si>
  <si>
    <t>Krajský standardizovaný projekt zdravotnické záchranné služby Moravskoslezského kraje</t>
  </si>
  <si>
    <t>2792</t>
  </si>
  <si>
    <t>Nákup nemocničních lůžek a matrací</t>
  </si>
  <si>
    <t>Pavilon chirurgických oborů v Nemocnici ve Frýdku-Místku, p.o.</t>
  </si>
  <si>
    <t xml:space="preserve">Rekonstrukce gynekologicko-porodního oddělení v Nemocnici s poliklinikou Karviná - Ráj, p.o. </t>
  </si>
  <si>
    <t>2528</t>
  </si>
  <si>
    <t>Vybudování pavilonu interních oborů v Opavě</t>
  </si>
  <si>
    <t>ODVĚTVÍ ZDRAVOTNICTVÍ CELKEM</t>
  </si>
  <si>
    <t>ODVĚTVÍ ŽIVOTNÍHO PROSTŘEDÍ:</t>
  </si>
  <si>
    <t>Kofinancování krajských projektů</t>
  </si>
  <si>
    <t>3997 (1242 v 2012)</t>
  </si>
  <si>
    <t>Parkové úpravy v areálu OLÚ Metylovice, Moravskoslezského sanatoria,p.o.</t>
  </si>
  <si>
    <t>ODVĚTVÍ ŽIVOTNÍHO PROSTŘEDÍ CELKEM</t>
  </si>
  <si>
    <t>E-Government Moravskoslezského kraje (II. - VI. část výzvy)</t>
  </si>
  <si>
    <t>2808</t>
  </si>
  <si>
    <t>Optimalizace řídicích a kontrolních systémů v oblasti výkonu zřizovatelských funkcí</t>
  </si>
  <si>
    <t>Projekt je financován systémem zálohových plateb. Výdaje jsou určeny na úhradu podílu kraje, neuznatelných výdajů a předfinancování výdajů na konci projektu.</t>
  </si>
  <si>
    <t>Rozvoj e-Government služeb v Moravskoslezském kraji</t>
  </si>
  <si>
    <t>Rozvoj kvality řízení a good governance na KÚ MSK</t>
  </si>
  <si>
    <t>2787</t>
  </si>
  <si>
    <t>Využití energie slunce pro ohřev vody v budovách krajského úřadu</t>
  </si>
  <si>
    <t>CELKEM</t>
  </si>
  <si>
    <t>Výdaje na akci celkem</t>
  </si>
  <si>
    <t xml:space="preserve">Modernizace, rekonstrukce a výstavba sportovišť vzdělávacích zařízení II. </t>
  </si>
  <si>
    <t>Modernizace, rekonstrukce a výstavba sportovišť vzdělávacích zařízení IV.</t>
  </si>
  <si>
    <t xml:space="preserve">Modernizace, rekonstrukce a výstavba sportovišť vzdělávacích zařízení V. </t>
  </si>
  <si>
    <t>Zlepšení podmínek pro praktické vyučování žáků v technicky zaměřených oborech středních vzdělání v Ostravě</t>
  </si>
  <si>
    <t>Pavilon chirurgických oborů v Nemocnici ve Frýdku-Místku</t>
  </si>
  <si>
    <t>Daňové příjmy</t>
  </si>
  <si>
    <t>Položka</t>
  </si>
  <si>
    <t>Název položky</t>
  </si>
  <si>
    <t>Příjem
(v tis. Kč)</t>
  </si>
  <si>
    <t>Komentář</t>
  </si>
  <si>
    <t>Daň z příjmů fyzických osob ze závislé činnosti a funkčních požitků</t>
  </si>
  <si>
    <t>Daň z příjmů fyzických osob ze závislé činnosti a funkčních požitků - na základě zákona č. 243/2000 Sb., o rozpočtovém určení daní</t>
  </si>
  <si>
    <t>Daň z příjmů fyzických osob ze samostatné výdělečné činnosti</t>
  </si>
  <si>
    <t>Daň z příjmů fyzických osob ze samostatné výdělečné činnosti - na základě zákona č. 243/2000 Sb., o rozpočtovém určení daní</t>
  </si>
  <si>
    <t>Daň z příjmů fyzických osob z kapitálových výnosů</t>
  </si>
  <si>
    <t>Daň z příjmů fyzických osob z kapitálových výnosů - na základě zákona č. 243/2000 Sb., o rozpočtovém určení daní</t>
  </si>
  <si>
    <t>Daň z příjmů právnických osob</t>
  </si>
  <si>
    <t>Daň z příjmů právnických osob - na základě zákona č. 243/2000 Sb., o rozpočtovém určení daní</t>
  </si>
  <si>
    <t>Daň z příjmů právnických osob za kraje</t>
  </si>
  <si>
    <t>Daň z příjmů právnických osob za kraj - na základě zákona č. 243/2000 Sb., o rozpočtovém určení daní</t>
  </si>
  <si>
    <t>Daň z přidané hodnoty</t>
  </si>
  <si>
    <t>Daň z přidané hodnoty -  na základě zákona č. 243/2000 Sb., o rozpočtovém určení daní</t>
  </si>
  <si>
    <t>Správní poplatky</t>
  </si>
  <si>
    <t>Správní poplatky - poplatky vybírané převážně na základě zákona č. 634/2004 Sb., o správních poplatcích, zákona č. 160/1992 Sb., o zdravotní péči v nestátních zdravotnických zařízeních a zákona č. 13/1997 Sb., o pozemních komunikacích</t>
  </si>
  <si>
    <t>Daňové příjmy celkem</t>
  </si>
  <si>
    <t>Nedaňové příjmy</t>
  </si>
  <si>
    <t>Příjmy z poskytování služeb a výrobků</t>
  </si>
  <si>
    <t>Ostatní příjmy z vlastní činnosti</t>
  </si>
  <si>
    <t>Příjmy za věcná břemena - dle obecně platných právních předpisů</t>
  </si>
  <si>
    <t>Odvody příspěvkových organizací</t>
  </si>
  <si>
    <t>Odvod do rozpočtu kraje - závazný ukazatel stanovený příspěvkovým organizacím v odvětví zdravotnictví na realizaci energetických úspor metodou EPC (Nemocnice s poliklinikou Havířov, příspěvková organizace a Nemocnice Třinec, příspěvková organizace)</t>
  </si>
  <si>
    <t xml:space="preserve">Odvod z investičního fondu příspěvkových organizací v odvětví sociálních věcí </t>
  </si>
  <si>
    <t>Příjmy z pronájmu pozemků</t>
  </si>
  <si>
    <t>Pronájem pozemků v k. ú. Mošnov a Sedlnice za účelem výstavby Multimodálního logistického centra Ostrava-Mošnov na základě smlouvy č. 02049/2008/DSH</t>
  </si>
  <si>
    <t>Příjmy z pronájmu ostatních nemovitostí a jejich částí</t>
  </si>
  <si>
    <t>Pronájem podniku Nemocnice v Novém Jičíně - na základě usnesení ZK č. 21/1723 ze dne 21. 9. 2011 a smlouvy o nájmu podniku č. 02262/2011/ZDR.</t>
  </si>
  <si>
    <t>Ostatní příjmy z pronájmu majetku</t>
  </si>
  <si>
    <t>Příjmy z úroků (část)</t>
  </si>
  <si>
    <t>Úroky - přijaté úroky z bankovních účtů zřízených Moravskoslezským krajem</t>
  </si>
  <si>
    <t>Sankční platby přijaté od státu, obcí a krajů</t>
  </si>
  <si>
    <t>Přijaté sankční platby - pokuty podle zákona č. 117/2001 Sb., o veřejných sbírkách</t>
  </si>
  <si>
    <t>Sankční platby přijaté od jiných subjektů</t>
  </si>
  <si>
    <t>Přijaté nekapitálové příspěvky a náhrady</t>
  </si>
  <si>
    <t>Zpracování posudků EIA - příjem kraje od žadatele za zprostředkování zpracování posudku krajským úřadem na základě zákona č. 100/2001 Sb., o posuzování vlivů na životní prostředí</t>
  </si>
  <si>
    <t>Přijaté nekapitálové příspěvky a náhrady - náklady za správní řízení podle zákona č. 500/2004 Sb., správní řád, z titulu reklamací vůči České poště</t>
  </si>
  <si>
    <t>Ostatní nedaňové příjmy jinde nezařazené</t>
  </si>
  <si>
    <t xml:space="preserve">Příspěvek společnosti Hyundai Motor Manufacturing Czech s.r.o na zabezpečení úkolů JPO IV - příspěvek poskytován na základě smlouvy č. 01865/2008/KH  </t>
  </si>
  <si>
    <t>Platby za odebrané množství podzemní vody</t>
  </si>
  <si>
    <t xml:space="preserve">Příjmy za odebrané množství podzemní vody - kraj je příjemcem části zálohových plateb vybraných celním úřadem na poplatcích za odběr podzemní vody v souladu se zákonem č. 254/2001 Sb., o vodách </t>
  </si>
  <si>
    <t>Splátky půjčených prostředků od příspěvkových organizací</t>
  </si>
  <si>
    <t>Nedaňové příjmy celkem</t>
  </si>
  <si>
    <t>Kapitálové příjmy</t>
  </si>
  <si>
    <t>Příjmy z prodeje pozemků</t>
  </si>
  <si>
    <t>Prodej pozemků - v souladu s požadavky Moravskoslezského kraje a § 36 zákona č. 129/2000 Sb., o krajích</t>
  </si>
  <si>
    <t>Příjmy z prodeje ostatních nemovitostí a jejich částí</t>
  </si>
  <si>
    <t>Prodej ostatních nemovitostí a jejich částí - v souladu s požadavky Moravskoslezského kraje a § 36 zákona č. 129/2000 Sb., o krajích</t>
  </si>
  <si>
    <t>Ostatní investiční příjmy jinde nezařazené</t>
  </si>
  <si>
    <t>Příspěvek společnosti Hyundai Motor Manufacturing Czech s.r.o. na zabezpečení úkolů JPO IV -  příspěvek poskytován na základě smlouvy č. 01865/2008/KH</t>
  </si>
  <si>
    <t>Kapitálové příjmy celkem</t>
  </si>
  <si>
    <t>Neinvestiční přijaté transfery z státního rozpočtu v rámci souhrnného dotačního vztahu</t>
  </si>
  <si>
    <t>Neinvestiční přijaté transfery ze státních fondů</t>
  </si>
  <si>
    <t>Ostatní neinvestiční přijaté transfery ze státního rozpočtu</t>
  </si>
  <si>
    <t>Dopravní obslužnost - drážní doprava</t>
  </si>
  <si>
    <t>Neinvestiční převody z Národního fondu</t>
  </si>
  <si>
    <t>Ostatní neinvestiční přijaté transfery od rozpočtů ústřední úrovně</t>
  </si>
  <si>
    <t>Neinvestiční přijaté transfery od krajů</t>
  </si>
  <si>
    <t>Videokonference - příjem z provozních výdajů na základě smluv uzavřených s jednotlivými kraji</t>
  </si>
  <si>
    <t>Neinvestiční přijaté transfery od regionálních rad</t>
  </si>
  <si>
    <t>Investiční přijaté transfery ze státních fondů</t>
  </si>
  <si>
    <t>Ostatní investiční přijaté transfery ze státního rozpočtu</t>
  </si>
  <si>
    <t>Využití energie slunce pro ohřev vody v budovách krajského úřadu</t>
  </si>
  <si>
    <t>Investiční přijaté transfery od regionálních rad</t>
  </si>
  <si>
    <t>Archeopark Chotěbuz - 2. část</t>
  </si>
  <si>
    <t>MECHATRONIKA</t>
  </si>
  <si>
    <t>Modernizace, rekonstrukce a výstavba sportovišť vzdělávacích zařízení VII</t>
  </si>
  <si>
    <t>Rekonstrukce domova pro osoby se zdravotním postižením ve Frýdku-Místku</t>
  </si>
  <si>
    <t>Rekonstrukce infekčního pavilonu v Nemocnici s poliklinikou Havířov, p.o.</t>
  </si>
  <si>
    <t>Silnice 2010</t>
  </si>
  <si>
    <t>Silnice 2011 - II. etapa</t>
  </si>
  <si>
    <t>Silnice II/452 Bruntál - Mezina</t>
  </si>
  <si>
    <t>Silnice III/4689 Petrovice</t>
  </si>
  <si>
    <t>VIA Lyžbice</t>
  </si>
  <si>
    <t>Investiční přijaté transfery od cizích států</t>
  </si>
  <si>
    <t>PŘÍJMY CELKEM</t>
  </si>
  <si>
    <t>Přijaté sankční platby - pokuty podle zákona č. 117/2001 Sb., o veřejných sbírkách, blokové pokuty, pokuty ve správním řízení KŽÚ podle § 8a, odst. 5-9 zákona č. 40/1995 Sb., o regulaci reklamy a o změně a doplnění zákona č. 468/1991, dále podle zákona č. 526/1990 Sb., § 17a, o cenách, pokuty právnickým osobám a podnikajícím fyzickým osobám dle zákona č. 129/2000 Sb.</t>
  </si>
  <si>
    <t>Pokuty a kauce -  na základě zákona č. 111/1994 Sb., o silniční dopravě, zákona č. 247/2000 Sb., o získávání a zdokonalování odborné způsobilosti k řízení motorových vozidel, zákona č. 56/2001 Sb., o podmínkách provozu vozidel na pozemních komunikacích a zákona č. 13/1997 Sb., o pozemních komunikacích</t>
  </si>
  <si>
    <t>Rekonstrukce objektu na domov pro osoby se zdravotním postižením, Sírius Opava</t>
  </si>
  <si>
    <t xml:space="preserve"> PŘEHLED AKCÍ SPOLUFINANCOVANÝCH Z EVROPSKÝCH FINANČNÍCH ZDROJŮ                  </t>
  </si>
  <si>
    <t>Celkové výdaje na projekt</t>
  </si>
  <si>
    <t>Podíl MSK</t>
  </si>
  <si>
    <t>celkem</t>
  </si>
  <si>
    <t>z toho financováno z úvěru ČS</t>
  </si>
  <si>
    <t xml:space="preserve">z toho financováno z úvěru EIB </t>
  </si>
  <si>
    <t>II/449 -  Rýmařov – Ondřejov, rekonstrukce silnice km 0,00-11,40, II. stavba</t>
  </si>
  <si>
    <t>Letiště Leoše Janáčka Ostrava, ostatní zpevněné plochy-světlotechnika</t>
  </si>
  <si>
    <t xml:space="preserve">Silnice 2011 - II. etapa </t>
  </si>
  <si>
    <t>Optimalizace sítě služeb sociální prevence v Moravskoslezském kraji</t>
  </si>
  <si>
    <t>Podpora procesu transformace pobytových sociálních služeb v Moravskoslezském kraji II</t>
  </si>
  <si>
    <t>NAPŘÍČ KRAJEM S MLÁDEŽÍ</t>
  </si>
  <si>
    <t>Pavilon chirurgických oborů v Nemocnici ve Frýdku – Místku, p.o.</t>
  </si>
  <si>
    <t>E-Government Moravskoslezského kraje (II. – VI. část výzvy)</t>
  </si>
  <si>
    <t>Evropské finanční zdroje
a státní rozpočet</t>
  </si>
  <si>
    <t>z toho
na splátku
za akce financované z úvěru ČSOB</t>
  </si>
  <si>
    <t>z toho
na splátku
za akce financované z úvěru České spořitelny</t>
  </si>
  <si>
    <t>Souhrnný dotační vztah - na základě zákona o státním rozpočtu</t>
  </si>
  <si>
    <t>Přijaté dotace</t>
  </si>
  <si>
    <t>Přijaté dotace celkem</t>
  </si>
  <si>
    <t>Podpora sociálních služeb v sociálně vyloučených lokalitách MSK III</t>
  </si>
  <si>
    <t>Přehled dotačních programů navržených k financování z rozpočtu
na rok 2015</t>
  </si>
  <si>
    <t>Přehled akcí spolufinancovaných z evropských finančních zdrojů
z pohledu způsobu financování v roce 2015</t>
  </si>
  <si>
    <t>Přehled akcí navržených k částečnému profinancování v roce 2015
z úvěrového rámce poskytnutého Evropskou investiční bankou</t>
  </si>
  <si>
    <t>Přehled příjmů zařazených do návrhu rozpočtu na rok 2015</t>
  </si>
  <si>
    <t>PŘEHLED DOTAČNÍCH PROGRAMŮ NAVRŽENÝCH K FINANCOVÁNÍ Z ROZPOČTU
NA ROK 2015 (v tis. Kč)</t>
  </si>
  <si>
    <t>Schválený rozpočet 2014</t>
  </si>
  <si>
    <t>Upravený rozpočet 9/2014</t>
  </si>
  <si>
    <t>Čerpání
k 9/2014</t>
  </si>
  <si>
    <t>Rok 2015</t>
  </si>
  <si>
    <t>% 2015/
SR 2014</t>
  </si>
  <si>
    <t>Dotační programy nezařazené do rozpočtu na rok 2015 (odvětví dopravy)</t>
  </si>
  <si>
    <t>Odvětví dopravy celkem</t>
  </si>
  <si>
    <t>Odvětví kultury celkem</t>
  </si>
  <si>
    <t>Program podpory financování akcí s podporou EU pro obce do 2 tis. obyvatel</t>
  </si>
  <si>
    <t>Dotační programy nezařazené do rozpočtu na rok 2015 (odvětví regionálního rozvoje)</t>
  </si>
  <si>
    <t>Odvětví regionálního rozvoje celkem</t>
  </si>
  <si>
    <t>Podpora systému destinačního managementu turistických oblastí</t>
  </si>
  <si>
    <t>Odvětví cestovního ruchu celkem</t>
  </si>
  <si>
    <t xml:space="preserve">Program na podporu neinvestičních aktivit z oblasti  prevence kriminality </t>
  </si>
  <si>
    <t>Program zajištění dostupnosti vybraných sociálních služeb v Moravskoslezském kraji</t>
  </si>
  <si>
    <t>Odvětví sociálních věcí celkem</t>
  </si>
  <si>
    <t>Podpora environmentálního vzdělávání, výchovy a osvěty (EVVO)</t>
  </si>
  <si>
    <t>Dotační programy nezařazené do rozpočtu na rok 2015 (odvětví školství)</t>
  </si>
  <si>
    <t>Odvětví školství celkem</t>
  </si>
  <si>
    <t>Dotační programy nezařazené do rozpočtu na rok 2015 (odvětví územního plánování a stavebního řádu)</t>
  </si>
  <si>
    <t>Odvětví územního plánování a stavebního řádu celkem</t>
  </si>
  <si>
    <t>Odvětví zdravotnictví celkem</t>
  </si>
  <si>
    <t>Podpora hospodaření v lesích v Moravskoslezském kraji</t>
  </si>
  <si>
    <t>Podpora dobrovolných aktivit v oblasti udržitelného rozvoje</t>
  </si>
  <si>
    <t>Dotační programy nezařazené do rozpočtu na rok 2015 (odvětví životního prostředí)</t>
  </si>
  <si>
    <t>Odvětví životního prostředí celkem</t>
  </si>
  <si>
    <t>Sociální věci</t>
  </si>
  <si>
    <t>Skutečné výdaje
před r. 2014</t>
  </si>
  <si>
    <t>Předpokl. výdaje
r. 2014</t>
  </si>
  <si>
    <t>Návrh
na rok 2015</t>
  </si>
  <si>
    <t>2018</t>
  </si>
  <si>
    <t xml:space="preserve">Celkové výdaje uvedeny jen  pro rok 2015. </t>
  </si>
  <si>
    <t>Silnice 2014 - VI. etapa</t>
  </si>
  <si>
    <t>Silnice 2015 - 7 staveb</t>
  </si>
  <si>
    <t>Silnice 2015 - Mariánskohorská</t>
  </si>
  <si>
    <t>Sankce za stanovení technického kvalifikačního kritéria pro obalovny v rámci procesu veřejných zakázek</t>
  </si>
  <si>
    <t>Nákup hasičských vozidel se zařízením pro výrobu a dopravu pěny</t>
  </si>
  <si>
    <t>Nákup hasičské výškové techniky</t>
  </si>
  <si>
    <t>Nákup prvosledových hasičských vozidel se speciální IT technikou</t>
  </si>
  <si>
    <t>Výstavba integrovaného výjezdového centra v Třinci</t>
  </si>
  <si>
    <t>Nové programové období 2014+</t>
  </si>
  <si>
    <t>Cestuj a poznávej Moravskoslezský kraj  - s chutí</t>
  </si>
  <si>
    <t>Nákup lůžek a matrací pro sociální zařízení</t>
  </si>
  <si>
    <t>Atraktivnější výuka zahradnických oborů</t>
  </si>
  <si>
    <t>Energetické úspory SOŠ Český Těšín, budova školy Tyršova</t>
  </si>
  <si>
    <t>Gymnázium a Střední odborná škola, Rýmařov, příspěvková organizace (budova gymnázia s přístavbou a budova tělocvičny)</t>
  </si>
  <si>
    <t>Jazykové učebny středních odborných škol</t>
  </si>
  <si>
    <t>Modernizace výuky a podmínek pro výuku v základních uměleckých školách</t>
  </si>
  <si>
    <t>Přírodovědné laboratoře v gymnáziích</t>
  </si>
  <si>
    <t>Přírodovědné učebny a laboratoře ve středních odborných školách</t>
  </si>
  <si>
    <t>Vybudování dílen ve Střední škole technické a zemědělské, Nový Jičín, příspěvkové organizaci</t>
  </si>
  <si>
    <t>Výstavba fóliovníků v Opavě</t>
  </si>
  <si>
    <t>Zateplení areálu Gymnázia a Střední průmyslové školy elektrotechniky a informatiky ve Frenštátě pod Radhoštěm na ul. Křižíkova</t>
  </si>
  <si>
    <t>Zateplení Gymnázia Havířov-Podlesí</t>
  </si>
  <si>
    <t>Zateplení Gymnázia Mikuláše Koperníka v Bílovci</t>
  </si>
  <si>
    <t>Zateplení Gymnázia v Ostravě-Zábřehu na ul. Volgogradská</t>
  </si>
  <si>
    <t>Zateplení Matičního gymnázia v Ostravě</t>
  </si>
  <si>
    <t>Zateplení Obchodní akademie v Ostravě-Porubě</t>
  </si>
  <si>
    <t>Zateplení SOŠ a SOU podnikání a služeb v Jablunkově - budova na ulici Školní</t>
  </si>
  <si>
    <t>Zateplení Střední průmyslové školy a Obchodní akademie v Bruntále (areál na ul. Kavalcova)</t>
  </si>
  <si>
    <t>Zateplení Střední odborné školy v Bruntále</t>
  </si>
  <si>
    <t>Zateplení Střední školy technické a dopravní v Ostravě-Vítkovicích</t>
  </si>
  <si>
    <t>Zateplení Střední školy techniky a služeb v Karviné</t>
  </si>
  <si>
    <t>Zateplení Střední školy zahradnické v Ostravě - SPV na ulici U Hrůbků</t>
  </si>
  <si>
    <t>Zateplení Střední zdravotnické školy a Vyšší odborné školy zdravotnické v Ostravě (areál na ul. 1. máje)</t>
  </si>
  <si>
    <t>Zateplení sportovního centra Střední školy a Základní školy v Havířově - Šumbarku</t>
  </si>
  <si>
    <t>Zateplení Sportovního gymnázia Dany a Emila Zátopkových v Ostravě</t>
  </si>
  <si>
    <t>Zateplení vybraných budov Vyšší odborné školy, Střední odborné školy a Středního odborného učiliště v Kopřivnici</t>
  </si>
  <si>
    <t>Zateplení vybraných objektů Střední odborné školy dopravy a cestovního ruchu v Krnově</t>
  </si>
  <si>
    <t>Zateplení ZUŠ Leoše Janáčka ve Frýdlantu nad Ostravicí</t>
  </si>
  <si>
    <t>Zateplení Základní školy v Ostravě-Zábřehu na ul. Kpt. Vajdy</t>
  </si>
  <si>
    <t>Nákup lůžek a matrací do nemocnic zřizovaných Moravskoslezským krajem</t>
  </si>
  <si>
    <t>Pořízení pomůcek pro ošetřovatelskou a rehabilitační péči zdravotnických zařízení</t>
  </si>
  <si>
    <t>Rekonstrukce geriatrického oddělení  v Nemocnici s poliklinikou Havířov, p.o</t>
  </si>
  <si>
    <t>Sanitní vozy a služby eHealth</t>
  </si>
  <si>
    <t>VLASTNÍ SPRÁVNÍ ČINNOST KRAJE A ČINNOST ZASTUPITELSTVA KRAJE:</t>
  </si>
  <si>
    <t>VLASTNÍ SPRÁVNÍ ČINNOST KRAJE A ČINNOST ZASTUPITELSTVA KRAJE CELKEM</t>
  </si>
  <si>
    <t xml:space="preserve"> -</t>
  </si>
  <si>
    <t>Příloha č. 10 k materiálu č.: 4/1</t>
  </si>
  <si>
    <t>PŘEHLED PŘÍJMŮ ZAŘAZENÝCH DO NÁVRHU ROZPOČTU NA ROK 2015 (v tis. Kč)</t>
  </si>
  <si>
    <t>Příjmy z refakturovaných nákladů za dodávky energií a poskytnuté služby související s užíváním nebytových prostor v budovách krajského úřadu cizími subjekty na základě uzavřených smluv.</t>
  </si>
  <si>
    <t>Příjem z přefakturovaných nákladů na základě smlouvy č. 456/2008/KH v rámci projektu Integrované bezpečnostní centrum MSK.</t>
  </si>
  <si>
    <t>Odvod z investičního fondu příspěvkové organizace Zdravotnická záchranná služba Moravskoslezského kraje, Ostrava na realizaci projektu Sanitní vozy a služby eHealth</t>
  </si>
  <si>
    <t>Pronájem podniku společnost Letiště Ostrava a. s. - na základě usnesení RK č. 43/3413 z 28.6.2004 a smlouvy č. 0671/2004/POR včetně dodatků.</t>
  </si>
  <si>
    <t>Příjmy z pronájmu nebytových prostor v budovách krajského úřadu na základě smluv uzavřených s Regionální radou regionu soudržnosti Moravskoslezsko, Agenturou pro podporu podnikání a investic CzechInvest, Českou poštou a Sodexem.</t>
  </si>
  <si>
    <t>Příjmy z umístění zařízení v budově A krajského úřadu na základě smluv uzavřených s Telefónicou Czech Republic, Copy Star a Automaty Kavamat Vending.</t>
  </si>
  <si>
    <t>Příjmy z inkasovaných dobropisů, vratky přeplatků záloh, náhrady za škody způsobené zaměstnanci.</t>
  </si>
  <si>
    <t xml:space="preserve">Vratka návratné finanční výpomoci v odvětví školství na zajištění projektu "SPŠ Vítkovice - Moderní škola pro moderní výuku 2" realizovaného v rámci Operačního programu Vzdělávání pro konkurenceschopnost </t>
  </si>
  <si>
    <t>Vratka návratné finanční výpomoci na zajištění běžného chodu organizací v odvětví sociálních věcí</t>
  </si>
  <si>
    <t>Podpora sociálního podnikání v Moravskoslezském kraj</t>
  </si>
  <si>
    <t>Mentor-lektor</t>
  </si>
  <si>
    <t>Moravskoslezský pakt zaměstnanosti: Mezinárodní výměna zkušeností a příkladů dobré praxe při rozvoji místních partnerství na podporu zaměstnanosti</t>
  </si>
  <si>
    <t xml:space="preserve">Technická pomoc - Podpora propagačních a informačních aktivit v OPPS ČR-PR </t>
  </si>
  <si>
    <t>Building local capacity for competitive education</t>
  </si>
  <si>
    <t>Neinvestiční přijaté transfery od obcí</t>
  </si>
  <si>
    <t>Zajištění podpory vybraných sociální služeb v letech 2015 - 2016 na základě uzavřených smluv mezi obcemi a Moravskoslezským krajem v rámci projektu "Optimalizace sítě služeb sociální prevence v Moravskoslezském kraji"</t>
  </si>
  <si>
    <t>Cestuj a poznávej Moravskoslezský kraj - s chutí</t>
  </si>
  <si>
    <t>Neinvestiční přijaté transfery od cizích států</t>
  </si>
  <si>
    <t>Gymnázium a Střední odborná škola, Rýmařov, příspěvková organizace</t>
  </si>
  <si>
    <t>Zateplení Základní umělecké školy Viléma Petrželky v Ostravě-Hrabůvce</t>
  </si>
  <si>
    <t>Střední škola zemědělství a služeb, příspěvková organizace, Město Albrechtice</t>
  </si>
  <si>
    <t>Zateplení objektu dílen Střední školy elektrotechnické v Ostravě</t>
  </si>
  <si>
    <t>Zateplení tělocvičny Wichterlova gymnázia v Ostravě-Porubě</t>
  </si>
  <si>
    <t>Zateplení budovy Odborného učiliště a Praktické školy v Hlučíně na ul. ČSA</t>
  </si>
  <si>
    <t>Zateplení SOŠ a SOU podnikání a služeb v Jablunkově - budova na ulici Zahradní</t>
  </si>
  <si>
    <t>Zateplení Gymnázia ve Frýdlantu nad Ostravicí</t>
  </si>
  <si>
    <t>Zateplení Dětského domova na ulici Čelakovského v Havířově - Podlesí</t>
  </si>
  <si>
    <t xml:space="preserve">2. etapa transformace organizace Marianum </t>
  </si>
  <si>
    <t xml:space="preserve">1. etapa transformace zámku Jindřichov ve Slezsku </t>
  </si>
  <si>
    <t xml:space="preserve">Přírodovědné učebny a laboratoře ve středních odborných školách </t>
  </si>
  <si>
    <t>Rekonstrukce geriatrického oddělení  v Nemocnici s poliklinikou Havířov, příspěvková organizace</t>
  </si>
  <si>
    <t>II/449 - Rýmařov - Ondřejov, rekonstrukce silnice km 0,00 - 11,40, II.stavba</t>
  </si>
  <si>
    <t xml:space="preserve">Silnice II/462 Vítkov - Větřkovice </t>
  </si>
  <si>
    <t>Letiště Leoše Janáčka Ostrava, kolejové napojení – doprovodná struktura I.</t>
  </si>
  <si>
    <t>Letiště Leoše Janáčka Ostrava, kolejové napojení – doprovodná struktura II.</t>
  </si>
  <si>
    <t>Pořízení pomůcek pro ošetřovatelskou a rehabilitační péči</t>
  </si>
  <si>
    <t>Mentor - lektor</t>
  </si>
  <si>
    <t>Podpora sociálního podnikání v  Moravskoslezském kraji</t>
  </si>
  <si>
    <t xml:space="preserve">Rekontrukce domova pro osoby se zdravotním postižením Benjamín </t>
  </si>
  <si>
    <t>Moravskoslezský pakt zaměstnanosti</t>
  </si>
  <si>
    <t>Letiště Leoše Janáčka Ostrava, kolejové napojení - doprovodná infrastruktura II.</t>
  </si>
  <si>
    <t>Letiště Leoše Janáčka Ostrava, kolejové napojení - doprovodná infrastruktura I.</t>
  </si>
  <si>
    <t>Návrh příjmů
na rok 2015</t>
  </si>
  <si>
    <t>Návrh výdajů
na rok 2015 celkem</t>
  </si>
  <si>
    <t>z pohledu způsobu financování na rok 2015 v členění dle odvětví (v tis. Kč)</t>
  </si>
  <si>
    <t>Celkem další akce navržené k profinancování z úvěru EIB v případě zvýšení podílů dotace na akcích 1. - 7. alokace, a tím snížení podílu MSK, resp. úvěru EIB na těchto akcích</t>
  </si>
  <si>
    <t>Souvislé opravy silnic II. a III. tříd z roku 2014 (Správa silnic Moravskoslezského kraje, příspěvková organizace)</t>
  </si>
  <si>
    <t xml:space="preserve"> Z toho možné profinancováno úvěrem od EIB
v roce 2015</t>
  </si>
  <si>
    <t>Výdaje celkem
v roce 2015</t>
  </si>
  <si>
    <t>Další akce navržené k profinancování z úvěru EIB v případě zvýšení podílů dotace na akcích 1. - 7. alokace, a tím snížení podílu MSK, resp. úvěru EIB na těchto akcích</t>
  </si>
  <si>
    <t>PŘEHLED AKCÍ NAVRŽENÝCH K ČÁSTEČNÉMU PROFINANCOVÁNÍ Z ÚVĚROVÉHO RÁMCE POSKYTNUTÉHO EVROPSKOU INVESTIČNÍ BANKOU V ROCE 2015  případě zvýšení podílů dotace na akcích 1. - 7. alokace, a tím snížení podílu MSK, resp. úvěru EIB na těchto akcích (v tis. Kč)</t>
  </si>
  <si>
    <t>CELKEM AKCE NAVRŽENÉ K ČÁSTEČNÉMU PROFINANCOVÁNÍ Z ÚVĚROVÉHO RÁMCE POSKYTNUTÉHO EVROPSKOU INVESTIČNÍ BANKOU V ROCE 2015</t>
  </si>
  <si>
    <t>Celkem akce schválené k financování ze strany EIB v rámci 1. - 7. alokace</t>
  </si>
  <si>
    <t>Akce schválené k financování ze strany EIB v rámci 1. - 7. alokace</t>
  </si>
  <si>
    <t>Z toho profinancováno úvěrem od EIB
v roce 2015</t>
  </si>
  <si>
    <t>PŘEHLED AKCÍ NAVRŽENÝCH K ČÁSTEČNÉMU PROFINANCOVÁNÍ Z ÚVĚROVÉHO RÁMCE POSKYTNUTÉHO EVROPSKOU INVESTIČNÍ BANKOU V ROCE 2015 (v tis. Kč)</t>
  </si>
  <si>
    <t>OBLAST VLASTNÍ SPRÁVNÍ ČINNOST KRAJE
A ČINNOST ZASTUPITELSTVA KRAJE CELKEM</t>
  </si>
  <si>
    <t>Počet stran přílohy: 24</t>
  </si>
  <si>
    <t>Přehled akcí spolufinancovaných z evropských finančních zdrojů navržených k financování z rozpočtu na rok 2015</t>
  </si>
  <si>
    <t xml:space="preserve"> PŘEHLED AKCÍ SPOLUFINANCOVANÝCH Z EVROPSKÝCH FINANČNÍCH ZDROJŮ NAVRŽENÝCH K FINANCOVÁNÍ Z ROZPOČTU
NA ROK 2015 (v tis. Kč)             </t>
  </si>
  <si>
    <t>Rozborové tabulky k návrhu rozpočtu kraje
na rok 2015</t>
  </si>
  <si>
    <t>Rekonstrukce gynekologicko-porodního oddělení v Nemocnici s poliklinikou Karviná - Ráj,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</si>
</sst>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4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Tahoma"/>
      <family val="2"/>
      <charset val="238"/>
    </font>
    <font>
      <sz val="12"/>
      <name val="Times New Roman"/>
      <family val="1"/>
    </font>
    <font>
      <b/>
      <sz val="16"/>
      <name val="Tahoma"/>
      <family val="2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12"/>
      <color indexed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indexed="5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10"/>
      <name val="Arial"/>
      <family val="2"/>
      <charset val="238"/>
    </font>
    <font>
      <sz val="8"/>
      <color indexed="10"/>
      <name val="Tahoma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2"/>
      <name val="Tahoma"/>
      <family val="2"/>
    </font>
    <font>
      <b/>
      <sz val="9"/>
      <color indexed="10"/>
      <name val="Tahoma"/>
      <family val="2"/>
      <charset val="238"/>
    </font>
    <font>
      <b/>
      <sz val="10"/>
      <color indexed="10"/>
      <name val="Arial"/>
      <family val="2"/>
      <charset val="238"/>
    </font>
    <font>
      <sz val="12"/>
      <name val="Times New Roman CE"/>
      <charset val="238"/>
    </font>
    <font>
      <sz val="10"/>
      <name val="Arial CE"/>
      <charset val="238"/>
    </font>
    <font>
      <sz val="8"/>
      <color indexed="12"/>
      <name val="Tahoma"/>
      <family val="2"/>
      <charset val="238"/>
    </font>
    <font>
      <b/>
      <sz val="8"/>
      <color indexed="12"/>
      <name val="Tahoma"/>
      <family val="2"/>
      <charset val="238"/>
    </font>
    <font>
      <sz val="8"/>
      <name val="Arial"/>
      <family val="2"/>
      <charset val="238"/>
    </font>
    <font>
      <sz val="8"/>
      <color indexed="8"/>
      <name val="Tahoma"/>
      <family val="2"/>
      <charset val="238"/>
    </font>
    <font>
      <sz val="8"/>
      <color theme="0" tint="-0.499984740745262"/>
      <name val="Tahoma"/>
      <family val="2"/>
      <charset val="238"/>
    </font>
    <font>
      <sz val="10"/>
      <color theme="0" tint="-0.499984740745262"/>
      <name val="Tahoma"/>
      <family val="2"/>
      <charset val="238"/>
    </font>
    <font>
      <sz val="12"/>
      <color rgb="FFFF0000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10"/>
      <name val="Tahoma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41" fillId="0" borderId="0"/>
    <xf numFmtId="0" fontId="42" fillId="0" borderId="0"/>
    <xf numFmtId="0" fontId="1" fillId="18" borderId="6" applyNumberFormat="0" applyFont="0" applyAlignment="0" applyProtection="0"/>
    <xf numFmtId="0" fontId="2" fillId="18" borderId="6" applyNumberFormat="0" applyFont="0" applyAlignment="0" applyProtection="0"/>
    <xf numFmtId="9" fontId="1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" fillId="0" borderId="0"/>
    <xf numFmtId="0" fontId="42" fillId="0" borderId="0"/>
  </cellStyleXfs>
  <cellXfs count="410">
    <xf numFmtId="0" fontId="0" fillId="0" borderId="0" xfId="0"/>
    <xf numFmtId="0" fontId="20" fillId="0" borderId="0" xfId="0" applyFont="1" applyFill="1"/>
    <xf numFmtId="0" fontId="20" fillId="0" borderId="0" xfId="0" applyFont="1"/>
    <xf numFmtId="0" fontId="21" fillId="0" borderId="0" xfId="0" applyFont="1" applyFill="1"/>
    <xf numFmtId="0" fontId="23" fillId="0" borderId="0" xfId="0" applyFont="1" applyAlignme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right"/>
    </xf>
    <xf numFmtId="0" fontId="27" fillId="0" borderId="0" xfId="0" applyFont="1" applyFill="1" applyAlignment="1"/>
    <xf numFmtId="0" fontId="25" fillId="0" borderId="0" xfId="0" applyFont="1" applyAlignment="1">
      <alignment horizontal="left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/>
    <xf numFmtId="0" fontId="27" fillId="0" borderId="0" xfId="0" applyFont="1"/>
    <xf numFmtId="0" fontId="21" fillId="0" borderId="0" xfId="0" applyFont="1" applyAlignment="1">
      <alignment horizontal="left"/>
    </xf>
    <xf numFmtId="0" fontId="21" fillId="0" borderId="0" xfId="0" applyFont="1"/>
    <xf numFmtId="0" fontId="28" fillId="0" borderId="13" xfId="0" applyFont="1" applyFill="1" applyBorder="1" applyAlignment="1">
      <alignment vertical="center" wrapText="1"/>
    </xf>
    <xf numFmtId="3" fontId="29" fillId="24" borderId="14" xfId="0" applyNumberFormat="1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36" fillId="0" borderId="0" xfId="38" applyFont="1" applyFill="1" applyAlignment="1">
      <alignment vertical="center"/>
    </xf>
    <xf numFmtId="0" fontId="37" fillId="0" borderId="0" xfId="39" applyFont="1"/>
    <xf numFmtId="0" fontId="20" fillId="0" borderId="0" xfId="0" applyFont="1" applyAlignment="1">
      <alignment horizontal="right"/>
    </xf>
    <xf numFmtId="0" fontId="39" fillId="0" borderId="0" xfId="0" applyFont="1"/>
    <xf numFmtId="0" fontId="35" fillId="0" borderId="29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vertical="center"/>
    </xf>
    <xf numFmtId="0" fontId="35" fillId="24" borderId="14" xfId="0" applyFont="1" applyFill="1" applyBorder="1" applyAlignment="1">
      <alignment vertical="center"/>
    </xf>
    <xf numFmtId="0" fontId="35" fillId="24" borderId="32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20" fillId="0" borderId="16" xfId="0" applyFont="1" applyFill="1" applyBorder="1" applyAlignment="1">
      <alignment horizontal="left" vertical="center" wrapText="1"/>
    </xf>
    <xf numFmtId="3" fontId="20" fillId="24" borderId="14" xfId="0" applyNumberFormat="1" applyFont="1" applyFill="1" applyBorder="1" applyAlignment="1">
      <alignment vertical="center"/>
    </xf>
    <xf numFmtId="3" fontId="20" fillId="0" borderId="14" xfId="0" applyNumberFormat="1" applyFont="1" applyBorder="1" applyAlignment="1">
      <alignment vertical="center"/>
    </xf>
    <xf numFmtId="3" fontId="20" fillId="0" borderId="15" xfId="4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35" fillId="24" borderId="33" xfId="0" applyFont="1" applyFill="1" applyBorder="1" applyAlignment="1">
      <alignment vertical="center" wrapText="1"/>
    </xf>
    <xf numFmtId="3" fontId="35" fillId="24" borderId="14" xfId="0" applyNumberFormat="1" applyFont="1" applyFill="1" applyBorder="1" applyAlignment="1">
      <alignment vertical="center"/>
    </xf>
    <xf numFmtId="3" fontId="35" fillId="24" borderId="15" xfId="0" applyNumberFormat="1" applyFont="1" applyFill="1" applyBorder="1" applyAlignment="1">
      <alignment vertical="center"/>
    </xf>
    <xf numFmtId="49" fontId="35" fillId="0" borderId="35" xfId="40" applyNumberFormat="1" applyFont="1" applyFill="1" applyBorder="1" applyAlignment="1">
      <alignment vertical="center" wrapText="1"/>
    </xf>
    <xf numFmtId="3" fontId="35" fillId="24" borderId="18" xfId="40" applyNumberFormat="1" applyFont="1" applyFill="1" applyBorder="1" applyAlignment="1">
      <alignment vertical="center"/>
    </xf>
    <xf numFmtId="3" fontId="35" fillId="0" borderId="18" xfId="40" applyNumberFormat="1" applyFont="1" applyFill="1" applyBorder="1" applyAlignment="1">
      <alignment vertical="center"/>
    </xf>
    <xf numFmtId="3" fontId="35" fillId="0" borderId="19" xfId="40" applyNumberFormat="1" applyFont="1" applyFill="1" applyBorder="1" applyAlignment="1">
      <alignment vertical="center"/>
    </xf>
    <xf numFmtId="3" fontId="40" fillId="0" borderId="0" xfId="0" applyNumberFormat="1" applyFont="1"/>
    <xf numFmtId="0" fontId="40" fillId="0" borderId="0" xfId="0" applyFont="1"/>
    <xf numFmtId="0" fontId="34" fillId="0" borderId="0" xfId="42" applyFont="1"/>
    <xf numFmtId="0" fontId="29" fillId="0" borderId="0" xfId="42" applyFont="1" applyAlignment="1">
      <alignment horizontal="left"/>
    </xf>
    <xf numFmtId="0" fontId="28" fillId="0" borderId="0" xfId="42" applyFont="1" applyAlignment="1"/>
    <xf numFmtId="3" fontId="28" fillId="0" borderId="0" xfId="42" applyNumberFormat="1" applyFont="1"/>
    <xf numFmtId="0" fontId="28" fillId="0" borderId="0" xfId="0" applyFont="1" applyAlignment="1">
      <alignment wrapText="1"/>
    </xf>
    <xf numFmtId="0" fontId="28" fillId="0" borderId="0" xfId="42" applyFont="1"/>
    <xf numFmtId="0" fontId="29" fillId="0" borderId="36" xfId="42" applyFont="1" applyBorder="1" applyAlignment="1">
      <alignment horizontal="center" vertical="center" wrapText="1"/>
    </xf>
    <xf numFmtId="0" fontId="29" fillId="0" borderId="37" xfId="42" applyFont="1" applyBorder="1" applyAlignment="1">
      <alignment horizontal="center" vertical="center" wrapText="1"/>
    </xf>
    <xf numFmtId="3" fontId="29" fillId="0" borderId="37" xfId="42" applyNumberFormat="1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43" fillId="0" borderId="0" xfId="42" applyFont="1"/>
    <xf numFmtId="0" fontId="28" fillId="0" borderId="39" xfId="42" applyNumberFormat="1" applyFont="1" applyFill="1" applyBorder="1" applyAlignment="1">
      <alignment horizontal="center" vertical="center"/>
    </xf>
    <xf numFmtId="0" fontId="28" fillId="0" borderId="16" xfId="42" applyNumberFormat="1" applyFont="1" applyFill="1" applyBorder="1" applyAlignment="1">
      <alignment horizontal="center" vertical="center"/>
    </xf>
    <xf numFmtId="3" fontId="28" fillId="0" borderId="14" xfId="42" applyNumberFormat="1" applyFont="1" applyFill="1" applyBorder="1" applyAlignment="1">
      <alignment vertical="center"/>
    </xf>
    <xf numFmtId="0" fontId="28" fillId="0" borderId="15" xfId="0" applyFont="1" applyFill="1" applyBorder="1" applyAlignment="1">
      <alignment horizontal="justify" vertical="center" wrapText="1"/>
    </xf>
    <xf numFmtId="0" fontId="28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left" vertical="center" wrapText="1"/>
    </xf>
    <xf numFmtId="0" fontId="28" fillId="0" borderId="43" xfId="0" applyFont="1" applyFill="1" applyBorder="1" applyAlignment="1">
      <alignment horizontal="justify" vertical="center" wrapText="1"/>
    </xf>
    <xf numFmtId="0" fontId="29" fillId="0" borderId="44" xfId="42" applyFont="1" applyFill="1" applyBorder="1" applyAlignment="1">
      <alignment horizontal="left"/>
    </xf>
    <xf numFmtId="0" fontId="29" fillId="0" borderId="45" xfId="42" applyFont="1" applyFill="1" applyBorder="1" applyAlignment="1"/>
    <xf numFmtId="3" fontId="29" fillId="0" borderId="27" xfId="42" applyNumberFormat="1" applyFont="1" applyFill="1" applyBorder="1"/>
    <xf numFmtId="0" fontId="29" fillId="0" borderId="28" xfId="0" applyFont="1" applyFill="1" applyBorder="1" applyAlignment="1">
      <alignment wrapText="1"/>
    </xf>
    <xf numFmtId="0" fontId="29" fillId="0" borderId="0" xfId="42" applyFont="1" applyFill="1"/>
    <xf numFmtId="0" fontId="29" fillId="0" borderId="0" xfId="42" applyFont="1" applyFill="1" applyBorder="1" applyAlignment="1">
      <alignment horizontal="left"/>
    </xf>
    <xf numFmtId="0" fontId="29" fillId="0" borderId="0" xfId="42" applyFont="1" applyFill="1" applyBorder="1" applyAlignment="1"/>
    <xf numFmtId="3" fontId="29" fillId="0" borderId="0" xfId="42" applyNumberFormat="1" applyFont="1" applyFill="1" applyBorder="1"/>
    <xf numFmtId="0" fontId="29" fillId="0" borderId="0" xfId="0" applyFont="1" applyFill="1" applyBorder="1" applyAlignment="1">
      <alignment wrapText="1"/>
    </xf>
    <xf numFmtId="0" fontId="29" fillId="0" borderId="0" xfId="42" applyFont="1" applyFill="1" applyBorder="1" applyAlignment="1">
      <alignment horizontal="center"/>
    </xf>
    <xf numFmtId="0" fontId="28" fillId="0" borderId="0" xfId="42" applyFont="1" applyFill="1"/>
    <xf numFmtId="3" fontId="28" fillId="0" borderId="46" xfId="42" applyNumberFormat="1" applyFont="1" applyFill="1" applyBorder="1" applyAlignment="1">
      <alignment vertical="center"/>
    </xf>
    <xf numFmtId="0" fontId="28" fillId="0" borderId="47" xfId="0" applyFont="1" applyFill="1" applyBorder="1" applyAlignment="1">
      <alignment horizontal="justify" vertical="center" wrapText="1"/>
    </xf>
    <xf numFmtId="3" fontId="28" fillId="0" borderId="49" xfId="42" applyNumberFormat="1" applyFont="1" applyFill="1" applyBorder="1" applyAlignment="1">
      <alignment vertical="center"/>
    </xf>
    <xf numFmtId="0" fontId="28" fillId="0" borderId="50" xfId="0" applyFont="1" applyFill="1" applyBorder="1" applyAlignment="1">
      <alignment horizontal="justify" vertical="center" wrapText="1"/>
    </xf>
    <xf numFmtId="3" fontId="28" fillId="0" borderId="42" xfId="0" applyNumberFormat="1" applyFont="1" applyFill="1" applyBorder="1" applyAlignment="1">
      <alignment vertical="center"/>
    </xf>
    <xf numFmtId="0" fontId="44" fillId="0" borderId="0" xfId="42" applyFont="1"/>
    <xf numFmtId="0" fontId="29" fillId="0" borderId="51" xfId="42" applyFont="1" applyFill="1" applyBorder="1" applyAlignment="1">
      <alignment horizontal="left"/>
    </xf>
    <xf numFmtId="0" fontId="29" fillId="0" borderId="51" xfId="42" applyFont="1" applyFill="1" applyBorder="1" applyAlignment="1"/>
    <xf numFmtId="3" fontId="29" fillId="0" borderId="51" xfId="42" applyNumberFormat="1" applyFont="1" applyFill="1" applyBorder="1"/>
    <xf numFmtId="0" fontId="29" fillId="0" borderId="51" xfId="0" applyFont="1" applyFill="1" applyBorder="1" applyAlignment="1">
      <alignment wrapText="1"/>
    </xf>
    <xf numFmtId="0" fontId="44" fillId="0" borderId="0" xfId="42" applyFont="1" applyFill="1" applyBorder="1" applyAlignment="1">
      <alignment horizontal="center"/>
    </xf>
    <xf numFmtId="0" fontId="44" fillId="0" borderId="0" xfId="42" applyFont="1" applyFill="1" applyBorder="1" applyAlignment="1"/>
    <xf numFmtId="3" fontId="44" fillId="0" borderId="0" xfId="42" applyNumberFormat="1" applyFont="1" applyFill="1" applyBorder="1"/>
    <xf numFmtId="0" fontId="43" fillId="0" borderId="0" xfId="0" applyFont="1" applyFill="1" applyBorder="1" applyAlignment="1">
      <alignment wrapText="1"/>
    </xf>
    <xf numFmtId="0" fontId="29" fillId="0" borderId="52" xfId="42" applyFont="1" applyFill="1" applyBorder="1" applyAlignment="1">
      <alignment horizontal="left"/>
    </xf>
    <xf numFmtId="0" fontId="29" fillId="0" borderId="52" xfId="42" applyFont="1" applyFill="1" applyBorder="1" applyAlignment="1"/>
    <xf numFmtId="3" fontId="29" fillId="0" borderId="52" xfId="42" applyNumberFormat="1" applyFont="1" applyFill="1" applyBorder="1"/>
    <xf numFmtId="0" fontId="28" fillId="0" borderId="52" xfId="0" applyFont="1" applyFill="1" applyBorder="1" applyAlignment="1">
      <alignment wrapText="1"/>
    </xf>
    <xf numFmtId="0" fontId="28" fillId="0" borderId="41" xfId="42" applyFont="1" applyFill="1" applyBorder="1" applyAlignment="1">
      <alignment horizontal="center" vertical="center"/>
    </xf>
    <xf numFmtId="3" fontId="28" fillId="0" borderId="42" xfId="42" applyNumberFormat="1" applyFont="1" applyFill="1" applyBorder="1" applyAlignment="1">
      <alignment vertical="center"/>
    </xf>
    <xf numFmtId="0" fontId="29" fillId="0" borderId="53" xfId="42" applyFont="1" applyFill="1" applyBorder="1" applyAlignment="1">
      <alignment horizontal="left"/>
    </xf>
    <xf numFmtId="0" fontId="29" fillId="0" borderId="27" xfId="42" applyFont="1" applyFill="1" applyBorder="1" applyAlignment="1"/>
    <xf numFmtId="0" fontId="29" fillId="0" borderId="51" xfId="42" applyFont="1" applyFill="1" applyBorder="1" applyAlignment="1">
      <alignment horizontal="center"/>
    </xf>
    <xf numFmtId="0" fontId="28" fillId="0" borderId="51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3" fontId="43" fillId="0" borderId="0" xfId="42" applyNumberFormat="1" applyFont="1"/>
    <xf numFmtId="3" fontId="29" fillId="0" borderId="18" xfId="42" applyNumberFormat="1" applyFont="1" applyFill="1" applyBorder="1"/>
    <xf numFmtId="0" fontId="29" fillId="0" borderId="19" xfId="0" applyFont="1" applyFill="1" applyBorder="1" applyAlignment="1">
      <alignment wrapText="1"/>
    </xf>
    <xf numFmtId="0" fontId="29" fillId="0" borderId="24" xfId="42" applyFont="1" applyFill="1" applyBorder="1" applyAlignment="1">
      <alignment horizontal="left"/>
    </xf>
    <xf numFmtId="0" fontId="29" fillId="0" borderId="25" xfId="42" applyFont="1" applyFill="1" applyBorder="1" applyAlignment="1"/>
    <xf numFmtId="3" fontId="29" fillId="0" borderId="54" xfId="42" applyNumberFormat="1" applyFont="1" applyFill="1" applyBorder="1"/>
    <xf numFmtId="0" fontId="29" fillId="0" borderId="31" xfId="0" applyFont="1" applyFill="1" applyBorder="1" applyAlignment="1">
      <alignment wrapText="1"/>
    </xf>
    <xf numFmtId="0" fontId="43" fillId="0" borderId="0" xfId="42" applyFont="1" applyAlignment="1">
      <alignment horizontal="center"/>
    </xf>
    <xf numFmtId="0" fontId="43" fillId="0" borderId="0" xfId="42" applyFont="1" applyAlignment="1"/>
    <xf numFmtId="0" fontId="43" fillId="0" borderId="0" xfId="0" applyFont="1" applyAlignment="1">
      <alignment wrapText="1"/>
    </xf>
    <xf numFmtId="0" fontId="29" fillId="0" borderId="0" xfId="0" applyFont="1" applyAlignment="1">
      <alignment vertical="center" wrapText="1"/>
    </xf>
    <xf numFmtId="4" fontId="29" fillId="0" borderId="0" xfId="0" applyNumberFormat="1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4" fontId="29" fillId="0" borderId="18" xfId="0" applyNumberFormat="1" applyFont="1" applyFill="1" applyBorder="1" applyAlignment="1">
      <alignment horizontal="center" vertical="center"/>
    </xf>
    <xf numFmtId="4" fontId="29" fillId="24" borderId="18" xfId="0" applyNumberFormat="1" applyFont="1" applyFill="1" applyBorder="1" applyAlignment="1">
      <alignment horizontal="center" vertical="center" wrapText="1"/>
    </xf>
    <xf numFmtId="4" fontId="29" fillId="0" borderId="18" xfId="0" applyNumberFormat="1" applyFont="1" applyFill="1" applyBorder="1" applyAlignment="1">
      <alignment horizontal="center" vertical="center" wrapText="1"/>
    </xf>
    <xf numFmtId="4" fontId="29" fillId="24" borderId="55" xfId="0" applyNumberFormat="1" applyFont="1" applyFill="1" applyBorder="1" applyAlignment="1">
      <alignment horizontal="center" vertical="center" wrapText="1"/>
    </xf>
    <xf numFmtId="9" fontId="29" fillId="24" borderId="18" xfId="45" applyFont="1" applyFill="1" applyBorder="1" applyAlignment="1">
      <alignment horizontal="center" vertical="center" wrapText="1"/>
    </xf>
    <xf numFmtId="9" fontId="29" fillId="24" borderId="56" xfId="45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3" fontId="28" fillId="0" borderId="14" xfId="0" applyNumberFormat="1" applyFont="1" applyBorder="1" applyAlignment="1">
      <alignment horizontal="right" vertical="center"/>
    </xf>
    <xf numFmtId="3" fontId="28" fillId="0" borderId="14" xfId="0" applyNumberFormat="1" applyFont="1" applyFill="1" applyBorder="1" applyAlignment="1">
      <alignment horizontal="right" vertical="center"/>
    </xf>
    <xf numFmtId="3" fontId="46" fillId="24" borderId="14" xfId="0" applyNumberFormat="1" applyFont="1" applyFill="1" applyBorder="1" applyAlignment="1">
      <alignment horizontal="right" vertical="center"/>
    </xf>
    <xf numFmtId="3" fontId="28" fillId="24" borderId="15" xfId="0" applyNumberFormat="1" applyFont="1" applyFill="1" applyBorder="1" applyAlignment="1">
      <alignment horizontal="right" vertical="center"/>
    </xf>
    <xf numFmtId="3" fontId="28" fillId="0" borderId="0" xfId="0" applyNumberFormat="1" applyFont="1" applyAlignment="1">
      <alignment vertical="center"/>
    </xf>
    <xf numFmtId="3" fontId="28" fillId="24" borderId="21" xfId="0" applyNumberFormat="1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left" vertical="center" wrapText="1"/>
    </xf>
    <xf numFmtId="3" fontId="28" fillId="24" borderId="14" xfId="0" applyNumberFormat="1" applyFont="1" applyFill="1" applyBorder="1" applyAlignment="1">
      <alignment horizontal="right" vertical="center"/>
    </xf>
    <xf numFmtId="3" fontId="28" fillId="24" borderId="32" xfId="0" applyNumberFormat="1" applyFont="1" applyFill="1" applyBorder="1" applyAlignment="1">
      <alignment horizontal="right" vertical="center"/>
    </xf>
    <xf numFmtId="0" fontId="29" fillId="24" borderId="14" xfId="0" applyFont="1" applyFill="1" applyBorder="1" applyAlignment="1">
      <alignment horizontal="right" vertical="center" wrapText="1"/>
    </xf>
    <xf numFmtId="3" fontId="29" fillId="24" borderId="15" xfId="0" applyNumberFormat="1" applyFont="1" applyFill="1" applyBorder="1" applyAlignment="1">
      <alignment vertical="center" wrapText="1"/>
    </xf>
    <xf numFmtId="3" fontId="28" fillId="0" borderId="57" xfId="0" applyNumberFormat="1" applyFont="1" applyBorder="1" applyAlignment="1">
      <alignment vertical="center"/>
    </xf>
    <xf numFmtId="3" fontId="29" fillId="24" borderId="14" xfId="0" applyNumberFormat="1" applyFont="1" applyFill="1" applyBorder="1" applyAlignment="1">
      <alignment horizontal="right" vertical="center" wrapText="1"/>
    </xf>
    <xf numFmtId="3" fontId="29" fillId="24" borderId="15" xfId="0" applyNumberFormat="1" applyFont="1" applyFill="1" applyBorder="1" applyAlignment="1">
      <alignment horizontal="right" vertical="center" wrapText="1"/>
    </xf>
    <xf numFmtId="0" fontId="28" fillId="0" borderId="48" xfId="0" applyFont="1" applyFill="1" applyBorder="1" applyAlignment="1">
      <alignment vertical="center" wrapText="1"/>
    </xf>
    <xf numFmtId="3" fontId="28" fillId="0" borderId="49" xfId="0" applyNumberFormat="1" applyFont="1" applyFill="1" applyBorder="1" applyAlignment="1">
      <alignment horizontal="right" vertical="center"/>
    </xf>
    <xf numFmtId="0" fontId="28" fillId="24" borderId="49" xfId="0" applyFont="1" applyFill="1" applyBorder="1" applyAlignment="1">
      <alignment vertical="center"/>
    </xf>
    <xf numFmtId="0" fontId="28" fillId="24" borderId="15" xfId="0" applyFont="1" applyFill="1" applyBorder="1" applyAlignment="1">
      <alignment vertical="center"/>
    </xf>
    <xf numFmtId="0" fontId="28" fillId="24" borderId="14" xfId="0" applyFont="1" applyFill="1" applyBorder="1" applyAlignment="1">
      <alignment vertical="center"/>
    </xf>
    <xf numFmtId="0" fontId="28" fillId="24" borderId="32" xfId="0" applyFont="1" applyFill="1" applyBorder="1" applyAlignment="1">
      <alignment vertical="center"/>
    </xf>
    <xf numFmtId="0" fontId="29" fillId="24" borderId="16" xfId="0" applyFont="1" applyFill="1" applyBorder="1" applyAlignment="1">
      <alignment horizontal="left" vertical="center" wrapText="1"/>
    </xf>
    <xf numFmtId="3" fontId="29" fillId="24" borderId="49" xfId="0" applyNumberFormat="1" applyFont="1" applyFill="1" applyBorder="1" applyAlignment="1">
      <alignment horizontal="right" vertical="center"/>
    </xf>
    <xf numFmtId="3" fontId="29" fillId="24" borderId="14" xfId="0" applyNumberFormat="1" applyFont="1" applyFill="1" applyBorder="1" applyAlignment="1">
      <alignment horizontal="right" vertical="center"/>
    </xf>
    <xf numFmtId="3" fontId="29" fillId="24" borderId="15" xfId="0" applyNumberFormat="1" applyFont="1" applyFill="1" applyBorder="1" applyAlignment="1">
      <alignment horizontal="right" vertical="center"/>
    </xf>
    <xf numFmtId="0" fontId="28" fillId="24" borderId="58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 wrapText="1"/>
    </xf>
    <xf numFmtId="0" fontId="28" fillId="0" borderId="59" xfId="0" applyFont="1" applyBorder="1" applyAlignment="1">
      <alignment vertical="center" wrapText="1"/>
    </xf>
    <xf numFmtId="3" fontId="28" fillId="24" borderId="49" xfId="0" applyNumberFormat="1" applyFont="1" applyFill="1" applyBorder="1" applyAlignment="1">
      <alignment horizontal="right" vertical="center"/>
    </xf>
    <xf numFmtId="0" fontId="28" fillId="0" borderId="59" xfId="0" applyFont="1" applyFill="1" applyBorder="1" applyAlignment="1">
      <alignment horizontal="left" vertical="center" wrapText="1"/>
    </xf>
    <xf numFmtId="0" fontId="28" fillId="0" borderId="34" xfId="0" applyFont="1" applyBorder="1" applyAlignment="1">
      <alignment vertical="center" wrapText="1"/>
    </xf>
    <xf numFmtId="3" fontId="28" fillId="0" borderId="34" xfId="0" applyNumberFormat="1" applyFont="1" applyBorder="1" applyAlignment="1">
      <alignment vertical="center" wrapText="1"/>
    </xf>
    <xf numFmtId="3" fontId="28" fillId="0" borderId="34" xfId="0" applyNumberFormat="1" applyFont="1" applyFill="1" applyBorder="1" applyAlignment="1">
      <alignment vertical="center" wrapText="1"/>
    </xf>
    <xf numFmtId="0" fontId="28" fillId="0" borderId="61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9" fillId="24" borderId="29" xfId="0" applyFont="1" applyFill="1" applyBorder="1" applyAlignment="1">
      <alignment horizontal="left" vertical="center" wrapText="1"/>
    </xf>
    <xf numFmtId="4" fontId="29" fillId="24" borderId="62" xfId="0" applyNumberFormat="1" applyFont="1" applyFill="1" applyBorder="1" applyAlignment="1">
      <alignment horizontal="right" vertical="center"/>
    </xf>
    <xf numFmtId="3" fontId="29" fillId="24" borderId="30" xfId="0" applyNumberFormat="1" applyFont="1" applyFill="1" applyBorder="1" applyAlignment="1">
      <alignment vertical="center" wrapText="1"/>
    </xf>
    <xf numFmtId="3" fontId="29" fillId="24" borderId="31" xfId="0" applyNumberFormat="1" applyFont="1" applyFill="1" applyBorder="1" applyAlignment="1">
      <alignment vertical="center" wrapText="1"/>
    </xf>
    <xf numFmtId="0" fontId="28" fillId="0" borderId="0" xfId="36" applyFont="1"/>
    <xf numFmtId="0" fontId="29" fillId="24" borderId="14" xfId="36" applyFont="1" applyFill="1" applyBorder="1" applyAlignment="1">
      <alignment horizontal="center" wrapText="1"/>
    </xf>
    <xf numFmtId="0" fontId="29" fillId="24" borderId="14" xfId="36" applyFont="1" applyFill="1" applyBorder="1" applyAlignment="1">
      <alignment horizontal="center" vertical="center" wrapText="1"/>
    </xf>
    <xf numFmtId="0" fontId="30" fillId="0" borderId="0" xfId="36" applyFont="1"/>
    <xf numFmtId="3" fontId="28" fillId="0" borderId="14" xfId="36" applyNumberFormat="1" applyFont="1" applyFill="1" applyBorder="1" applyAlignment="1">
      <alignment vertical="center" wrapText="1"/>
    </xf>
    <xf numFmtId="3" fontId="28" fillId="24" borderId="14" xfId="36" applyNumberFormat="1" applyFont="1" applyFill="1" applyBorder="1" applyAlignment="1">
      <alignment vertical="center" wrapText="1"/>
    </xf>
    <xf numFmtId="164" fontId="28" fillId="0" borderId="14" xfId="36" applyNumberFormat="1" applyFont="1" applyBorder="1" applyAlignment="1">
      <alignment horizontal="right" vertical="center"/>
    </xf>
    <xf numFmtId="0" fontId="28" fillId="0" borderId="0" xfId="36" applyFont="1" applyAlignment="1">
      <alignment vertical="center"/>
    </xf>
    <xf numFmtId="3" fontId="29" fillId="0" borderId="14" xfId="36" applyNumberFormat="1" applyFont="1" applyFill="1" applyBorder="1" applyAlignment="1">
      <alignment vertical="center" wrapText="1"/>
    </xf>
    <xf numFmtId="3" fontId="29" fillId="24" borderId="14" xfId="36" applyNumberFormat="1" applyFont="1" applyFill="1" applyBorder="1" applyAlignment="1">
      <alignment vertical="center" wrapText="1"/>
    </xf>
    <xf numFmtId="164" fontId="29" fillId="0" borderId="14" xfId="36" applyNumberFormat="1" applyFont="1" applyBorder="1" applyAlignment="1">
      <alignment horizontal="right" vertical="center"/>
    </xf>
    <xf numFmtId="0" fontId="28" fillId="25" borderId="14" xfId="36" applyFont="1" applyFill="1" applyBorder="1" applyAlignment="1">
      <alignment horizontal="center" vertical="center"/>
    </xf>
    <xf numFmtId="0" fontId="28" fillId="0" borderId="17" xfId="36" applyFont="1" applyFill="1" applyBorder="1" applyAlignment="1">
      <alignment vertical="center" wrapText="1"/>
    </xf>
    <xf numFmtId="164" fontId="28" fillId="0" borderId="14" xfId="36" applyNumberFormat="1" applyFont="1" applyBorder="1" applyAlignment="1">
      <alignment vertical="center"/>
    </xf>
    <xf numFmtId="3" fontId="29" fillId="0" borderId="14" xfId="36" applyNumberFormat="1" applyFont="1" applyBorder="1" applyAlignment="1">
      <alignment vertical="center" wrapText="1"/>
    </xf>
    <xf numFmtId="164" fontId="29" fillId="0" borderId="14" xfId="36" applyNumberFormat="1" applyFont="1" applyBorder="1" applyAlignment="1">
      <alignment vertical="center"/>
    </xf>
    <xf numFmtId="0" fontId="28" fillId="0" borderId="0" xfId="36" applyFont="1" applyFill="1" applyAlignment="1">
      <alignment vertical="center"/>
    </xf>
    <xf numFmtId="0" fontId="28" fillId="0" borderId="17" xfId="36" applyFont="1" applyFill="1" applyBorder="1" applyAlignment="1">
      <alignment vertical="center"/>
    </xf>
    <xf numFmtId="0" fontId="28" fillId="25" borderId="20" xfId="36" applyFont="1" applyFill="1" applyBorder="1" applyAlignment="1">
      <alignment horizontal="center" vertical="center"/>
    </xf>
    <xf numFmtId="0" fontId="28" fillId="0" borderId="14" xfId="36" applyFont="1" applyFill="1" applyBorder="1" applyAlignment="1">
      <alignment vertical="center" wrapText="1"/>
    </xf>
    <xf numFmtId="164" fontId="28" fillId="0" borderId="14" xfId="36" applyNumberFormat="1" applyFont="1" applyFill="1" applyBorder="1" applyAlignment="1">
      <alignment vertical="center"/>
    </xf>
    <xf numFmtId="3" fontId="28" fillId="0" borderId="14" xfId="36" applyNumberFormat="1" applyFont="1" applyBorder="1" applyAlignment="1">
      <alignment vertical="center" wrapText="1"/>
    </xf>
    <xf numFmtId="0" fontId="28" fillId="0" borderId="14" xfId="36" applyFont="1" applyFill="1" applyBorder="1" applyAlignment="1">
      <alignment vertical="center"/>
    </xf>
    <xf numFmtId="0" fontId="28" fillId="0" borderId="17" xfId="36" applyFont="1" applyFill="1" applyBorder="1" applyAlignment="1">
      <alignment horizontal="left" vertical="center" wrapText="1"/>
    </xf>
    <xf numFmtId="3" fontId="28" fillId="0" borderId="0" xfId="36" applyNumberFormat="1" applyFont="1" applyAlignment="1">
      <alignment vertical="center"/>
    </xf>
    <xf numFmtId="164" fontId="29" fillId="24" borderId="14" xfId="36" applyNumberFormat="1" applyFont="1" applyFill="1" applyBorder="1" applyAlignment="1">
      <alignment vertical="center"/>
    </xf>
    <xf numFmtId="0" fontId="28" fillId="25" borderId="0" xfId="36" applyFont="1" applyFill="1" applyBorder="1"/>
    <xf numFmtId="0" fontId="29" fillId="0" borderId="0" xfId="36" applyFont="1" applyFill="1" applyBorder="1" applyAlignment="1">
      <alignment horizontal="left" vertical="center"/>
    </xf>
    <xf numFmtId="4" fontId="29" fillId="0" borderId="0" xfId="36" applyNumberFormat="1" applyFont="1" applyFill="1" applyBorder="1" applyAlignment="1">
      <alignment vertical="center" wrapText="1"/>
    </xf>
    <xf numFmtId="4" fontId="31" fillId="0" borderId="0" xfId="36" applyNumberFormat="1" applyFont="1" applyFill="1" applyBorder="1" applyAlignment="1">
      <alignment vertical="center" wrapText="1"/>
    </xf>
    <xf numFmtId="4" fontId="29" fillId="0" borderId="0" xfId="36" applyNumberFormat="1" applyFont="1" applyFill="1" applyBorder="1" applyAlignment="1">
      <alignment vertical="center"/>
    </xf>
    <xf numFmtId="164" fontId="28" fillId="0" borderId="14" xfId="36" applyNumberFormat="1" applyFont="1" applyFill="1" applyBorder="1" applyAlignment="1">
      <alignment horizontal="right" vertical="center"/>
    </xf>
    <xf numFmtId="0" fontId="28" fillId="25" borderId="0" xfId="36" applyFont="1" applyFill="1" applyBorder="1" applyAlignment="1"/>
    <xf numFmtId="0" fontId="1" fillId="0" borderId="75" xfId="36" applyBorder="1" applyAlignment="1"/>
    <xf numFmtId="0" fontId="33" fillId="0" borderId="0" xfId="36" applyFont="1" applyAlignment="1">
      <alignment vertical="center"/>
    </xf>
    <xf numFmtId="0" fontId="1" fillId="0" borderId="0" xfId="36" applyBorder="1" applyAlignment="1"/>
    <xf numFmtId="0" fontId="28" fillId="0" borderId="0" xfId="36" applyFont="1" applyBorder="1" applyAlignment="1">
      <alignment vertical="center"/>
    </xf>
    <xf numFmtId="0" fontId="33" fillId="0" borderId="0" xfId="36" applyFont="1" applyBorder="1" applyAlignment="1">
      <alignment vertical="center"/>
    </xf>
    <xf numFmtId="0" fontId="28" fillId="0" borderId="0" xfId="36" applyFont="1" applyBorder="1"/>
    <xf numFmtId="0" fontId="34" fillId="0" borderId="0" xfId="59" applyFont="1" applyAlignment="1">
      <alignment vertical="center"/>
    </xf>
    <xf numFmtId="0" fontId="29" fillId="0" borderId="0" xfId="59" applyFont="1" applyAlignment="1">
      <alignment vertical="center" wrapText="1"/>
    </xf>
    <xf numFmtId="4" fontId="29" fillId="0" borderId="0" xfId="59" applyNumberFormat="1" applyFont="1" applyAlignment="1">
      <alignment horizontal="right" vertical="center"/>
    </xf>
    <xf numFmtId="4" fontId="29" fillId="0" borderId="0" xfId="59" applyNumberFormat="1" applyFont="1" applyAlignment="1">
      <alignment vertical="center"/>
    </xf>
    <xf numFmtId="0" fontId="28" fillId="0" borderId="13" xfId="59" applyFont="1" applyFill="1" applyBorder="1" applyAlignment="1">
      <alignment horizontal="center" vertical="center" wrapText="1"/>
    </xf>
    <xf numFmtId="0" fontId="28" fillId="0" borderId="14" xfId="59" applyFont="1" applyFill="1" applyBorder="1" applyAlignment="1">
      <alignment horizontal="left" vertical="center" wrapText="1"/>
    </xf>
    <xf numFmtId="3" fontId="28" fillId="0" borderId="14" xfId="59" applyNumberFormat="1" applyFont="1" applyFill="1" applyBorder="1" applyAlignment="1">
      <alignment horizontal="right" vertical="center"/>
    </xf>
    <xf numFmtId="3" fontId="28" fillId="24" borderId="21" xfId="59" applyNumberFormat="1" applyFont="1" applyFill="1" applyBorder="1" applyAlignment="1">
      <alignment horizontal="right" vertical="center"/>
    </xf>
    <xf numFmtId="3" fontId="28" fillId="0" borderId="20" xfId="59" applyNumberFormat="1" applyFont="1" applyFill="1" applyBorder="1" applyAlignment="1">
      <alignment horizontal="right" vertical="center"/>
    </xf>
    <xf numFmtId="49" fontId="28" fillId="0" borderId="15" xfId="59" applyNumberFormat="1" applyFont="1" applyFill="1" applyBorder="1" applyAlignment="1">
      <alignment horizontal="justify" vertical="center"/>
    </xf>
    <xf numFmtId="3" fontId="34" fillId="0" borderId="0" xfId="59" applyNumberFormat="1" applyFont="1" applyFill="1" applyAlignment="1">
      <alignment vertical="center"/>
    </xf>
    <xf numFmtId="0" fontId="34" fillId="0" borderId="0" xfId="59" applyFont="1" applyFill="1" applyAlignment="1">
      <alignment vertical="center"/>
    </xf>
    <xf numFmtId="0" fontId="28" fillId="0" borderId="16" xfId="59" applyFont="1" applyBorder="1" applyAlignment="1">
      <alignment horizontal="center" vertical="center"/>
    </xf>
    <xf numFmtId="0" fontId="47" fillId="0" borderId="16" xfId="59" applyFont="1" applyBorder="1" applyAlignment="1">
      <alignment horizontal="center" vertical="center"/>
    </xf>
    <xf numFmtId="3" fontId="34" fillId="0" borderId="0" xfId="59" applyNumberFormat="1" applyFont="1" applyAlignment="1">
      <alignment vertical="center"/>
    </xf>
    <xf numFmtId="0" fontId="48" fillId="0" borderId="0" xfId="59" applyFont="1" applyAlignment="1">
      <alignment vertical="center"/>
    </xf>
    <xf numFmtId="3" fontId="29" fillId="24" borderId="14" xfId="59" applyNumberFormat="1" applyFont="1" applyFill="1" applyBorder="1" applyAlignment="1">
      <alignment vertical="center" wrapText="1"/>
    </xf>
    <xf numFmtId="0" fontId="28" fillId="24" borderId="15" xfId="59" applyFont="1" applyFill="1" applyBorder="1" applyAlignment="1">
      <alignment horizontal="justify" vertical="center"/>
    </xf>
    <xf numFmtId="0" fontId="28" fillId="0" borderId="13" xfId="59" applyFont="1" applyBorder="1" applyAlignment="1">
      <alignment horizontal="center" vertical="center" wrapText="1"/>
    </xf>
    <xf numFmtId="3" fontId="28" fillId="24" borderId="14" xfId="59" applyNumberFormat="1" applyFont="1" applyFill="1" applyBorder="1" applyAlignment="1">
      <alignment horizontal="right" vertical="center"/>
    </xf>
    <xf numFmtId="0" fontId="47" fillId="0" borderId="13" xfId="59" applyFont="1" applyBorder="1" applyAlignment="1">
      <alignment horizontal="center" vertical="center" wrapText="1"/>
    </xf>
    <xf numFmtId="0" fontId="28" fillId="0" borderId="16" xfId="59" applyFont="1" applyBorder="1" applyAlignment="1">
      <alignment horizontal="center" vertical="center" wrapText="1"/>
    </xf>
    <xf numFmtId="0" fontId="28" fillId="0" borderId="17" xfId="59" applyFont="1" applyFill="1" applyBorder="1" applyAlignment="1">
      <alignment vertical="center" wrapText="1"/>
    </xf>
    <xf numFmtId="3" fontId="29" fillId="24" borderId="14" xfId="59" applyNumberFormat="1" applyFont="1" applyFill="1" applyBorder="1" applyAlignment="1">
      <alignment horizontal="right" vertical="center" wrapText="1"/>
    </xf>
    <xf numFmtId="0" fontId="28" fillId="0" borderId="14" xfId="59" applyFont="1" applyFill="1" applyBorder="1" applyAlignment="1">
      <alignment vertical="center" wrapText="1"/>
    </xf>
    <xf numFmtId="0" fontId="28" fillId="0" borderId="17" xfId="59" applyFont="1" applyFill="1" applyBorder="1" applyAlignment="1">
      <alignment horizontal="left" vertical="center" wrapText="1"/>
    </xf>
    <xf numFmtId="49" fontId="28" fillId="0" borderId="15" xfId="59" applyNumberFormat="1" applyFont="1" applyBorder="1" applyAlignment="1">
      <alignment horizontal="justify" vertical="center" wrapText="1"/>
    </xf>
    <xf numFmtId="49" fontId="28" fillId="0" borderId="15" xfId="59" applyNumberFormat="1" applyFont="1" applyFill="1" applyBorder="1" applyAlignment="1">
      <alignment horizontal="justify" vertical="center" wrapText="1"/>
    </xf>
    <xf numFmtId="0" fontId="28" fillId="0" borderId="16" xfId="59" applyFont="1" applyFill="1" applyBorder="1" applyAlignment="1">
      <alignment horizontal="center" vertical="center" wrapText="1"/>
    </xf>
    <xf numFmtId="0" fontId="47" fillId="0" borderId="16" xfId="59" applyFont="1" applyFill="1" applyBorder="1" applyAlignment="1">
      <alignment horizontal="center" vertical="center" wrapText="1"/>
    </xf>
    <xf numFmtId="0" fontId="48" fillId="0" borderId="0" xfId="59" applyFont="1" applyFill="1" applyAlignment="1">
      <alignment vertical="center"/>
    </xf>
    <xf numFmtId="0" fontId="28" fillId="0" borderId="22" xfId="59" applyFont="1" applyFill="1" applyBorder="1" applyAlignment="1">
      <alignment horizontal="left" vertical="center" wrapText="1"/>
    </xf>
    <xf numFmtId="3" fontId="28" fillId="0" borderId="21" xfId="59" applyNumberFormat="1" applyFont="1" applyFill="1" applyBorder="1" applyAlignment="1">
      <alignment horizontal="right" vertical="center"/>
    </xf>
    <xf numFmtId="0" fontId="47" fillId="0" borderId="16" xfId="59" applyFont="1" applyBorder="1" applyAlignment="1">
      <alignment horizontal="center" vertical="center" wrapText="1"/>
    </xf>
    <xf numFmtId="3" fontId="29" fillId="24" borderId="21" xfId="59" applyNumberFormat="1" applyFont="1" applyFill="1" applyBorder="1" applyAlignment="1">
      <alignment vertical="center" wrapText="1"/>
    </xf>
    <xf numFmtId="0" fontId="28" fillId="24" borderId="23" xfId="59" applyFont="1" applyFill="1" applyBorder="1" applyAlignment="1">
      <alignment horizontal="justify" vertical="center"/>
    </xf>
    <xf numFmtId="0" fontId="34" fillId="0" borderId="24" xfId="59" applyFont="1" applyBorder="1" applyAlignment="1">
      <alignment vertical="center"/>
    </xf>
    <xf numFmtId="0" fontId="28" fillId="0" borderId="25" xfId="59" applyFont="1" applyFill="1" applyBorder="1" applyAlignment="1">
      <alignment vertical="center" wrapText="1"/>
    </xf>
    <xf numFmtId="3" fontId="28" fillId="0" borderId="25" xfId="59" applyNumberFormat="1" applyFont="1" applyBorder="1" applyAlignment="1">
      <alignment vertical="center" wrapText="1"/>
    </xf>
    <xf numFmtId="0" fontId="28" fillId="0" borderId="25" xfId="59" applyFont="1" applyBorder="1" applyAlignment="1">
      <alignment vertical="center" wrapText="1"/>
    </xf>
    <xf numFmtId="49" fontId="28" fillId="0" borderId="26" xfId="59" applyNumberFormat="1" applyFont="1" applyFill="1" applyBorder="1" applyAlignment="1">
      <alignment horizontal="justify" vertical="center"/>
    </xf>
    <xf numFmtId="3" fontId="29" fillId="24" borderId="27" xfId="59" applyNumberFormat="1" applyFont="1" applyFill="1" applyBorder="1" applyAlignment="1">
      <alignment vertical="center" wrapText="1"/>
    </xf>
    <xf numFmtId="49" fontId="28" fillId="24" borderId="28" xfId="59" applyNumberFormat="1" applyFont="1" applyFill="1" applyBorder="1" applyAlignment="1">
      <alignment horizontal="justify" vertical="center"/>
    </xf>
    <xf numFmtId="4" fontId="28" fillId="0" borderId="0" xfId="59" applyNumberFormat="1" applyFont="1" applyFill="1" applyAlignment="1">
      <alignment vertical="center"/>
    </xf>
    <xf numFmtId="4" fontId="29" fillId="0" borderId="0" xfId="59" applyNumberFormat="1" applyFont="1" applyFill="1" applyBorder="1" applyAlignment="1">
      <alignment horizontal="right" vertical="center"/>
    </xf>
    <xf numFmtId="4" fontId="34" fillId="0" borderId="0" xfId="59" applyNumberFormat="1" applyFont="1" applyAlignment="1">
      <alignment vertical="center"/>
    </xf>
    <xf numFmtId="0" fontId="28" fillId="0" borderId="16" xfId="42" applyFont="1" applyFill="1" applyBorder="1" applyAlignment="1">
      <alignment horizontal="center" vertical="center"/>
    </xf>
    <xf numFmtId="0" fontId="28" fillId="0" borderId="14" xfId="41" applyFont="1" applyFill="1" applyBorder="1" applyAlignment="1">
      <alignment horizontal="left" vertical="center" wrapText="1"/>
    </xf>
    <xf numFmtId="0" fontId="28" fillId="0" borderId="48" xfId="42" applyFont="1" applyFill="1" applyBorder="1" applyAlignment="1">
      <alignment horizontal="center" vertical="center"/>
    </xf>
    <xf numFmtId="0" fontId="28" fillId="0" borderId="21" xfId="41" applyFont="1" applyFill="1" applyBorder="1" applyAlignment="1">
      <alignment horizontal="left" vertical="center" wrapText="1"/>
    </xf>
    <xf numFmtId="0" fontId="28" fillId="0" borderId="49" xfId="41" applyFont="1" applyFill="1" applyBorder="1" applyAlignment="1">
      <alignment horizontal="left" vertical="center" wrapText="1"/>
    </xf>
    <xf numFmtId="0" fontId="28" fillId="0" borderId="42" xfId="41" applyFont="1" applyFill="1" applyBorder="1" applyAlignment="1">
      <alignment horizontal="left" vertical="center" wrapText="1"/>
    </xf>
    <xf numFmtId="0" fontId="28" fillId="0" borderId="73" xfId="42" applyFont="1" applyFill="1" applyBorder="1" applyAlignment="1">
      <alignment horizontal="center" vertical="center"/>
    </xf>
    <xf numFmtId="0" fontId="28" fillId="0" borderId="74" xfId="41" applyFont="1" applyFill="1" applyBorder="1" applyAlignment="1">
      <alignment horizontal="left" vertical="center" wrapText="1"/>
    </xf>
    <xf numFmtId="0" fontId="26" fillId="0" borderId="0" xfId="42" applyFont="1" applyAlignment="1">
      <alignment horizontal="center"/>
    </xf>
    <xf numFmtId="4" fontId="29" fillId="24" borderId="27" xfId="0" applyNumberFormat="1" applyFont="1" applyFill="1" applyBorder="1" applyAlignment="1">
      <alignment horizontal="center" vertical="center"/>
    </xf>
    <xf numFmtId="3" fontId="29" fillId="0" borderId="76" xfId="42" applyNumberFormat="1" applyFont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justify" vertical="center" wrapText="1"/>
    </xf>
    <xf numFmtId="0" fontId="28" fillId="0" borderId="32" xfId="0" applyFont="1" applyFill="1" applyBorder="1" applyAlignment="1">
      <alignment horizontal="justify" vertical="center" wrapText="1"/>
    </xf>
    <xf numFmtId="0" fontId="28" fillId="0" borderId="77" xfId="0" applyFont="1" applyFill="1" applyBorder="1" applyAlignment="1">
      <alignment horizontal="justify" vertical="center" wrapText="1"/>
    </xf>
    <xf numFmtId="0" fontId="29" fillId="0" borderId="10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center" vertical="center" wrapText="1"/>
    </xf>
    <xf numFmtId="3" fontId="29" fillId="0" borderId="11" xfId="42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6" xfId="4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justify" vertical="center"/>
    </xf>
    <xf numFmtId="0" fontId="28" fillId="0" borderId="0" xfId="42" applyFont="1" applyFill="1" applyAlignment="1"/>
    <xf numFmtId="0" fontId="28" fillId="0" borderId="14" xfId="41" applyFont="1" applyFill="1" applyBorder="1" applyAlignment="1">
      <alignment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50" xfId="0" applyFont="1" applyFill="1" applyBorder="1" applyAlignment="1">
      <alignment horizontal="justify" vertical="center"/>
    </xf>
    <xf numFmtId="0" fontId="29" fillId="0" borderId="79" xfId="0" applyFont="1" applyFill="1" applyBorder="1" applyAlignment="1">
      <alignment wrapText="1"/>
    </xf>
    <xf numFmtId="3" fontId="29" fillId="0" borderId="78" xfId="0" applyNumberFormat="1" applyFont="1" applyFill="1" applyBorder="1" applyAlignment="1">
      <alignment wrapText="1"/>
    </xf>
    <xf numFmtId="0" fontId="34" fillId="0" borderId="0" xfId="0" applyFont="1" applyBorder="1" applyAlignment="1">
      <alignment horizontal="left"/>
    </xf>
    <xf numFmtId="0" fontId="43" fillId="0" borderId="0" xfId="42" applyFont="1" applyBorder="1" applyAlignment="1"/>
    <xf numFmtId="0" fontId="49" fillId="0" borderId="0" xfId="0" applyFont="1" applyAlignment="1"/>
    <xf numFmtId="0" fontId="28" fillId="0" borderId="59" xfId="0" applyFont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3" fontId="35" fillId="24" borderId="31" xfId="0" applyNumberFormat="1" applyFont="1" applyFill="1" applyBorder="1" applyAlignment="1">
      <alignment vertical="center"/>
    </xf>
    <xf numFmtId="3" fontId="35" fillId="24" borderId="30" xfId="0" applyNumberFormat="1" applyFont="1" applyFill="1" applyBorder="1" applyAlignment="1">
      <alignment vertical="center"/>
    </xf>
    <xf numFmtId="0" fontId="35" fillId="24" borderId="24" xfId="0" applyFont="1" applyFill="1" applyBorder="1" applyAlignment="1">
      <alignment vertical="center" wrapText="1"/>
    </xf>
    <xf numFmtId="3" fontId="20" fillId="0" borderId="23" xfId="40" applyNumberFormat="1" applyFont="1" applyFill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20" fillId="24" borderId="21" xfId="0" applyNumberFormat="1" applyFont="1" applyFill="1" applyBorder="1" applyAlignment="1">
      <alignment vertical="center"/>
    </xf>
    <xf numFmtId="0" fontId="20" fillId="0" borderId="59" xfId="0" applyFont="1" applyFill="1" applyBorder="1" applyAlignment="1">
      <alignment horizontal="left" vertical="center" wrapText="1"/>
    </xf>
    <xf numFmtId="3" fontId="20" fillId="0" borderId="50" xfId="40" applyNumberFormat="1" applyFont="1" applyFill="1" applyBorder="1" applyAlignment="1">
      <alignment vertical="center"/>
    </xf>
    <xf numFmtId="3" fontId="20" fillId="0" borderId="49" xfId="0" applyNumberFormat="1" applyFont="1" applyBorder="1" applyAlignment="1">
      <alignment vertical="center"/>
    </xf>
    <xf numFmtId="3" fontId="20" fillId="24" borderId="49" xfId="0" applyNumberFormat="1" applyFont="1" applyFill="1" applyBorder="1" applyAlignment="1">
      <alignment vertical="center"/>
    </xf>
    <xf numFmtId="0" fontId="20" fillId="0" borderId="48" xfId="0" applyFont="1" applyFill="1" applyBorder="1" applyAlignment="1">
      <alignment horizontal="left" vertical="center" wrapText="1"/>
    </xf>
    <xf numFmtId="0" fontId="35" fillId="24" borderId="31" xfId="0" applyFont="1" applyFill="1" applyBorder="1" applyAlignment="1">
      <alignment horizontal="center" vertical="center" wrapText="1"/>
    </xf>
    <xf numFmtId="0" fontId="35" fillId="24" borderId="30" xfId="0" applyFont="1" applyFill="1" applyBorder="1" applyAlignment="1">
      <alignment horizontal="center" vertical="center" wrapText="1"/>
    </xf>
    <xf numFmtId="0" fontId="35" fillId="24" borderId="29" xfId="0" applyFont="1" applyFill="1" applyBorder="1" applyAlignment="1">
      <alignment horizontal="center" vertical="center" wrapText="1"/>
    </xf>
    <xf numFmtId="0" fontId="0" fillId="0" borderId="0" xfId="0" applyBorder="1"/>
    <xf numFmtId="0" fontId="40" fillId="0" borderId="0" xfId="0" applyFont="1" applyBorder="1"/>
    <xf numFmtId="3" fontId="40" fillId="0" borderId="0" xfId="0" applyNumberFormat="1" applyFont="1" applyBorder="1"/>
    <xf numFmtId="3" fontId="35" fillId="0" borderId="0" xfId="40" applyNumberFormat="1" applyFont="1" applyFill="1" applyBorder="1" applyAlignment="1">
      <alignment vertical="center"/>
    </xf>
    <xf numFmtId="49" fontId="35" fillId="0" borderId="0" xfId="40" applyNumberFormat="1" applyFont="1" applyFill="1" applyBorder="1" applyAlignment="1">
      <alignment vertical="center" wrapText="1"/>
    </xf>
    <xf numFmtId="0" fontId="0" fillId="0" borderId="57" xfId="0" applyBorder="1"/>
    <xf numFmtId="0" fontId="0" fillId="0" borderId="39" xfId="0" applyBorder="1"/>
    <xf numFmtId="0" fontId="28" fillId="0" borderId="16" xfId="0" applyFont="1" applyBorder="1" applyAlignment="1">
      <alignment horizontal="left" vertical="center" wrapText="1"/>
    </xf>
    <xf numFmtId="0" fontId="25" fillId="0" borderId="0" xfId="0" applyFont="1" applyAlignment="1"/>
    <xf numFmtId="4" fontId="29" fillId="24" borderId="49" xfId="0" applyNumberFormat="1" applyFont="1" applyFill="1" applyBorder="1" applyAlignment="1">
      <alignment horizontal="center" vertical="center"/>
    </xf>
    <xf numFmtId="9" fontId="29" fillId="24" borderId="14" xfId="45" applyFont="1" applyFill="1" applyBorder="1" applyAlignment="1">
      <alignment horizontal="center" vertical="center" wrapText="1"/>
    </xf>
    <xf numFmtId="9" fontId="29" fillId="24" borderId="17" xfId="45" applyFont="1" applyFill="1" applyBorder="1" applyAlignment="1">
      <alignment horizontal="center" vertical="center" wrapText="1"/>
    </xf>
    <xf numFmtId="4" fontId="35" fillId="0" borderId="54" xfId="0" applyNumberFormat="1" applyFont="1" applyFill="1" applyBorder="1" applyAlignment="1">
      <alignment horizontal="center" vertical="center" wrapText="1"/>
    </xf>
    <xf numFmtId="0" fontId="28" fillId="0" borderId="48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 wrapText="1"/>
    </xf>
    <xf numFmtId="0" fontId="25" fillId="0" borderId="0" xfId="0" applyFont="1" applyFill="1" applyAlignment="1">
      <alignment horizontal="left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9" fillId="25" borderId="20" xfId="36" applyFont="1" applyFill="1" applyBorder="1" applyAlignment="1">
      <alignment vertical="center" wrapText="1"/>
    </xf>
    <xf numFmtId="0" fontId="29" fillId="0" borderId="17" xfId="36" applyFont="1" applyBorder="1" applyAlignment="1">
      <alignment vertical="center" wrapText="1"/>
    </xf>
    <xf numFmtId="2" fontId="26" fillId="0" borderId="0" xfId="36" applyNumberFormat="1" applyFont="1" applyBorder="1" applyAlignment="1">
      <alignment horizontal="center" vertical="center" wrapText="1"/>
    </xf>
    <xf numFmtId="0" fontId="25" fillId="0" borderId="0" xfId="36" applyFont="1" applyBorder="1" applyAlignment="1">
      <alignment wrapText="1"/>
    </xf>
    <xf numFmtId="0" fontId="28" fillId="0" borderId="20" xfId="36" applyFont="1" applyFill="1" applyBorder="1" applyAlignment="1">
      <alignment vertical="center" wrapText="1"/>
    </xf>
    <xf numFmtId="0" fontId="28" fillId="0" borderId="17" xfId="36" applyFont="1" applyBorder="1" applyAlignment="1">
      <alignment vertical="center" wrapText="1"/>
    </xf>
    <xf numFmtId="0" fontId="28" fillId="25" borderId="20" xfId="36" applyFont="1" applyFill="1" applyBorder="1" applyAlignment="1">
      <alignment vertical="center" wrapText="1"/>
    </xf>
    <xf numFmtId="0" fontId="28" fillId="0" borderId="20" xfId="36" applyFont="1" applyBorder="1" applyAlignment="1">
      <alignment horizontal="left" vertical="center" wrapText="1"/>
    </xf>
    <xf numFmtId="0" fontId="1" fillId="0" borderId="17" xfId="36" applyBorder="1" applyAlignment="1">
      <alignment wrapText="1"/>
    </xf>
    <xf numFmtId="0" fontId="28" fillId="0" borderId="20" xfId="36" applyFont="1" applyFill="1" applyBorder="1" applyAlignment="1">
      <alignment horizontal="left" vertical="center" wrapText="1"/>
    </xf>
    <xf numFmtId="0" fontId="1" fillId="0" borderId="17" xfId="36" applyBorder="1" applyAlignment="1">
      <alignment vertical="center" wrapText="1"/>
    </xf>
    <xf numFmtId="0" fontId="29" fillId="25" borderId="20" xfId="36" applyFont="1" applyFill="1" applyBorder="1" applyAlignment="1">
      <alignment vertical="center" shrinkToFit="1"/>
    </xf>
    <xf numFmtId="0" fontId="29" fillId="0" borderId="17" xfId="36" applyFont="1" applyBorder="1" applyAlignment="1">
      <alignment vertical="center" shrinkToFit="1"/>
    </xf>
    <xf numFmtId="0" fontId="29" fillId="24" borderId="20" xfId="36" applyFont="1" applyFill="1" applyBorder="1" applyAlignment="1">
      <alignment vertical="center" wrapText="1"/>
    </xf>
    <xf numFmtId="0" fontId="29" fillId="24" borderId="17" xfId="36" applyFont="1" applyFill="1" applyBorder="1" applyAlignment="1">
      <alignment vertical="center" wrapText="1"/>
    </xf>
    <xf numFmtId="0" fontId="29" fillId="24" borderId="20" xfId="36" applyFont="1" applyFill="1" applyBorder="1" applyAlignment="1">
      <alignment horizontal="center" vertical="center" wrapText="1"/>
    </xf>
    <xf numFmtId="0" fontId="32" fillId="0" borderId="17" xfId="36" applyFont="1" applyBorder="1" applyAlignment="1">
      <alignment horizontal="center" vertical="center" wrapText="1"/>
    </xf>
    <xf numFmtId="0" fontId="29" fillId="24" borderId="20" xfId="36" applyFont="1" applyFill="1" applyBorder="1" applyAlignment="1">
      <alignment wrapText="1"/>
    </xf>
    <xf numFmtId="0" fontId="29" fillId="24" borderId="17" xfId="36" applyFont="1" applyFill="1" applyBorder="1" applyAlignment="1">
      <alignment wrapText="1"/>
    </xf>
    <xf numFmtId="0" fontId="26" fillId="0" borderId="0" xfId="59" applyFont="1" applyAlignment="1">
      <alignment horizontal="center" vertical="center" wrapText="1"/>
    </xf>
    <xf numFmtId="0" fontId="29" fillId="24" borderId="10" xfId="59" applyFont="1" applyFill="1" applyBorder="1" applyAlignment="1">
      <alignment horizontal="center" vertical="center" wrapText="1"/>
    </xf>
    <xf numFmtId="0" fontId="29" fillId="24" borderId="16" xfId="59" applyFont="1" applyFill="1" applyBorder="1" applyAlignment="1">
      <alignment horizontal="center" vertical="center" wrapText="1"/>
    </xf>
    <xf numFmtId="0" fontId="29" fillId="24" borderId="11" xfId="59" applyFont="1" applyFill="1" applyBorder="1" applyAlignment="1">
      <alignment horizontal="center" vertical="center" wrapText="1"/>
    </xf>
    <xf numFmtId="0" fontId="29" fillId="24" borderId="14" xfId="59" applyFont="1" applyFill="1" applyBorder="1" applyAlignment="1">
      <alignment horizontal="center" vertical="center" wrapText="1"/>
    </xf>
    <xf numFmtId="4" fontId="29" fillId="24" borderId="11" xfId="59" applyNumberFormat="1" applyFont="1" applyFill="1" applyBorder="1" applyAlignment="1">
      <alignment horizontal="center" vertical="center" wrapText="1"/>
    </xf>
    <xf numFmtId="4" fontId="29" fillId="24" borderId="14" xfId="59" applyNumberFormat="1" applyFont="1" applyFill="1" applyBorder="1" applyAlignment="1">
      <alignment horizontal="center" vertical="center" wrapText="1"/>
    </xf>
    <xf numFmtId="0" fontId="34" fillId="24" borderId="14" xfId="59" applyFont="1" applyFill="1" applyBorder="1" applyAlignment="1">
      <alignment horizontal="center" vertical="center" wrapText="1"/>
    </xf>
    <xf numFmtId="4" fontId="29" fillId="24" borderId="65" xfId="59" applyNumberFormat="1" applyFont="1" applyFill="1" applyBorder="1" applyAlignment="1">
      <alignment horizontal="center" vertical="center" wrapText="1"/>
    </xf>
    <xf numFmtId="4" fontId="29" fillId="24" borderId="49" xfId="59" applyNumberFormat="1" applyFont="1" applyFill="1" applyBorder="1" applyAlignment="1">
      <alignment horizontal="center" vertical="center" wrapText="1"/>
    </xf>
    <xf numFmtId="4" fontId="29" fillId="24" borderId="14" xfId="59" applyNumberFormat="1" applyFont="1" applyFill="1" applyBorder="1" applyAlignment="1">
      <alignment horizontal="center" vertical="center"/>
    </xf>
    <xf numFmtId="4" fontId="29" fillId="24" borderId="66" xfId="0" applyNumberFormat="1" applyFont="1" applyFill="1" applyBorder="1" applyAlignment="1">
      <alignment horizontal="center" vertical="center" wrapText="1"/>
    </xf>
    <xf numFmtId="0" fontId="45" fillId="0" borderId="67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29" fillId="24" borderId="71" xfId="59" applyFont="1" applyFill="1" applyBorder="1" applyAlignment="1">
      <alignment horizontal="center" vertical="center"/>
    </xf>
    <xf numFmtId="0" fontId="29" fillId="24" borderId="32" xfId="59" applyFont="1" applyFill="1" applyBorder="1" applyAlignment="1">
      <alignment horizontal="center" vertical="center"/>
    </xf>
    <xf numFmtId="0" fontId="29" fillId="24" borderId="16" xfId="59" applyFont="1" applyFill="1" applyBorder="1" applyAlignment="1">
      <alignment vertical="center" wrapText="1"/>
    </xf>
    <xf numFmtId="0" fontId="34" fillId="0" borderId="14" xfId="59" applyFont="1" applyBorder="1" applyAlignment="1">
      <alignment vertical="center"/>
    </xf>
    <xf numFmtId="0" fontId="35" fillId="0" borderId="13" xfId="59" applyFont="1" applyBorder="1" applyAlignment="1">
      <alignment vertical="center" wrapText="1"/>
    </xf>
    <xf numFmtId="0" fontId="35" fillId="0" borderId="34" xfId="59" applyFont="1" applyBorder="1" applyAlignment="1">
      <alignment vertical="center" wrapText="1"/>
    </xf>
    <xf numFmtId="0" fontId="35" fillId="0" borderId="80" xfId="59" applyFont="1" applyBorder="1" applyAlignment="1">
      <alignment vertical="center" wrapText="1"/>
    </xf>
    <xf numFmtId="0" fontId="35" fillId="0" borderId="32" xfId="59" applyFont="1" applyBorder="1" applyAlignment="1">
      <alignment vertical="center" wrapText="1"/>
    </xf>
    <xf numFmtId="0" fontId="35" fillId="0" borderId="13" xfId="59" applyFont="1" applyFill="1" applyBorder="1" applyAlignment="1">
      <alignment vertical="center" wrapText="1"/>
    </xf>
    <xf numFmtId="0" fontId="35" fillId="0" borderId="34" xfId="59" applyFont="1" applyFill="1" applyBorder="1" applyAlignment="1">
      <alignment vertical="center" wrapText="1"/>
    </xf>
    <xf numFmtId="0" fontId="35" fillId="0" borderId="32" xfId="59" applyFont="1" applyFill="1" applyBorder="1" applyAlignment="1">
      <alignment vertical="center" wrapText="1"/>
    </xf>
    <xf numFmtId="0" fontId="35" fillId="0" borderId="13" xfId="59" applyFont="1" applyFill="1" applyBorder="1" applyAlignment="1">
      <alignment vertical="center"/>
    </xf>
    <xf numFmtId="0" fontId="35" fillId="0" borderId="34" xfId="59" applyFont="1" applyFill="1" applyBorder="1" applyAlignment="1">
      <alignment vertical="center"/>
    </xf>
    <xf numFmtId="0" fontId="35" fillId="0" borderId="32" xfId="59" applyFont="1" applyFill="1" applyBorder="1" applyAlignment="1">
      <alignment vertical="center"/>
    </xf>
    <xf numFmtId="0" fontId="29" fillId="24" borderId="13" xfId="59" applyFont="1" applyFill="1" applyBorder="1" applyAlignment="1">
      <alignment vertical="center" wrapText="1"/>
    </xf>
    <xf numFmtId="0" fontId="29" fillId="24" borderId="17" xfId="59" applyFont="1" applyFill="1" applyBorder="1" applyAlignment="1">
      <alignment vertical="center" wrapText="1"/>
    </xf>
    <xf numFmtId="0" fontId="29" fillId="24" borderId="60" xfId="59" applyFont="1" applyFill="1" applyBorder="1" applyAlignment="1">
      <alignment vertical="center" wrapText="1"/>
    </xf>
    <xf numFmtId="0" fontId="29" fillId="24" borderId="22" xfId="59" applyFont="1" applyFill="1" applyBorder="1" applyAlignment="1">
      <alignment vertical="center" wrapText="1"/>
    </xf>
    <xf numFmtId="0" fontId="29" fillId="24" borderId="53" xfId="59" applyFont="1" applyFill="1" applyBorder="1" applyAlignment="1">
      <alignment horizontal="left" vertical="center" wrapText="1"/>
    </xf>
    <xf numFmtId="0" fontId="34" fillId="0" borderId="27" xfId="59" applyFont="1" applyBorder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4" fontId="29" fillId="0" borderId="65" xfId="0" applyNumberFormat="1" applyFont="1" applyBorder="1" applyAlignment="1">
      <alignment horizontal="center" vertical="center" wrapText="1"/>
    </xf>
    <xf numFmtId="4" fontId="29" fillId="0" borderId="27" xfId="0" applyNumberFormat="1" applyFont="1" applyBorder="1" applyAlignment="1">
      <alignment horizontal="center" vertical="center" wrapText="1"/>
    </xf>
    <xf numFmtId="4" fontId="29" fillId="24" borderId="65" xfId="0" applyNumberFormat="1" applyFont="1" applyFill="1" applyBorder="1" applyAlignment="1">
      <alignment horizontal="center" vertical="center" wrapText="1"/>
    </xf>
    <xf numFmtId="4" fontId="29" fillId="24" borderId="27" xfId="0" applyNumberFormat="1" applyFont="1" applyFill="1" applyBorder="1" applyAlignment="1">
      <alignment horizontal="center" vertical="center"/>
    </xf>
    <xf numFmtId="4" fontId="29" fillId="0" borderId="69" xfId="0" applyNumberFormat="1" applyFont="1" applyFill="1" applyBorder="1" applyAlignment="1">
      <alignment horizontal="center" vertical="center" wrapText="1"/>
    </xf>
    <xf numFmtId="4" fontId="29" fillId="0" borderId="51" xfId="0" applyNumberFormat="1" applyFont="1" applyFill="1" applyBorder="1" applyAlignment="1">
      <alignment horizontal="center" vertical="center" wrapText="1"/>
    </xf>
    <xf numFmtId="4" fontId="29" fillId="0" borderId="70" xfId="0" applyNumberFormat="1" applyFont="1" applyFill="1" applyBorder="1" applyAlignment="1">
      <alignment horizontal="center" vertical="center" wrapText="1"/>
    </xf>
    <xf numFmtId="4" fontId="29" fillId="0" borderId="66" xfId="0" applyNumberFormat="1" applyFont="1" applyFill="1" applyBorder="1" applyAlignment="1">
      <alignment horizontal="center" vertical="center" wrapText="1"/>
    </xf>
    <xf numFmtId="0" fontId="45" fillId="0" borderId="67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29" fillId="0" borderId="13" xfId="0" applyFont="1" applyFill="1" applyBorder="1" applyAlignment="1">
      <alignment horizontal="left" vertical="center" wrapText="1"/>
    </xf>
    <xf numFmtId="0" fontId="29" fillId="0" borderId="34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/>
    </xf>
    <xf numFmtId="0" fontId="29" fillId="0" borderId="34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left" vertical="center"/>
    </xf>
    <xf numFmtId="0" fontId="29" fillId="0" borderId="63" xfId="0" applyFont="1" applyBorder="1" applyAlignment="1">
      <alignment horizontal="left" vertical="center" wrapText="1"/>
    </xf>
    <xf numFmtId="0" fontId="29" fillId="0" borderId="67" xfId="0" applyFont="1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35" fillId="0" borderId="51" xfId="0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28" fillId="0" borderId="16" xfId="42" applyFont="1" applyFill="1" applyBorder="1" applyAlignment="1">
      <alignment horizontal="center" vertical="center"/>
    </xf>
    <xf numFmtId="0" fontId="28" fillId="0" borderId="14" xfId="41" applyFont="1" applyFill="1" applyBorder="1" applyAlignment="1">
      <alignment horizontal="left" vertical="center" wrapText="1"/>
    </xf>
    <xf numFmtId="0" fontId="26" fillId="0" borderId="0" xfId="42" applyFont="1" applyAlignment="1">
      <alignment horizontal="center"/>
    </xf>
    <xf numFmtId="0" fontId="28" fillId="0" borderId="73" xfId="42" applyFont="1" applyFill="1" applyBorder="1" applyAlignment="1">
      <alignment horizontal="center" vertical="center"/>
    </xf>
    <xf numFmtId="0" fontId="28" fillId="0" borderId="48" xfId="42" applyFont="1" applyFill="1" applyBorder="1" applyAlignment="1">
      <alignment horizontal="center" vertical="center"/>
    </xf>
    <xf numFmtId="0" fontId="28" fillId="0" borderId="74" xfId="41" applyFont="1" applyFill="1" applyBorder="1" applyAlignment="1">
      <alignment horizontal="center" vertical="center" wrapText="1"/>
    </xf>
    <xf numFmtId="0" fontId="28" fillId="0" borderId="49" xfId="41" applyFont="1" applyFill="1" applyBorder="1" applyAlignment="1">
      <alignment horizontal="center" vertical="center" wrapText="1"/>
    </xf>
    <xf numFmtId="0" fontId="28" fillId="0" borderId="59" xfId="42" applyFont="1" applyFill="1" applyBorder="1" applyAlignment="1">
      <alignment horizontal="center" vertical="center"/>
    </xf>
    <xf numFmtId="0" fontId="28" fillId="0" borderId="72" xfId="42" applyFont="1" applyFill="1" applyBorder="1" applyAlignment="1">
      <alignment horizontal="center" vertical="center"/>
    </xf>
    <xf numFmtId="0" fontId="28" fillId="0" borderId="21" xfId="41" applyFont="1" applyFill="1" applyBorder="1" applyAlignment="1">
      <alignment horizontal="left" vertical="center" wrapText="1"/>
    </xf>
    <xf numFmtId="0" fontId="28" fillId="0" borderId="40" xfId="41" applyFont="1" applyFill="1" applyBorder="1" applyAlignment="1">
      <alignment horizontal="left" vertical="center" wrapText="1"/>
    </xf>
    <xf numFmtId="0" fontId="28" fillId="0" borderId="49" xfId="41" applyFont="1" applyFill="1" applyBorder="1" applyAlignment="1">
      <alignment horizontal="left" vertical="center" wrapText="1"/>
    </xf>
    <xf numFmtId="0" fontId="28" fillId="0" borderId="16" xfId="42" applyFont="1" applyFill="1" applyBorder="1" applyAlignment="1">
      <alignment horizontal="center" vertical="center" wrapText="1"/>
    </xf>
    <xf numFmtId="0" fontId="28" fillId="0" borderId="41" xfId="42" applyFont="1" applyFill="1" applyBorder="1" applyAlignment="1">
      <alignment horizontal="center" vertical="center" wrapText="1"/>
    </xf>
    <xf numFmtId="0" fontId="28" fillId="0" borderId="42" xfId="41" applyFont="1" applyFill="1" applyBorder="1" applyAlignment="1">
      <alignment horizontal="left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 wrapText="1"/>
    </xf>
    <xf numFmtId="0" fontId="29" fillId="0" borderId="35" xfId="42" applyFont="1" applyFill="1" applyBorder="1" applyAlignment="1">
      <alignment horizontal="left"/>
    </xf>
    <xf numFmtId="0" fontId="34" fillId="0" borderId="18" xfId="0" applyFont="1" applyBorder="1" applyAlignment="1">
      <alignment horizontal="left"/>
    </xf>
    <xf numFmtId="0" fontId="28" fillId="0" borderId="72" xfId="42" applyFont="1" applyFill="1" applyBorder="1" applyAlignment="1">
      <alignment horizontal="center" vertical="center" wrapText="1"/>
    </xf>
    <xf numFmtId="0" fontId="28" fillId="0" borderId="48" xfId="42" applyFont="1" applyFill="1" applyBorder="1" applyAlignment="1">
      <alignment horizontal="center" vertical="center" wrapText="1"/>
    </xf>
    <xf numFmtId="0" fontId="28" fillId="0" borderId="59" xfId="42" applyFont="1" applyFill="1" applyBorder="1" applyAlignment="1">
      <alignment horizontal="center" vertical="center" wrapText="1"/>
    </xf>
  </cellXfs>
  <cellStyles count="61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6" xfId="10" builtinId="50" customBuiltin="1"/>
    <cellStyle name="40 % – Zvýraznění1" xfId="11" builtinId="31" customBuiltin="1"/>
    <cellStyle name="40 % – Zvýraznění2" xfId="12" builtinId="35" customBuiltin="1"/>
    <cellStyle name="40 % – Zvýraznění3" xfId="13" builtinId="39" customBuiltin="1"/>
    <cellStyle name="40 % – Zvýraznění3 2" xfId="14"/>
    <cellStyle name="40 % – Zvýraznění4" xfId="15" builtinId="43" customBuiltin="1"/>
    <cellStyle name="40 % – Zvýraznění5" xfId="16" builtinId="47" customBuiltin="1"/>
    <cellStyle name="40 % – Zvýraznění6" xfId="17" builtinId="51" customBuiltin="1"/>
    <cellStyle name="60 % – Zvýraznění1" xfId="18" builtinId="32" customBuiltin="1"/>
    <cellStyle name="60 % – Zvýraznění2" xfId="19" builtinId="36" customBuiltin="1"/>
    <cellStyle name="60 % – Zvýraznění3" xfId="20" builtinId="40" customBuiltin="1"/>
    <cellStyle name="60 % – Zvýraznění3 2" xfId="21"/>
    <cellStyle name="60 % – Zvýraznění4" xfId="22" builtinId="44" customBuiltin="1"/>
    <cellStyle name="60 % – Zvýraznění4 2" xfId="23"/>
    <cellStyle name="60 % – Zvýraznění5" xfId="24" builtinId="48" customBuiltin="1"/>
    <cellStyle name="60 % – Zvýraznění6" xfId="25" builtinId="52" customBuiltin="1"/>
    <cellStyle name="60 % – Zvýraznění6 2" xfId="26"/>
    <cellStyle name="Celkem" xfId="27" builtinId="25" customBuiltin="1"/>
    <cellStyle name="Chybně" xfId="28" builtinId="27" customBuiltin="1"/>
    <cellStyle name="Kontrolní buňka" xfId="29" builtinId="23" customBuiltin="1"/>
    <cellStyle name="Nadpis 1" xfId="30" builtinId="16" customBuiltin="1"/>
    <cellStyle name="Nadpis 2" xfId="31" builtinId="17" customBuiltin="1"/>
    <cellStyle name="Nadpis 3" xfId="32" builtinId="18" customBuiltin="1"/>
    <cellStyle name="Nadpis 4" xfId="33" builtinId="19" customBuiltin="1"/>
    <cellStyle name="Název" xfId="34" builtinId="15" customBuiltin="1"/>
    <cellStyle name="Neutrální" xfId="35" builtinId="28" customBuiltin="1"/>
    <cellStyle name="Normální" xfId="0" builtinId="0"/>
    <cellStyle name="Normální 2" xfId="36"/>
    <cellStyle name="Normální 3" xfId="37"/>
    <cellStyle name="Normální 4" xfId="60"/>
    <cellStyle name="normální_Akce EU - tabulka" xfId="38"/>
    <cellStyle name="normální_Akce EU - tabulka(tom)-final" xfId="39"/>
    <cellStyle name="normální_EU akce-upr 2" xfId="59"/>
    <cellStyle name="normální_List1_Z016_001_08" xfId="40"/>
    <cellStyle name="normální_Metodika k RS od 1.5.2005" xfId="41"/>
    <cellStyle name="normální_Rozborová tab. příjmů" xfId="42"/>
    <cellStyle name="Poznámka" xfId="43" builtinId="10" customBuiltin="1"/>
    <cellStyle name="Poznámka 2" xfId="44"/>
    <cellStyle name="Procenta" xfId="45" builtinId="5"/>
    <cellStyle name="Propojená buňka" xfId="46" builtinId="24" customBuiltin="1"/>
    <cellStyle name="Správně" xfId="47" builtinId="26" customBuiltin="1"/>
    <cellStyle name="Text upozornění" xfId="48" builtinId="11" customBuiltin="1"/>
    <cellStyle name="Vstup" xfId="49" builtinId="20" customBuiltin="1"/>
    <cellStyle name="Výpočet" xfId="50" builtinId="22" customBuiltin="1"/>
    <cellStyle name="Výstup" xfId="51" builtinId="21" customBuiltin="1"/>
    <cellStyle name="Vysvětlující text" xfId="52" builtinId="53" customBuiltin="1"/>
    <cellStyle name="Zvýraznění 1" xfId="53" builtinId="29" customBuiltin="1"/>
    <cellStyle name="Zvýraznění 2" xfId="54" builtinId="33" customBuiltin="1"/>
    <cellStyle name="Zvýraznění 3" xfId="55" builtinId="37" customBuiltin="1"/>
    <cellStyle name="Zvýraznění 4" xfId="56" builtinId="41" customBuiltin="1"/>
    <cellStyle name="Zvýraznění 5" xfId="57" builtinId="45" customBuiltin="1"/>
    <cellStyle name="Zvýraznění 6" xfId="58" builtinId="49" customBuiltin="1"/>
  </cellStyles>
  <dxfs count="0"/>
  <tableStyles count="0" defaultTableStyle="TableStyleMedium2" defaultPivotStyle="PivotStyleLight16"/>
  <colors>
    <mruColors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8ED4C26-96D8-4B37-BD03-8A8FF5AF2211}">
  <header guid="{08ED4C26-96D8-4B37-BD03-8A8FF5AF2211}" dateTime="2014-11-26T11:21:07" maxSheetId="7" userName="Metelka Tomáš" r:id="rId1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zoomScaleSheetLayoutView="100" workbookViewId="0">
      <selection activeCell="G2" sqref="G2"/>
    </sheetView>
  </sheetViews>
  <sheetFormatPr defaultRowHeight="15.75"/>
  <cols>
    <col min="1" max="4" width="9.140625" style="15"/>
    <col min="5" max="5" width="34.28515625" style="15" customWidth="1"/>
    <col min="6" max="16384" width="9.140625" style="15"/>
  </cols>
  <sheetData>
    <row r="1" spans="1:10" s="2" customFormat="1" ht="15.75" customHeight="1">
      <c r="A1" s="1" t="s">
        <v>388</v>
      </c>
    </row>
    <row r="2" spans="1:10" s="2" customFormat="1" ht="13.5" customHeight="1">
      <c r="A2" s="1" t="s">
        <v>447</v>
      </c>
    </row>
    <row r="3" spans="1:10" s="3" customFormat="1" ht="18" customHeight="1"/>
    <row r="4" spans="1:10" s="5" customFormat="1" ht="39" customHeight="1">
      <c r="A4" s="305" t="s">
        <v>450</v>
      </c>
      <c r="B4" s="306"/>
      <c r="C4" s="306"/>
      <c r="D4" s="306"/>
      <c r="E4" s="306"/>
      <c r="F4" s="306"/>
      <c r="G4" s="4"/>
      <c r="H4" s="4"/>
      <c r="I4" s="4"/>
      <c r="J4" s="4"/>
    </row>
    <row r="5" spans="1:10" s="6" customFormat="1" ht="21" customHeight="1"/>
    <row r="6" spans="1:10" s="6" customFormat="1" ht="15.75" customHeight="1">
      <c r="A6" s="7" t="s">
        <v>0</v>
      </c>
      <c r="F6" s="8" t="s">
        <v>1</v>
      </c>
    </row>
    <row r="7" spans="1:10" s="6" customFormat="1" ht="15"/>
    <row r="8" spans="1:10" s="6" customFormat="1" ht="31.5" customHeight="1">
      <c r="A8" s="307" t="s">
        <v>305</v>
      </c>
      <c r="B8" s="307"/>
      <c r="C8" s="307"/>
      <c r="D8" s="307"/>
      <c r="E8" s="307"/>
      <c r="F8" s="12">
        <v>2</v>
      </c>
    </row>
    <row r="9" spans="1:10" s="6" customFormat="1" ht="15">
      <c r="A9" s="10"/>
      <c r="B9" s="10"/>
      <c r="C9" s="10"/>
      <c r="D9" s="10"/>
      <c r="E9" s="10"/>
      <c r="F9" s="9"/>
    </row>
    <row r="10" spans="1:10" s="6" customFormat="1" ht="31.5" customHeight="1">
      <c r="A10" s="304" t="s">
        <v>448</v>
      </c>
      <c r="B10" s="304"/>
      <c r="C10" s="304"/>
      <c r="D10" s="304"/>
      <c r="E10" s="304"/>
      <c r="F10" s="12">
        <v>3</v>
      </c>
    </row>
    <row r="11" spans="1:10" s="6" customFormat="1" ht="15">
      <c r="A11" s="10"/>
      <c r="B11" s="10"/>
      <c r="C11" s="10"/>
      <c r="D11" s="10"/>
      <c r="E11" s="10"/>
      <c r="F11" s="9"/>
    </row>
    <row r="12" spans="1:10" s="6" customFormat="1" ht="31.9" customHeight="1">
      <c r="A12" s="304" t="s">
        <v>306</v>
      </c>
      <c r="B12" s="304"/>
      <c r="C12" s="304"/>
      <c r="D12" s="304"/>
      <c r="E12" s="304"/>
      <c r="F12" s="12">
        <v>8</v>
      </c>
    </row>
    <row r="13" spans="1:10" s="6" customFormat="1" ht="15" customHeight="1">
      <c r="A13" s="11"/>
      <c r="B13" s="11"/>
      <c r="C13" s="11"/>
      <c r="D13" s="11"/>
      <c r="E13" s="11"/>
      <c r="F13" s="9"/>
    </row>
    <row r="14" spans="1:10" s="6" customFormat="1" ht="31.9" customHeight="1">
      <c r="A14" s="304" t="s">
        <v>307</v>
      </c>
      <c r="B14" s="304"/>
      <c r="C14" s="304"/>
      <c r="D14" s="304"/>
      <c r="E14" s="304"/>
      <c r="F14" s="12">
        <v>17</v>
      </c>
    </row>
    <row r="15" spans="1:10" s="6" customFormat="1" ht="15">
      <c r="A15" s="12"/>
      <c r="B15" s="12"/>
      <c r="C15" s="12"/>
      <c r="D15" s="12"/>
      <c r="E15" s="12"/>
      <c r="F15" s="272"/>
    </row>
    <row r="16" spans="1:10" s="6" customFormat="1" ht="16.899999999999999" customHeight="1">
      <c r="A16" s="12" t="s">
        <v>308</v>
      </c>
      <c r="B16" s="12"/>
      <c r="C16" s="12"/>
      <c r="D16" s="12"/>
      <c r="E16" s="12"/>
      <c r="F16" s="297">
        <v>18</v>
      </c>
    </row>
    <row r="17" spans="3:6" s="6" customFormat="1" ht="15">
      <c r="F17" s="13"/>
    </row>
    <row r="19" spans="3:6">
      <c r="C19" s="14"/>
    </row>
  </sheetData>
  <customSheetViews>
    <customSheetView guid="{FFF09864-B75B-45CC-8A23-7ED56E2D3858}">
      <selection activeCell="G2" sqref="G2"/>
      <pageMargins left="0.78740157499999996" right="0.78740157499999996" top="0.984251969" bottom="0.984251969" header="0.4921259845" footer="0.4921259845"/>
      <pageSetup paperSize="9" orientation="portrait" r:id="rId1"/>
      <headerFooter alignWithMargins="0">
        <oddFooter>&amp;C&amp;"Tahoma,Obyčejné"&amp;P</oddFooter>
      </headerFooter>
    </customSheetView>
    <customSheetView guid="{1E90A3DD-FCD1-4F3E-B827-11DA73B048E3}" showPageBreaks="1" showRuler="0">
      <selection activeCell="G2" sqref="G2"/>
      <pageMargins left="0.78740157499999996" right="0.78740157499999996" top="0.984251969" bottom="0.984251969" header="0.4921259845" footer="0.4921259845"/>
      <pageSetup paperSize="9" orientation="portrait" r:id="rId2"/>
      <headerFooter alignWithMargins="0">
        <oddFooter>&amp;C&amp;"Tahoma,Obyčejné"&amp;P</oddFooter>
      </headerFooter>
    </customSheetView>
  </customSheetViews>
  <mergeCells count="5">
    <mergeCell ref="A14:E14"/>
    <mergeCell ref="A4:F4"/>
    <mergeCell ref="A12:E12"/>
    <mergeCell ref="A8:E8"/>
    <mergeCell ref="A10:E1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3"/>
  <headerFooter alignWithMargins="0">
    <oddFooter>&amp;C&amp;"Tahoma,Obyčejné"&amp;P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zoomScaleNormal="100" zoomScaleSheetLayoutView="100" workbookViewId="0">
      <selection activeCell="H1" sqref="H1"/>
    </sheetView>
  </sheetViews>
  <sheetFormatPr defaultRowHeight="10.5"/>
  <cols>
    <col min="1" max="1" width="6.42578125" style="185" customWidth="1"/>
    <col min="2" max="2" width="55.7109375" style="166" customWidth="1"/>
    <col min="3" max="3" width="10.7109375" style="166" customWidth="1"/>
    <col min="4" max="5" width="10.7109375" style="193" customWidth="1"/>
    <col min="6" max="6" width="10.7109375" style="166" customWidth="1"/>
    <col min="7" max="7" width="8" style="166" customWidth="1"/>
    <col min="8" max="16384" width="9.140625" style="159"/>
  </cols>
  <sheetData>
    <row r="1" spans="1:8" ht="34.5" customHeight="1">
      <c r="A1" s="310" t="s">
        <v>309</v>
      </c>
      <c r="B1" s="311"/>
      <c r="C1" s="311"/>
      <c r="D1" s="311"/>
      <c r="E1" s="311"/>
      <c r="F1" s="311"/>
      <c r="G1" s="311"/>
    </row>
    <row r="2" spans="1:8" ht="31.5" customHeight="1">
      <c r="A2" s="160" t="s">
        <v>2</v>
      </c>
      <c r="B2" s="161" t="s">
        <v>3</v>
      </c>
      <c r="C2" s="161" t="s">
        <v>310</v>
      </c>
      <c r="D2" s="161" t="s">
        <v>311</v>
      </c>
      <c r="E2" s="161" t="s">
        <v>312</v>
      </c>
      <c r="F2" s="161" t="s">
        <v>313</v>
      </c>
      <c r="G2" s="161" t="s">
        <v>314</v>
      </c>
      <c r="H2" s="162"/>
    </row>
    <row r="3" spans="1:8" s="166" customFormat="1" ht="13.5" customHeight="1">
      <c r="A3" s="312" t="s">
        <v>315</v>
      </c>
      <c r="B3" s="313"/>
      <c r="C3" s="163">
        <v>0</v>
      </c>
      <c r="D3" s="163">
        <v>641.9</v>
      </c>
      <c r="E3" s="163">
        <v>0</v>
      </c>
      <c r="F3" s="164">
        <v>0</v>
      </c>
      <c r="G3" s="165" t="s">
        <v>4</v>
      </c>
    </row>
    <row r="4" spans="1:8" s="166" customFormat="1" ht="13.5" customHeight="1">
      <c r="A4" s="308" t="s">
        <v>316</v>
      </c>
      <c r="B4" s="309"/>
      <c r="C4" s="167">
        <f>SUM(C3)</f>
        <v>0</v>
      </c>
      <c r="D4" s="167">
        <f>SUM(D3)</f>
        <v>641.9</v>
      </c>
      <c r="E4" s="167">
        <f>SUM(E3)</f>
        <v>0</v>
      </c>
      <c r="F4" s="168">
        <f>SUM(F3)</f>
        <v>0</v>
      </c>
      <c r="G4" s="169" t="s">
        <v>4</v>
      </c>
    </row>
    <row r="5" spans="1:8" s="166" customFormat="1" ht="24" customHeight="1">
      <c r="A5" s="170">
        <v>132</v>
      </c>
      <c r="B5" s="171" t="s">
        <v>5</v>
      </c>
      <c r="C5" s="163">
        <v>5000</v>
      </c>
      <c r="D5" s="163">
        <v>5000</v>
      </c>
      <c r="E5" s="163">
        <v>2123.2600000000002</v>
      </c>
      <c r="F5" s="164">
        <v>5000</v>
      </c>
      <c r="G5" s="172">
        <f t="shared" ref="G5:G11" si="0">F5/C5*100</f>
        <v>100</v>
      </c>
    </row>
    <row r="6" spans="1:8" s="166" customFormat="1" ht="13.5" customHeight="1">
      <c r="A6" s="170">
        <v>133</v>
      </c>
      <c r="B6" s="171" t="s">
        <v>6</v>
      </c>
      <c r="C6" s="163">
        <v>3500</v>
      </c>
      <c r="D6" s="163">
        <v>3500</v>
      </c>
      <c r="E6" s="163">
        <v>3500</v>
      </c>
      <c r="F6" s="164">
        <v>3500</v>
      </c>
      <c r="G6" s="172">
        <f t="shared" si="0"/>
        <v>100</v>
      </c>
    </row>
    <row r="7" spans="1:8" s="166" customFormat="1" ht="24" customHeight="1">
      <c r="A7" s="170">
        <v>134</v>
      </c>
      <c r="B7" s="171" t="s">
        <v>7</v>
      </c>
      <c r="C7" s="163">
        <v>1000</v>
      </c>
      <c r="D7" s="163">
        <v>1000</v>
      </c>
      <c r="E7" s="163">
        <v>957.5</v>
      </c>
      <c r="F7" s="164">
        <v>1000</v>
      </c>
      <c r="G7" s="172">
        <f t="shared" si="0"/>
        <v>100</v>
      </c>
    </row>
    <row r="8" spans="1:8" s="166" customFormat="1" ht="13.5" customHeight="1">
      <c r="A8" s="308" t="s">
        <v>317</v>
      </c>
      <c r="B8" s="309"/>
      <c r="C8" s="167">
        <f>SUM(C5:C7)</f>
        <v>9500</v>
      </c>
      <c r="D8" s="173">
        <f>SUM(D5:D7)</f>
        <v>9500</v>
      </c>
      <c r="E8" s="173">
        <f>SUM(E5:E7)</f>
        <v>6580.76</v>
      </c>
      <c r="F8" s="168">
        <f>SUM(F5:F7)</f>
        <v>9500</v>
      </c>
      <c r="G8" s="174">
        <f t="shared" si="0"/>
        <v>100</v>
      </c>
    </row>
    <row r="9" spans="1:8" s="166" customFormat="1" ht="13.5" customHeight="1">
      <c r="A9" s="170">
        <v>172</v>
      </c>
      <c r="B9" s="171" t="s">
        <v>8</v>
      </c>
      <c r="C9" s="163">
        <v>1000</v>
      </c>
      <c r="D9" s="163">
        <v>3968.04</v>
      </c>
      <c r="E9" s="163">
        <v>1866.37</v>
      </c>
      <c r="F9" s="164">
        <v>11000</v>
      </c>
      <c r="G9" s="172">
        <f t="shared" si="0"/>
        <v>1100</v>
      </c>
    </row>
    <row r="10" spans="1:8" s="166" customFormat="1" ht="13.5" customHeight="1">
      <c r="A10" s="170">
        <v>173</v>
      </c>
      <c r="B10" s="175" t="s">
        <v>9</v>
      </c>
      <c r="C10" s="163">
        <v>15000</v>
      </c>
      <c r="D10" s="163">
        <v>40214.58</v>
      </c>
      <c r="E10" s="163">
        <v>1547.6</v>
      </c>
      <c r="F10" s="164">
        <v>10000</v>
      </c>
      <c r="G10" s="172">
        <f t="shared" si="0"/>
        <v>66.666666666666657</v>
      </c>
    </row>
    <row r="11" spans="1:8" s="166" customFormat="1" ht="13.5" customHeight="1">
      <c r="A11" s="170">
        <v>174</v>
      </c>
      <c r="B11" s="176" t="s">
        <v>10</v>
      </c>
      <c r="C11" s="163">
        <v>13000</v>
      </c>
      <c r="D11" s="163">
        <v>18435.3</v>
      </c>
      <c r="E11" s="163">
        <v>4811</v>
      </c>
      <c r="F11" s="164">
        <v>10000</v>
      </c>
      <c r="G11" s="172">
        <f t="shared" si="0"/>
        <v>76.923076923076934</v>
      </c>
    </row>
    <row r="12" spans="1:8" s="166" customFormat="1" ht="13.5" customHeight="1">
      <c r="A12" s="170">
        <v>175</v>
      </c>
      <c r="B12" s="171" t="s">
        <v>11</v>
      </c>
      <c r="C12" s="163">
        <v>8000</v>
      </c>
      <c r="D12" s="163">
        <v>11898.75</v>
      </c>
      <c r="E12" s="163">
        <v>6068.87</v>
      </c>
      <c r="F12" s="164">
        <v>8000</v>
      </c>
      <c r="G12" s="165" t="s">
        <v>4</v>
      </c>
    </row>
    <row r="13" spans="1:8" s="166" customFormat="1" ht="13.5" customHeight="1">
      <c r="A13" s="177">
        <v>176</v>
      </c>
      <c r="B13" s="178" t="s">
        <v>318</v>
      </c>
      <c r="C13" s="163">
        <v>0</v>
      </c>
      <c r="D13" s="163">
        <v>0</v>
      </c>
      <c r="E13" s="163">
        <v>0</v>
      </c>
      <c r="F13" s="164">
        <v>20000</v>
      </c>
      <c r="G13" s="165" t="s">
        <v>4</v>
      </c>
    </row>
    <row r="14" spans="1:8" s="166" customFormat="1" ht="13.5" customHeight="1">
      <c r="A14" s="314" t="s">
        <v>319</v>
      </c>
      <c r="B14" s="313"/>
      <c r="C14" s="163">
        <v>1000</v>
      </c>
      <c r="D14" s="163">
        <f>2000+28727.6</f>
        <v>30727.599999999999</v>
      </c>
      <c r="E14" s="163">
        <f>194.39+17997.15</f>
        <v>18191.54</v>
      </c>
      <c r="F14" s="164">
        <v>0</v>
      </c>
      <c r="G14" s="172">
        <f t="shared" ref="G14:G28" si="1">F14/C14*100</f>
        <v>0</v>
      </c>
    </row>
    <row r="15" spans="1:8" s="166" customFormat="1" ht="13.5" customHeight="1">
      <c r="A15" s="308" t="s">
        <v>320</v>
      </c>
      <c r="B15" s="309"/>
      <c r="C15" s="167">
        <f>SUM(C9:C14)</f>
        <v>38000</v>
      </c>
      <c r="D15" s="167">
        <f>SUM(D9:D14)</f>
        <v>105244.26999999999</v>
      </c>
      <c r="E15" s="167">
        <f>SUM(E9:E14)</f>
        <v>32485.38</v>
      </c>
      <c r="F15" s="168">
        <f>SUM(F9:F14)</f>
        <v>59000</v>
      </c>
      <c r="G15" s="174">
        <f t="shared" si="1"/>
        <v>155.26315789473685</v>
      </c>
    </row>
    <row r="16" spans="1:8" s="166" customFormat="1" ht="13.5" customHeight="1">
      <c r="A16" s="170">
        <v>193</v>
      </c>
      <c r="B16" s="171" t="s">
        <v>12</v>
      </c>
      <c r="C16" s="163">
        <v>4000</v>
      </c>
      <c r="D16" s="163">
        <v>4000</v>
      </c>
      <c r="E16" s="163">
        <v>60.87</v>
      </c>
      <c r="F16" s="164">
        <v>3000</v>
      </c>
      <c r="G16" s="179">
        <f t="shared" si="1"/>
        <v>75</v>
      </c>
    </row>
    <row r="17" spans="1:7" s="166" customFormat="1" ht="13.5" customHeight="1">
      <c r="A17" s="170">
        <v>194</v>
      </c>
      <c r="B17" s="171" t="s">
        <v>13</v>
      </c>
      <c r="C17" s="163">
        <v>1000</v>
      </c>
      <c r="D17" s="163">
        <v>1590.25</v>
      </c>
      <c r="E17" s="163">
        <v>1295.98</v>
      </c>
      <c r="F17" s="164">
        <v>1000</v>
      </c>
      <c r="G17" s="172">
        <f t="shared" si="1"/>
        <v>100</v>
      </c>
    </row>
    <row r="18" spans="1:7" s="166" customFormat="1" ht="13.5" customHeight="1">
      <c r="A18" s="170">
        <v>195</v>
      </c>
      <c r="B18" s="176" t="s">
        <v>14</v>
      </c>
      <c r="C18" s="163">
        <v>3000</v>
      </c>
      <c r="D18" s="180">
        <v>9611.9500000000007</v>
      </c>
      <c r="E18" s="180">
        <v>2351.73</v>
      </c>
      <c r="F18" s="164">
        <v>3000</v>
      </c>
      <c r="G18" s="172">
        <f t="shared" si="1"/>
        <v>100</v>
      </c>
    </row>
    <row r="19" spans="1:7" s="166" customFormat="1" ht="13.5" customHeight="1">
      <c r="A19" s="170">
        <v>196</v>
      </c>
      <c r="B19" s="176" t="s">
        <v>15</v>
      </c>
      <c r="C19" s="163">
        <v>1500</v>
      </c>
      <c r="D19" s="180">
        <v>1163.2</v>
      </c>
      <c r="E19" s="180">
        <v>294.42</v>
      </c>
      <c r="F19" s="164">
        <v>1000</v>
      </c>
      <c r="G19" s="172">
        <f t="shared" si="1"/>
        <v>66.666666666666657</v>
      </c>
    </row>
    <row r="20" spans="1:7" s="166" customFormat="1" ht="13.5" customHeight="1">
      <c r="A20" s="177">
        <v>197</v>
      </c>
      <c r="B20" s="181" t="s">
        <v>321</v>
      </c>
      <c r="C20" s="163">
        <v>0</v>
      </c>
      <c r="D20" s="180">
        <v>0</v>
      </c>
      <c r="E20" s="180">
        <v>0</v>
      </c>
      <c r="F20" s="164">
        <v>5000</v>
      </c>
      <c r="G20" s="165" t="s">
        <v>4</v>
      </c>
    </row>
    <row r="21" spans="1:7" s="166" customFormat="1" ht="13.5" customHeight="1">
      <c r="A21" s="308" t="s">
        <v>322</v>
      </c>
      <c r="B21" s="309"/>
      <c r="C21" s="167">
        <f>SUM(C16:C20)</f>
        <v>9500</v>
      </c>
      <c r="D21" s="167">
        <f>SUM(D16:D20)</f>
        <v>16365.400000000001</v>
      </c>
      <c r="E21" s="167">
        <f>SUM(E16:E20)</f>
        <v>4003</v>
      </c>
      <c r="F21" s="168">
        <f>SUM(F16:F20)</f>
        <v>13000</v>
      </c>
      <c r="G21" s="174">
        <f t="shared" si="1"/>
        <v>136.84210526315789</v>
      </c>
    </row>
    <row r="22" spans="1:7" s="166" customFormat="1" ht="13.5" customHeight="1">
      <c r="A22" s="170">
        <v>218</v>
      </c>
      <c r="B22" s="171" t="s">
        <v>16</v>
      </c>
      <c r="C22" s="163">
        <v>1800</v>
      </c>
      <c r="D22" s="180">
        <v>2300</v>
      </c>
      <c r="E22" s="180">
        <v>0</v>
      </c>
      <c r="F22" s="164">
        <v>2300</v>
      </c>
      <c r="G22" s="172">
        <f t="shared" si="1"/>
        <v>127.77777777777777</v>
      </c>
    </row>
    <row r="23" spans="1:7" s="166" customFormat="1" ht="13.5" customHeight="1">
      <c r="A23" s="170">
        <v>219</v>
      </c>
      <c r="B23" s="171" t="s">
        <v>323</v>
      </c>
      <c r="C23" s="163">
        <v>500</v>
      </c>
      <c r="D23" s="180">
        <v>500</v>
      </c>
      <c r="E23" s="180">
        <v>500</v>
      </c>
      <c r="F23" s="164">
        <v>700</v>
      </c>
      <c r="G23" s="172">
        <f>F23/C23*100</f>
        <v>140</v>
      </c>
    </row>
    <row r="24" spans="1:7" s="166" customFormat="1" ht="24" customHeight="1">
      <c r="A24" s="170">
        <v>220</v>
      </c>
      <c r="B24" s="171" t="s">
        <v>18</v>
      </c>
      <c r="C24" s="163">
        <v>1800</v>
      </c>
      <c r="D24" s="163">
        <v>1800</v>
      </c>
      <c r="E24" s="163">
        <v>1794.8</v>
      </c>
      <c r="F24" s="164">
        <v>2300</v>
      </c>
      <c r="G24" s="172">
        <f>F24/C24*100</f>
        <v>127.77777777777777</v>
      </c>
    </row>
    <row r="25" spans="1:7" s="166" customFormat="1" ht="24" customHeight="1">
      <c r="A25" s="170">
        <v>221</v>
      </c>
      <c r="B25" s="171" t="s">
        <v>19</v>
      </c>
      <c r="C25" s="163">
        <v>800</v>
      </c>
      <c r="D25" s="180">
        <v>791.47</v>
      </c>
      <c r="E25" s="180">
        <v>790.8</v>
      </c>
      <c r="F25" s="164">
        <v>2000</v>
      </c>
      <c r="G25" s="172">
        <f>F25/C25*100</f>
        <v>250</v>
      </c>
    </row>
    <row r="26" spans="1:7" s="166" customFormat="1" ht="24" customHeight="1">
      <c r="A26" s="170">
        <v>222</v>
      </c>
      <c r="B26" s="171" t="s">
        <v>17</v>
      </c>
      <c r="C26" s="163">
        <v>1500</v>
      </c>
      <c r="D26" s="163">
        <v>1500</v>
      </c>
      <c r="E26" s="163">
        <v>1500</v>
      </c>
      <c r="F26" s="164">
        <v>3600</v>
      </c>
      <c r="G26" s="172">
        <f t="shared" si="1"/>
        <v>240</v>
      </c>
    </row>
    <row r="27" spans="1:7" s="166" customFormat="1" ht="24" customHeight="1">
      <c r="A27" s="170">
        <v>223</v>
      </c>
      <c r="B27" s="171" t="s">
        <v>20</v>
      </c>
      <c r="C27" s="163">
        <v>3000</v>
      </c>
      <c r="D27" s="180">
        <v>4232</v>
      </c>
      <c r="E27" s="180">
        <v>0</v>
      </c>
      <c r="F27" s="164">
        <v>6000</v>
      </c>
      <c r="G27" s="172">
        <f t="shared" si="1"/>
        <v>200</v>
      </c>
    </row>
    <row r="28" spans="1:7" s="166" customFormat="1" ht="24" customHeight="1">
      <c r="A28" s="170">
        <v>224</v>
      </c>
      <c r="B28" s="171" t="s">
        <v>21</v>
      </c>
      <c r="C28" s="163">
        <v>600</v>
      </c>
      <c r="D28" s="180">
        <v>541.54999999999995</v>
      </c>
      <c r="E28" s="180">
        <v>538.1</v>
      </c>
      <c r="F28" s="164">
        <v>700</v>
      </c>
      <c r="G28" s="172">
        <f t="shared" si="1"/>
        <v>116.66666666666667</v>
      </c>
    </row>
    <row r="29" spans="1:7" s="166" customFormat="1" ht="24" customHeight="1">
      <c r="A29" s="170">
        <v>225</v>
      </c>
      <c r="B29" s="171" t="s">
        <v>324</v>
      </c>
      <c r="C29" s="163">
        <v>0</v>
      </c>
      <c r="D29" s="163">
        <v>0</v>
      </c>
      <c r="E29" s="163">
        <v>0</v>
      </c>
      <c r="F29" s="164">
        <v>82000</v>
      </c>
      <c r="G29" s="165" t="s">
        <v>4</v>
      </c>
    </row>
    <row r="30" spans="1:7" s="166" customFormat="1" ht="13.5" customHeight="1">
      <c r="A30" s="308" t="s">
        <v>325</v>
      </c>
      <c r="B30" s="309"/>
      <c r="C30" s="167">
        <f>SUM(C22:C29)</f>
        <v>10000</v>
      </c>
      <c r="D30" s="167">
        <f>SUM(D22:D29)</f>
        <v>11665.02</v>
      </c>
      <c r="E30" s="167">
        <f>SUM(E22:E29)</f>
        <v>5123.7000000000007</v>
      </c>
      <c r="F30" s="168">
        <f>SUM(F22:F29)</f>
        <v>99600</v>
      </c>
      <c r="G30" s="174">
        <f t="shared" ref="G30:G35" si="2">F30/C30*100</f>
        <v>996.00000000000011</v>
      </c>
    </row>
    <row r="31" spans="1:7" s="166" customFormat="1" ht="13.5" customHeight="1">
      <c r="A31" s="170">
        <v>289</v>
      </c>
      <c r="B31" s="182" t="s">
        <v>22</v>
      </c>
      <c r="C31" s="163">
        <v>8000</v>
      </c>
      <c r="D31" s="163">
        <v>8000</v>
      </c>
      <c r="E31" s="180">
        <v>8000</v>
      </c>
      <c r="F31" s="164">
        <v>10000</v>
      </c>
      <c r="G31" s="174">
        <f t="shared" si="2"/>
        <v>125</v>
      </c>
    </row>
    <row r="32" spans="1:7" s="166" customFormat="1" ht="24" customHeight="1">
      <c r="A32" s="170">
        <v>290</v>
      </c>
      <c r="B32" s="171" t="s">
        <v>23</v>
      </c>
      <c r="C32" s="163">
        <v>2000</v>
      </c>
      <c r="D32" s="163">
        <v>2000</v>
      </c>
      <c r="E32" s="163">
        <v>2000</v>
      </c>
      <c r="F32" s="164">
        <v>2000</v>
      </c>
      <c r="G32" s="172">
        <f t="shared" si="2"/>
        <v>100</v>
      </c>
    </row>
    <row r="33" spans="1:9" s="166" customFormat="1" ht="13.5" customHeight="1">
      <c r="A33" s="170">
        <v>291</v>
      </c>
      <c r="B33" s="171" t="s">
        <v>326</v>
      </c>
      <c r="C33" s="163">
        <v>0</v>
      </c>
      <c r="D33" s="163">
        <v>0</v>
      </c>
      <c r="E33" s="163">
        <v>0</v>
      </c>
      <c r="F33" s="164">
        <v>1000</v>
      </c>
      <c r="G33" s="165" t="s">
        <v>4</v>
      </c>
    </row>
    <row r="34" spans="1:9" s="166" customFormat="1" ht="13.5" customHeight="1">
      <c r="A34" s="317" t="s">
        <v>327</v>
      </c>
      <c r="B34" s="318"/>
      <c r="C34" s="163">
        <v>3000</v>
      </c>
      <c r="D34" s="163">
        <v>3000</v>
      </c>
      <c r="E34" s="163">
        <v>3000</v>
      </c>
      <c r="F34" s="164">
        <v>0</v>
      </c>
      <c r="G34" s="172">
        <f t="shared" si="2"/>
        <v>0</v>
      </c>
    </row>
    <row r="35" spans="1:9" s="166" customFormat="1" ht="13.5" customHeight="1">
      <c r="A35" s="319" t="s">
        <v>328</v>
      </c>
      <c r="B35" s="320"/>
      <c r="C35" s="167">
        <f>SUM(C31:C34)</f>
        <v>13000</v>
      </c>
      <c r="D35" s="167">
        <f>SUM(D31:D34)</f>
        <v>13000</v>
      </c>
      <c r="E35" s="167">
        <f>SUM(E31:E34)</f>
        <v>13000</v>
      </c>
      <c r="F35" s="168">
        <f>SUM(F31:F34)</f>
        <v>13000</v>
      </c>
      <c r="G35" s="174">
        <f t="shared" si="2"/>
        <v>100</v>
      </c>
    </row>
    <row r="36" spans="1:9" s="166" customFormat="1" ht="24" customHeight="1">
      <c r="A36" s="314" t="s">
        <v>329</v>
      </c>
      <c r="B36" s="318"/>
      <c r="C36" s="163">
        <v>0</v>
      </c>
      <c r="D36" s="180">
        <v>1307.2</v>
      </c>
      <c r="E36" s="180">
        <v>0</v>
      </c>
      <c r="F36" s="164">
        <v>0</v>
      </c>
      <c r="G36" s="165" t="s">
        <v>4</v>
      </c>
    </row>
    <row r="37" spans="1:9" s="166" customFormat="1" ht="13.5" customHeight="1">
      <c r="A37" s="308" t="s">
        <v>330</v>
      </c>
      <c r="B37" s="309"/>
      <c r="C37" s="167">
        <f>SUM(C36)</f>
        <v>0</v>
      </c>
      <c r="D37" s="167">
        <f>SUM(D36)</f>
        <v>1307.2</v>
      </c>
      <c r="E37" s="173">
        <f>SUM(E36)</f>
        <v>0</v>
      </c>
      <c r="F37" s="168">
        <f>SUM(F36)</f>
        <v>0</v>
      </c>
      <c r="G37" s="169" t="s">
        <v>4</v>
      </c>
    </row>
    <row r="38" spans="1:9" s="166" customFormat="1" ht="13.5" customHeight="1">
      <c r="A38" s="170">
        <v>396</v>
      </c>
      <c r="B38" s="171" t="s">
        <v>24</v>
      </c>
      <c r="C38" s="163">
        <v>1000</v>
      </c>
      <c r="D38" s="163">
        <v>885</v>
      </c>
      <c r="E38" s="180">
        <v>681.4</v>
      </c>
      <c r="F38" s="164">
        <v>1000</v>
      </c>
      <c r="G38" s="172">
        <f t="shared" ref="G38:G41" si="3">F38/C38*100</f>
        <v>100</v>
      </c>
    </row>
    <row r="39" spans="1:9" s="166" customFormat="1" ht="13.5" customHeight="1">
      <c r="A39" s="308" t="s">
        <v>331</v>
      </c>
      <c r="B39" s="309"/>
      <c r="C39" s="167">
        <f>SUM(C38)</f>
        <v>1000</v>
      </c>
      <c r="D39" s="167">
        <f>SUM(D38)</f>
        <v>885</v>
      </c>
      <c r="E39" s="173">
        <f>SUM(E38)</f>
        <v>681.4</v>
      </c>
      <c r="F39" s="168">
        <f>SUM(F38)</f>
        <v>1000</v>
      </c>
      <c r="G39" s="174">
        <f t="shared" si="3"/>
        <v>100</v>
      </c>
    </row>
    <row r="40" spans="1:9" s="166" customFormat="1" ht="13.5" customHeight="1">
      <c r="A40" s="170">
        <v>437</v>
      </c>
      <c r="B40" s="171" t="s">
        <v>25</v>
      </c>
      <c r="C40" s="163">
        <v>15000</v>
      </c>
      <c r="D40" s="163">
        <v>22970.25</v>
      </c>
      <c r="E40" s="180">
        <v>2439.31</v>
      </c>
      <c r="F40" s="164">
        <v>15000</v>
      </c>
      <c r="G40" s="172">
        <f t="shared" si="3"/>
        <v>100</v>
      </c>
    </row>
    <row r="41" spans="1:9" s="166" customFormat="1" ht="13.5" customHeight="1">
      <c r="A41" s="170">
        <v>438</v>
      </c>
      <c r="B41" s="171" t="s">
        <v>332</v>
      </c>
      <c r="C41" s="163">
        <v>18000</v>
      </c>
      <c r="D41" s="163">
        <v>18000.03</v>
      </c>
      <c r="E41" s="180">
        <v>3141.68</v>
      </c>
      <c r="F41" s="164">
        <v>19000</v>
      </c>
      <c r="G41" s="172">
        <f t="shared" si="3"/>
        <v>105.55555555555556</v>
      </c>
      <c r="I41" s="183"/>
    </row>
    <row r="42" spans="1:9" s="166" customFormat="1" ht="13.5" customHeight="1">
      <c r="A42" s="170">
        <v>439</v>
      </c>
      <c r="B42" s="178" t="s">
        <v>333</v>
      </c>
      <c r="C42" s="163">
        <v>0</v>
      </c>
      <c r="D42" s="163">
        <v>1500</v>
      </c>
      <c r="E42" s="180">
        <v>1485.1</v>
      </c>
      <c r="F42" s="164">
        <v>1500</v>
      </c>
      <c r="G42" s="165" t="s">
        <v>4</v>
      </c>
    </row>
    <row r="43" spans="1:9" s="166" customFormat="1" ht="13.5" customHeight="1">
      <c r="A43" s="314" t="s">
        <v>334</v>
      </c>
      <c r="B43" s="318"/>
      <c r="C43" s="163">
        <v>2000</v>
      </c>
      <c r="D43" s="163">
        <v>62410.29</v>
      </c>
      <c r="E43" s="180">
        <v>18178.39</v>
      </c>
      <c r="F43" s="164">
        <v>0</v>
      </c>
      <c r="G43" s="165" t="s">
        <v>4</v>
      </c>
    </row>
    <row r="44" spans="1:9" s="166" customFormat="1" ht="13.5" customHeight="1">
      <c r="A44" s="308" t="s">
        <v>335</v>
      </c>
      <c r="B44" s="309"/>
      <c r="C44" s="167">
        <f>SUM(C40:C43)</f>
        <v>35000</v>
      </c>
      <c r="D44" s="167">
        <f>SUM(D40:D43)</f>
        <v>104880.57</v>
      </c>
      <c r="E44" s="167">
        <f>SUM(E40:E43)</f>
        <v>25244.48</v>
      </c>
      <c r="F44" s="168">
        <f>SUM(F40:F43)</f>
        <v>35500</v>
      </c>
      <c r="G44" s="174">
        <f>F44/C44*100</f>
        <v>101.42857142857142</v>
      </c>
    </row>
    <row r="45" spans="1:9" s="166" customFormat="1" ht="13.5" customHeight="1">
      <c r="A45" s="321" t="s">
        <v>26</v>
      </c>
      <c r="B45" s="322"/>
      <c r="C45" s="168">
        <f>C4+C8+C15+C21+C30+C35+C37+C39+C44</f>
        <v>116000</v>
      </c>
      <c r="D45" s="168">
        <f>D4+D8+D15+D21+D30+D35+D37+D39+D44</f>
        <v>263489.36</v>
      </c>
      <c r="E45" s="168">
        <f>E4+E8+E15+E21+E30+E35+E37+E39+E44</f>
        <v>87118.720000000001</v>
      </c>
      <c r="F45" s="168">
        <f>F4+F8+F15+F21+F30+F35+F37+F39+F44</f>
        <v>230600</v>
      </c>
      <c r="G45" s="184">
        <f>F45/C45*100</f>
        <v>198.79310344827584</v>
      </c>
    </row>
    <row r="46" spans="1:9">
      <c r="B46" s="186"/>
      <c r="C46" s="187"/>
      <c r="D46" s="188"/>
      <c r="E46" s="188"/>
      <c r="F46" s="187"/>
      <c r="G46" s="189"/>
    </row>
    <row r="47" spans="1:9" ht="31.5" customHeight="1">
      <c r="A47" s="323" t="s">
        <v>27</v>
      </c>
      <c r="B47" s="324"/>
      <c r="C47" s="161" t="s">
        <v>310</v>
      </c>
      <c r="D47" s="161" t="s">
        <v>311</v>
      </c>
      <c r="E47" s="161" t="s">
        <v>312</v>
      </c>
      <c r="F47" s="161" t="s">
        <v>313</v>
      </c>
      <c r="G47" s="161" t="s">
        <v>314</v>
      </c>
    </row>
    <row r="48" spans="1:9" ht="13.5" customHeight="1">
      <c r="A48" s="315" t="s">
        <v>28</v>
      </c>
      <c r="B48" s="316"/>
      <c r="C48" s="180">
        <f>C4</f>
        <v>0</v>
      </c>
      <c r="D48" s="180">
        <f>D4</f>
        <v>641.9</v>
      </c>
      <c r="E48" s="180">
        <f>E4</f>
        <v>0</v>
      </c>
      <c r="F48" s="164">
        <f>F4</f>
        <v>0</v>
      </c>
      <c r="G48" s="165" t="s">
        <v>4</v>
      </c>
    </row>
    <row r="49" spans="1:7" ht="13.5" customHeight="1">
      <c r="A49" s="315" t="s">
        <v>29</v>
      </c>
      <c r="B49" s="316"/>
      <c r="C49" s="180">
        <f>C8</f>
        <v>9500</v>
      </c>
      <c r="D49" s="180">
        <f>D8</f>
        <v>9500</v>
      </c>
      <c r="E49" s="180">
        <f>E8</f>
        <v>6580.76</v>
      </c>
      <c r="F49" s="164">
        <f>F8</f>
        <v>9500</v>
      </c>
      <c r="G49" s="179">
        <f>F49/C49*100</f>
        <v>100</v>
      </c>
    </row>
    <row r="50" spans="1:7" ht="13.5" customHeight="1">
      <c r="A50" s="315" t="s">
        <v>30</v>
      </c>
      <c r="B50" s="316"/>
      <c r="C50" s="180">
        <f>C15</f>
        <v>38000</v>
      </c>
      <c r="D50" s="180">
        <f>D15</f>
        <v>105244.26999999999</v>
      </c>
      <c r="E50" s="180">
        <f>E15</f>
        <v>32485.38</v>
      </c>
      <c r="F50" s="164">
        <f>F15</f>
        <v>59000</v>
      </c>
      <c r="G50" s="179">
        <f>F50/C50*100</f>
        <v>155.26315789473685</v>
      </c>
    </row>
    <row r="51" spans="1:7" ht="13.5" customHeight="1">
      <c r="A51" s="315" t="s">
        <v>31</v>
      </c>
      <c r="B51" s="316"/>
      <c r="C51" s="180">
        <f>C21</f>
        <v>9500</v>
      </c>
      <c r="D51" s="180">
        <f>D21</f>
        <v>16365.400000000001</v>
      </c>
      <c r="E51" s="180">
        <f>E21</f>
        <v>4003</v>
      </c>
      <c r="F51" s="164">
        <f>F21</f>
        <v>13000</v>
      </c>
      <c r="G51" s="179">
        <f>F51/C51*100</f>
        <v>136.84210526315789</v>
      </c>
    </row>
    <row r="52" spans="1:7" ht="13.5" customHeight="1">
      <c r="A52" s="315" t="s">
        <v>336</v>
      </c>
      <c r="B52" s="316"/>
      <c r="C52" s="180">
        <f>C30</f>
        <v>10000</v>
      </c>
      <c r="D52" s="180">
        <f>D30</f>
        <v>11665.02</v>
      </c>
      <c r="E52" s="180">
        <f>E30</f>
        <v>5123.7000000000007</v>
      </c>
      <c r="F52" s="164">
        <f>F30</f>
        <v>99600</v>
      </c>
      <c r="G52" s="179">
        <f>F52/C52*100</f>
        <v>996.00000000000011</v>
      </c>
    </row>
    <row r="53" spans="1:7" ht="13.5" customHeight="1">
      <c r="A53" s="315" t="s">
        <v>32</v>
      </c>
      <c r="B53" s="316"/>
      <c r="C53" s="180">
        <f>C35</f>
        <v>13000</v>
      </c>
      <c r="D53" s="180">
        <f>D35</f>
        <v>13000</v>
      </c>
      <c r="E53" s="180">
        <f>E35</f>
        <v>13000</v>
      </c>
      <c r="F53" s="164">
        <f>F35</f>
        <v>13000</v>
      </c>
      <c r="G53" s="179">
        <f>F53/C53*100</f>
        <v>100</v>
      </c>
    </row>
    <row r="54" spans="1:7" ht="13.5" customHeight="1">
      <c r="A54" s="315" t="s">
        <v>33</v>
      </c>
      <c r="B54" s="316"/>
      <c r="C54" s="180">
        <f>C37</f>
        <v>0</v>
      </c>
      <c r="D54" s="180">
        <f>D37</f>
        <v>1307.2</v>
      </c>
      <c r="E54" s="180">
        <f>E37</f>
        <v>0</v>
      </c>
      <c r="F54" s="164">
        <f>F37</f>
        <v>0</v>
      </c>
      <c r="G54" s="190" t="s">
        <v>4</v>
      </c>
    </row>
    <row r="55" spans="1:7" ht="13.5" customHeight="1">
      <c r="A55" s="315" t="s">
        <v>34</v>
      </c>
      <c r="B55" s="316"/>
      <c r="C55" s="180">
        <f>C39</f>
        <v>1000</v>
      </c>
      <c r="D55" s="180">
        <f>D39</f>
        <v>885</v>
      </c>
      <c r="E55" s="180">
        <f>E39</f>
        <v>681.4</v>
      </c>
      <c r="F55" s="164">
        <f>F39</f>
        <v>1000</v>
      </c>
      <c r="G55" s="179">
        <f>F55/C55*100</f>
        <v>100</v>
      </c>
    </row>
    <row r="56" spans="1:7" ht="13.5" customHeight="1">
      <c r="A56" s="315" t="s">
        <v>35</v>
      </c>
      <c r="B56" s="316"/>
      <c r="C56" s="180">
        <f>C44</f>
        <v>35000</v>
      </c>
      <c r="D56" s="180">
        <f>D44</f>
        <v>104880.57</v>
      </c>
      <c r="E56" s="180">
        <f>E44</f>
        <v>25244.48</v>
      </c>
      <c r="F56" s="164">
        <f>F44</f>
        <v>35500</v>
      </c>
      <c r="G56" s="179">
        <f>F56/C56*100</f>
        <v>101.42857142857142</v>
      </c>
    </row>
    <row r="57" spans="1:7" ht="13.5" customHeight="1">
      <c r="A57" s="325" t="s">
        <v>26</v>
      </c>
      <c r="B57" s="326"/>
      <c r="C57" s="168">
        <f>SUM(C48:C56)</f>
        <v>116000</v>
      </c>
      <c r="D57" s="168">
        <f>SUM(D48:D56)</f>
        <v>263489.36</v>
      </c>
      <c r="E57" s="168">
        <f>SUM(E48:E56)</f>
        <v>87118.720000000001</v>
      </c>
      <c r="F57" s="168">
        <f>SUM(F48:F56)</f>
        <v>230600</v>
      </c>
      <c r="G57" s="184">
        <f>F57/C57*100</f>
        <v>198.79310344827584</v>
      </c>
    </row>
    <row r="58" spans="1:7" ht="12.75">
      <c r="A58" s="191"/>
      <c r="B58" s="192"/>
    </row>
    <row r="59" spans="1:7" s="197" customFormat="1" ht="12.75">
      <c r="A59" s="191"/>
      <c r="B59" s="194"/>
      <c r="C59" s="195"/>
      <c r="D59" s="196"/>
      <c r="E59" s="196"/>
      <c r="F59" s="195"/>
      <c r="G59" s="195"/>
    </row>
    <row r="60" spans="1:7" s="197" customFormat="1">
      <c r="A60" s="185"/>
      <c r="B60" s="195"/>
      <c r="C60" s="195"/>
      <c r="D60" s="196"/>
      <c r="E60" s="196"/>
      <c r="F60" s="195"/>
      <c r="G60" s="195"/>
    </row>
    <row r="61" spans="1:7" s="197" customFormat="1">
      <c r="A61" s="185"/>
      <c r="B61" s="195"/>
      <c r="C61" s="195"/>
      <c r="D61" s="196"/>
      <c r="E61" s="196"/>
      <c r="F61" s="195"/>
      <c r="G61" s="195"/>
    </row>
    <row r="62" spans="1:7" s="197" customFormat="1">
      <c r="A62" s="185"/>
      <c r="B62" s="195"/>
      <c r="C62" s="195"/>
      <c r="D62" s="196"/>
      <c r="E62" s="196"/>
      <c r="F62" s="195"/>
      <c r="G62" s="195"/>
    </row>
    <row r="63" spans="1:7" s="197" customFormat="1">
      <c r="A63" s="185"/>
      <c r="B63" s="195"/>
      <c r="C63" s="195"/>
      <c r="D63" s="196"/>
      <c r="E63" s="196"/>
      <c r="F63" s="195"/>
      <c r="G63" s="195"/>
    </row>
    <row r="64" spans="1:7" s="197" customFormat="1">
      <c r="A64" s="185"/>
      <c r="B64" s="195"/>
      <c r="C64" s="195"/>
      <c r="D64" s="196"/>
      <c r="E64" s="196"/>
      <c r="F64" s="195"/>
      <c r="G64" s="195"/>
    </row>
    <row r="65" spans="1:7" s="197" customFormat="1">
      <c r="A65" s="185"/>
      <c r="B65" s="195"/>
      <c r="C65" s="195"/>
      <c r="D65" s="196"/>
      <c r="E65" s="196"/>
      <c r="F65" s="195"/>
      <c r="G65" s="195"/>
    </row>
    <row r="66" spans="1:7" s="197" customFormat="1">
      <c r="A66" s="185"/>
      <c r="B66" s="195"/>
      <c r="C66" s="195"/>
      <c r="D66" s="196"/>
      <c r="E66" s="196"/>
      <c r="F66" s="195"/>
      <c r="G66" s="195"/>
    </row>
    <row r="67" spans="1:7" s="197" customFormat="1">
      <c r="A67" s="185"/>
      <c r="B67" s="195"/>
      <c r="C67" s="195"/>
      <c r="D67" s="196"/>
      <c r="E67" s="196"/>
      <c r="F67" s="195"/>
      <c r="G67" s="195"/>
    </row>
    <row r="68" spans="1:7" s="197" customFormat="1">
      <c r="A68" s="185"/>
      <c r="B68" s="195"/>
      <c r="C68" s="195"/>
      <c r="D68" s="196"/>
      <c r="E68" s="196"/>
      <c r="F68" s="195"/>
      <c r="G68" s="195"/>
    </row>
    <row r="69" spans="1:7" s="197" customFormat="1">
      <c r="A69" s="185"/>
      <c r="B69" s="195"/>
      <c r="C69" s="195"/>
      <c r="D69" s="196"/>
      <c r="E69" s="196"/>
      <c r="F69" s="195"/>
      <c r="G69" s="195"/>
    </row>
    <row r="70" spans="1:7" s="197" customFormat="1">
      <c r="A70" s="185"/>
      <c r="B70" s="195"/>
      <c r="C70" s="195"/>
      <c r="D70" s="196"/>
      <c r="E70" s="196"/>
      <c r="F70" s="195"/>
      <c r="G70" s="195"/>
    </row>
    <row r="71" spans="1:7" s="197" customFormat="1">
      <c r="A71" s="185"/>
      <c r="B71" s="195"/>
      <c r="C71" s="195"/>
      <c r="D71" s="196"/>
      <c r="E71" s="196"/>
      <c r="F71" s="195"/>
      <c r="G71" s="195"/>
    </row>
  </sheetData>
  <customSheetViews>
    <customSheetView guid="{FFF09864-B75B-45CC-8A23-7ED56E2D3858}" fitToPage="1">
      <selection activeCell="H1" sqref="H1"/>
      <pageMargins left="0.31496062992125984" right="0.31496062992125984" top="0.59055118110236227" bottom="0.39370078740157483" header="0.11811023622047245" footer="0.11811023622047245"/>
      <printOptions horizontalCentered="1"/>
      <pageSetup paperSize="9" scale="85" firstPageNumber="2" orientation="portrait" useFirstPageNumber="1" r:id="rId1"/>
      <headerFooter alignWithMargins="0">
        <oddHeader>&amp;L&amp;"Tahoma,Kurzíva"Návrh rozpočtu na rok 2015
Příloha č. 10&amp;R&amp;"Tahoma,Kurzíva"Přehled dotačních programů navržených k financování z rozpočtu na rok 2015</oddHeader>
        <oddFooter>&amp;C&amp;"Tahoma,Obyčejné"&amp;P</oddFooter>
      </headerFooter>
    </customSheetView>
  </customSheetViews>
  <mergeCells count="27"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  <mergeCell ref="A48:B48"/>
    <mergeCell ref="A21:B21"/>
    <mergeCell ref="A30:B30"/>
    <mergeCell ref="A34:B34"/>
    <mergeCell ref="A35:B35"/>
    <mergeCell ref="A36:B36"/>
    <mergeCell ref="A37:B37"/>
    <mergeCell ref="A39:B39"/>
    <mergeCell ref="A43:B43"/>
    <mergeCell ref="A44:B44"/>
    <mergeCell ref="A45:B45"/>
    <mergeCell ref="A47:B47"/>
    <mergeCell ref="A15:B15"/>
    <mergeCell ref="A1:G1"/>
    <mergeCell ref="A3:B3"/>
    <mergeCell ref="A4:B4"/>
    <mergeCell ref="A8:B8"/>
    <mergeCell ref="A14:B14"/>
  </mergeCells>
  <printOptions horizontalCentered="1"/>
  <pageMargins left="0.31496062992125984" right="0.31496062992125984" top="0.59055118110236227" bottom="0.39370078740157483" header="0.11811023622047245" footer="0.11811023622047245"/>
  <pageSetup paperSize="9" scale="85" firstPageNumber="2" orientation="portrait" useFirstPageNumber="1" r:id="rId2"/>
  <headerFooter alignWithMargins="0">
    <oddHeader>&amp;L&amp;"Tahoma,Kurzíva"Návrh rozpočtu na rok 2015
Příloha č. 10&amp;R&amp;"Tahoma,Kurzíva"Přehled dotačních programů navržených k financování z rozpočtu na rok 2015</oddHeader>
    <oddFooter>&amp;C&amp;"Tahoma,Obyčejné"&amp;P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T136"/>
  <sheetViews>
    <sheetView zoomScaleNormal="100" zoomScaleSheetLayoutView="100" workbookViewId="0">
      <selection activeCell="M8" sqref="M8"/>
    </sheetView>
  </sheetViews>
  <sheetFormatPr defaultRowHeight="12.75"/>
  <cols>
    <col min="1" max="1" width="6.42578125" style="198" customWidth="1"/>
    <col min="2" max="2" width="36.5703125" style="198" customWidth="1"/>
    <col min="3" max="4" width="11.28515625" style="198" customWidth="1"/>
    <col min="5" max="6" width="10.7109375" style="198" customWidth="1"/>
    <col min="7" max="7" width="12.7109375" style="198" customWidth="1"/>
    <col min="8" max="10" width="9.85546875" style="198" customWidth="1"/>
    <col min="11" max="11" width="36.7109375" style="198" customWidth="1"/>
    <col min="12" max="12" width="9.140625" style="198" hidden="1" customWidth="1"/>
    <col min="13" max="256" width="9.140625" style="198"/>
    <col min="257" max="257" width="6.42578125" style="198" customWidth="1"/>
    <col min="258" max="258" width="36.5703125" style="198" customWidth="1"/>
    <col min="259" max="260" width="11.28515625" style="198" customWidth="1"/>
    <col min="261" max="262" width="10.7109375" style="198" customWidth="1"/>
    <col min="263" max="263" width="12.7109375" style="198" customWidth="1"/>
    <col min="264" max="266" width="9.85546875" style="198" customWidth="1"/>
    <col min="267" max="267" width="36.7109375" style="198" customWidth="1"/>
    <col min="268" max="268" width="9.140625" style="198" hidden="1" customWidth="1"/>
    <col min="269" max="512" width="9.140625" style="198"/>
    <col min="513" max="513" width="6.42578125" style="198" customWidth="1"/>
    <col min="514" max="514" width="36.5703125" style="198" customWidth="1"/>
    <col min="515" max="516" width="11.28515625" style="198" customWidth="1"/>
    <col min="517" max="518" width="10.7109375" style="198" customWidth="1"/>
    <col min="519" max="519" width="12.7109375" style="198" customWidth="1"/>
    <col min="520" max="522" width="9.85546875" style="198" customWidth="1"/>
    <col min="523" max="523" width="36.7109375" style="198" customWidth="1"/>
    <col min="524" max="524" width="9.140625" style="198" hidden="1" customWidth="1"/>
    <col min="525" max="768" width="9.140625" style="198"/>
    <col min="769" max="769" width="6.42578125" style="198" customWidth="1"/>
    <col min="770" max="770" width="36.5703125" style="198" customWidth="1"/>
    <col min="771" max="772" width="11.28515625" style="198" customWidth="1"/>
    <col min="773" max="774" width="10.7109375" style="198" customWidth="1"/>
    <col min="775" max="775" width="12.7109375" style="198" customWidth="1"/>
    <col min="776" max="778" width="9.85546875" style="198" customWidth="1"/>
    <col min="779" max="779" width="36.7109375" style="198" customWidth="1"/>
    <col min="780" max="780" width="9.140625" style="198" hidden="1" customWidth="1"/>
    <col min="781" max="1024" width="9.140625" style="198"/>
    <col min="1025" max="1025" width="6.42578125" style="198" customWidth="1"/>
    <col min="1026" max="1026" width="36.5703125" style="198" customWidth="1"/>
    <col min="1027" max="1028" width="11.28515625" style="198" customWidth="1"/>
    <col min="1029" max="1030" width="10.7109375" style="198" customWidth="1"/>
    <col min="1031" max="1031" width="12.7109375" style="198" customWidth="1"/>
    <col min="1032" max="1034" width="9.85546875" style="198" customWidth="1"/>
    <col min="1035" max="1035" width="36.7109375" style="198" customWidth="1"/>
    <col min="1036" max="1036" width="9.140625" style="198" hidden="1" customWidth="1"/>
    <col min="1037" max="1280" width="9.140625" style="198"/>
    <col min="1281" max="1281" width="6.42578125" style="198" customWidth="1"/>
    <col min="1282" max="1282" width="36.5703125" style="198" customWidth="1"/>
    <col min="1283" max="1284" width="11.28515625" style="198" customWidth="1"/>
    <col min="1285" max="1286" width="10.7109375" style="198" customWidth="1"/>
    <col min="1287" max="1287" width="12.7109375" style="198" customWidth="1"/>
    <col min="1288" max="1290" width="9.85546875" style="198" customWidth="1"/>
    <col min="1291" max="1291" width="36.7109375" style="198" customWidth="1"/>
    <col min="1292" max="1292" width="9.140625" style="198" hidden="1" customWidth="1"/>
    <col min="1293" max="1536" width="9.140625" style="198"/>
    <col min="1537" max="1537" width="6.42578125" style="198" customWidth="1"/>
    <col min="1538" max="1538" width="36.5703125" style="198" customWidth="1"/>
    <col min="1539" max="1540" width="11.28515625" style="198" customWidth="1"/>
    <col min="1541" max="1542" width="10.7109375" style="198" customWidth="1"/>
    <col min="1543" max="1543" width="12.7109375" style="198" customWidth="1"/>
    <col min="1544" max="1546" width="9.85546875" style="198" customWidth="1"/>
    <col min="1547" max="1547" width="36.7109375" style="198" customWidth="1"/>
    <col min="1548" max="1548" width="9.140625" style="198" hidden="1" customWidth="1"/>
    <col min="1549" max="1792" width="9.140625" style="198"/>
    <col min="1793" max="1793" width="6.42578125" style="198" customWidth="1"/>
    <col min="1794" max="1794" width="36.5703125" style="198" customWidth="1"/>
    <col min="1795" max="1796" width="11.28515625" style="198" customWidth="1"/>
    <col min="1797" max="1798" width="10.7109375" style="198" customWidth="1"/>
    <col min="1799" max="1799" width="12.7109375" style="198" customWidth="1"/>
    <col min="1800" max="1802" width="9.85546875" style="198" customWidth="1"/>
    <col min="1803" max="1803" width="36.7109375" style="198" customWidth="1"/>
    <col min="1804" max="1804" width="9.140625" style="198" hidden="1" customWidth="1"/>
    <col min="1805" max="2048" width="9.140625" style="198"/>
    <col min="2049" max="2049" width="6.42578125" style="198" customWidth="1"/>
    <col min="2050" max="2050" width="36.5703125" style="198" customWidth="1"/>
    <col min="2051" max="2052" width="11.28515625" style="198" customWidth="1"/>
    <col min="2053" max="2054" width="10.7109375" style="198" customWidth="1"/>
    <col min="2055" max="2055" width="12.7109375" style="198" customWidth="1"/>
    <col min="2056" max="2058" width="9.85546875" style="198" customWidth="1"/>
    <col min="2059" max="2059" width="36.7109375" style="198" customWidth="1"/>
    <col min="2060" max="2060" width="9.140625" style="198" hidden="1" customWidth="1"/>
    <col min="2061" max="2304" width="9.140625" style="198"/>
    <col min="2305" max="2305" width="6.42578125" style="198" customWidth="1"/>
    <col min="2306" max="2306" width="36.5703125" style="198" customWidth="1"/>
    <col min="2307" max="2308" width="11.28515625" style="198" customWidth="1"/>
    <col min="2309" max="2310" width="10.7109375" style="198" customWidth="1"/>
    <col min="2311" max="2311" width="12.7109375" style="198" customWidth="1"/>
    <col min="2312" max="2314" width="9.85546875" style="198" customWidth="1"/>
    <col min="2315" max="2315" width="36.7109375" style="198" customWidth="1"/>
    <col min="2316" max="2316" width="9.140625" style="198" hidden="1" customWidth="1"/>
    <col min="2317" max="2560" width="9.140625" style="198"/>
    <col min="2561" max="2561" width="6.42578125" style="198" customWidth="1"/>
    <col min="2562" max="2562" width="36.5703125" style="198" customWidth="1"/>
    <col min="2563" max="2564" width="11.28515625" style="198" customWidth="1"/>
    <col min="2565" max="2566" width="10.7109375" style="198" customWidth="1"/>
    <col min="2567" max="2567" width="12.7109375" style="198" customWidth="1"/>
    <col min="2568" max="2570" width="9.85546875" style="198" customWidth="1"/>
    <col min="2571" max="2571" width="36.7109375" style="198" customWidth="1"/>
    <col min="2572" max="2572" width="9.140625" style="198" hidden="1" customWidth="1"/>
    <col min="2573" max="2816" width="9.140625" style="198"/>
    <col min="2817" max="2817" width="6.42578125" style="198" customWidth="1"/>
    <col min="2818" max="2818" width="36.5703125" style="198" customWidth="1"/>
    <col min="2819" max="2820" width="11.28515625" style="198" customWidth="1"/>
    <col min="2821" max="2822" width="10.7109375" style="198" customWidth="1"/>
    <col min="2823" max="2823" width="12.7109375" style="198" customWidth="1"/>
    <col min="2824" max="2826" width="9.85546875" style="198" customWidth="1"/>
    <col min="2827" max="2827" width="36.7109375" style="198" customWidth="1"/>
    <col min="2828" max="2828" width="9.140625" style="198" hidden="1" customWidth="1"/>
    <col min="2829" max="3072" width="9.140625" style="198"/>
    <col min="3073" max="3073" width="6.42578125" style="198" customWidth="1"/>
    <col min="3074" max="3074" width="36.5703125" style="198" customWidth="1"/>
    <col min="3075" max="3076" width="11.28515625" style="198" customWidth="1"/>
    <col min="3077" max="3078" width="10.7109375" style="198" customWidth="1"/>
    <col min="3079" max="3079" width="12.7109375" style="198" customWidth="1"/>
    <col min="3080" max="3082" width="9.85546875" style="198" customWidth="1"/>
    <col min="3083" max="3083" width="36.7109375" style="198" customWidth="1"/>
    <col min="3084" max="3084" width="9.140625" style="198" hidden="1" customWidth="1"/>
    <col min="3085" max="3328" width="9.140625" style="198"/>
    <col min="3329" max="3329" width="6.42578125" style="198" customWidth="1"/>
    <col min="3330" max="3330" width="36.5703125" style="198" customWidth="1"/>
    <col min="3331" max="3332" width="11.28515625" style="198" customWidth="1"/>
    <col min="3333" max="3334" width="10.7109375" style="198" customWidth="1"/>
    <col min="3335" max="3335" width="12.7109375" style="198" customWidth="1"/>
    <col min="3336" max="3338" width="9.85546875" style="198" customWidth="1"/>
    <col min="3339" max="3339" width="36.7109375" style="198" customWidth="1"/>
    <col min="3340" max="3340" width="9.140625" style="198" hidden="1" customWidth="1"/>
    <col min="3341" max="3584" width="9.140625" style="198"/>
    <col min="3585" max="3585" width="6.42578125" style="198" customWidth="1"/>
    <col min="3586" max="3586" width="36.5703125" style="198" customWidth="1"/>
    <col min="3587" max="3588" width="11.28515625" style="198" customWidth="1"/>
    <col min="3589" max="3590" width="10.7109375" style="198" customWidth="1"/>
    <col min="3591" max="3591" width="12.7109375" style="198" customWidth="1"/>
    <col min="3592" max="3594" width="9.85546875" style="198" customWidth="1"/>
    <col min="3595" max="3595" width="36.7109375" style="198" customWidth="1"/>
    <col min="3596" max="3596" width="9.140625" style="198" hidden="1" customWidth="1"/>
    <col min="3597" max="3840" width="9.140625" style="198"/>
    <col min="3841" max="3841" width="6.42578125" style="198" customWidth="1"/>
    <col min="3842" max="3842" width="36.5703125" style="198" customWidth="1"/>
    <col min="3843" max="3844" width="11.28515625" style="198" customWidth="1"/>
    <col min="3845" max="3846" width="10.7109375" style="198" customWidth="1"/>
    <col min="3847" max="3847" width="12.7109375" style="198" customWidth="1"/>
    <col min="3848" max="3850" width="9.85546875" style="198" customWidth="1"/>
    <col min="3851" max="3851" width="36.7109375" style="198" customWidth="1"/>
    <col min="3852" max="3852" width="9.140625" style="198" hidden="1" customWidth="1"/>
    <col min="3853" max="4096" width="9.140625" style="198"/>
    <col min="4097" max="4097" width="6.42578125" style="198" customWidth="1"/>
    <col min="4098" max="4098" width="36.5703125" style="198" customWidth="1"/>
    <col min="4099" max="4100" width="11.28515625" style="198" customWidth="1"/>
    <col min="4101" max="4102" width="10.7109375" style="198" customWidth="1"/>
    <col min="4103" max="4103" width="12.7109375" style="198" customWidth="1"/>
    <col min="4104" max="4106" width="9.85546875" style="198" customWidth="1"/>
    <col min="4107" max="4107" width="36.7109375" style="198" customWidth="1"/>
    <col min="4108" max="4108" width="9.140625" style="198" hidden="1" customWidth="1"/>
    <col min="4109" max="4352" width="9.140625" style="198"/>
    <col min="4353" max="4353" width="6.42578125" style="198" customWidth="1"/>
    <col min="4354" max="4354" width="36.5703125" style="198" customWidth="1"/>
    <col min="4355" max="4356" width="11.28515625" style="198" customWidth="1"/>
    <col min="4357" max="4358" width="10.7109375" style="198" customWidth="1"/>
    <col min="4359" max="4359" width="12.7109375" style="198" customWidth="1"/>
    <col min="4360" max="4362" width="9.85546875" style="198" customWidth="1"/>
    <col min="4363" max="4363" width="36.7109375" style="198" customWidth="1"/>
    <col min="4364" max="4364" width="9.140625" style="198" hidden="1" customWidth="1"/>
    <col min="4365" max="4608" width="9.140625" style="198"/>
    <col min="4609" max="4609" width="6.42578125" style="198" customWidth="1"/>
    <col min="4610" max="4610" width="36.5703125" style="198" customWidth="1"/>
    <col min="4611" max="4612" width="11.28515625" style="198" customWidth="1"/>
    <col min="4613" max="4614" width="10.7109375" style="198" customWidth="1"/>
    <col min="4615" max="4615" width="12.7109375" style="198" customWidth="1"/>
    <col min="4616" max="4618" width="9.85546875" style="198" customWidth="1"/>
    <col min="4619" max="4619" width="36.7109375" style="198" customWidth="1"/>
    <col min="4620" max="4620" width="9.140625" style="198" hidden="1" customWidth="1"/>
    <col min="4621" max="4864" width="9.140625" style="198"/>
    <col min="4865" max="4865" width="6.42578125" style="198" customWidth="1"/>
    <col min="4866" max="4866" width="36.5703125" style="198" customWidth="1"/>
    <col min="4867" max="4868" width="11.28515625" style="198" customWidth="1"/>
    <col min="4869" max="4870" width="10.7109375" style="198" customWidth="1"/>
    <col min="4871" max="4871" width="12.7109375" style="198" customWidth="1"/>
    <col min="4872" max="4874" width="9.85546875" style="198" customWidth="1"/>
    <col min="4875" max="4875" width="36.7109375" style="198" customWidth="1"/>
    <col min="4876" max="4876" width="9.140625" style="198" hidden="1" customWidth="1"/>
    <col min="4877" max="5120" width="9.140625" style="198"/>
    <col min="5121" max="5121" width="6.42578125" style="198" customWidth="1"/>
    <col min="5122" max="5122" width="36.5703125" style="198" customWidth="1"/>
    <col min="5123" max="5124" width="11.28515625" style="198" customWidth="1"/>
    <col min="5125" max="5126" width="10.7109375" style="198" customWidth="1"/>
    <col min="5127" max="5127" width="12.7109375" style="198" customWidth="1"/>
    <col min="5128" max="5130" width="9.85546875" style="198" customWidth="1"/>
    <col min="5131" max="5131" width="36.7109375" style="198" customWidth="1"/>
    <col min="5132" max="5132" width="9.140625" style="198" hidden="1" customWidth="1"/>
    <col min="5133" max="5376" width="9.140625" style="198"/>
    <col min="5377" max="5377" width="6.42578125" style="198" customWidth="1"/>
    <col min="5378" max="5378" width="36.5703125" style="198" customWidth="1"/>
    <col min="5379" max="5380" width="11.28515625" style="198" customWidth="1"/>
    <col min="5381" max="5382" width="10.7109375" style="198" customWidth="1"/>
    <col min="5383" max="5383" width="12.7109375" style="198" customWidth="1"/>
    <col min="5384" max="5386" width="9.85546875" style="198" customWidth="1"/>
    <col min="5387" max="5387" width="36.7109375" style="198" customWidth="1"/>
    <col min="5388" max="5388" width="9.140625" style="198" hidden="1" customWidth="1"/>
    <col min="5389" max="5632" width="9.140625" style="198"/>
    <col min="5633" max="5633" width="6.42578125" style="198" customWidth="1"/>
    <col min="5634" max="5634" width="36.5703125" style="198" customWidth="1"/>
    <col min="5635" max="5636" width="11.28515625" style="198" customWidth="1"/>
    <col min="5637" max="5638" width="10.7109375" style="198" customWidth="1"/>
    <col min="5639" max="5639" width="12.7109375" style="198" customWidth="1"/>
    <col min="5640" max="5642" width="9.85546875" style="198" customWidth="1"/>
    <col min="5643" max="5643" width="36.7109375" style="198" customWidth="1"/>
    <col min="5644" max="5644" width="9.140625" style="198" hidden="1" customWidth="1"/>
    <col min="5645" max="5888" width="9.140625" style="198"/>
    <col min="5889" max="5889" width="6.42578125" style="198" customWidth="1"/>
    <col min="5890" max="5890" width="36.5703125" style="198" customWidth="1"/>
    <col min="5891" max="5892" width="11.28515625" style="198" customWidth="1"/>
    <col min="5893" max="5894" width="10.7109375" style="198" customWidth="1"/>
    <col min="5895" max="5895" width="12.7109375" style="198" customWidth="1"/>
    <col min="5896" max="5898" width="9.85546875" style="198" customWidth="1"/>
    <col min="5899" max="5899" width="36.7109375" style="198" customWidth="1"/>
    <col min="5900" max="5900" width="9.140625" style="198" hidden="1" customWidth="1"/>
    <col min="5901" max="6144" width="9.140625" style="198"/>
    <col min="6145" max="6145" width="6.42578125" style="198" customWidth="1"/>
    <col min="6146" max="6146" width="36.5703125" style="198" customWidth="1"/>
    <col min="6147" max="6148" width="11.28515625" style="198" customWidth="1"/>
    <col min="6149" max="6150" width="10.7109375" style="198" customWidth="1"/>
    <col min="6151" max="6151" width="12.7109375" style="198" customWidth="1"/>
    <col min="6152" max="6154" width="9.85546875" style="198" customWidth="1"/>
    <col min="6155" max="6155" width="36.7109375" style="198" customWidth="1"/>
    <col min="6156" max="6156" width="9.140625" style="198" hidden="1" customWidth="1"/>
    <col min="6157" max="6400" width="9.140625" style="198"/>
    <col min="6401" max="6401" width="6.42578125" style="198" customWidth="1"/>
    <col min="6402" max="6402" width="36.5703125" style="198" customWidth="1"/>
    <col min="6403" max="6404" width="11.28515625" style="198" customWidth="1"/>
    <col min="6405" max="6406" width="10.7109375" style="198" customWidth="1"/>
    <col min="6407" max="6407" width="12.7109375" style="198" customWidth="1"/>
    <col min="6408" max="6410" width="9.85546875" style="198" customWidth="1"/>
    <col min="6411" max="6411" width="36.7109375" style="198" customWidth="1"/>
    <col min="6412" max="6412" width="9.140625" style="198" hidden="1" customWidth="1"/>
    <col min="6413" max="6656" width="9.140625" style="198"/>
    <col min="6657" max="6657" width="6.42578125" style="198" customWidth="1"/>
    <col min="6658" max="6658" width="36.5703125" style="198" customWidth="1"/>
    <col min="6659" max="6660" width="11.28515625" style="198" customWidth="1"/>
    <col min="6661" max="6662" width="10.7109375" style="198" customWidth="1"/>
    <col min="6663" max="6663" width="12.7109375" style="198" customWidth="1"/>
    <col min="6664" max="6666" width="9.85546875" style="198" customWidth="1"/>
    <col min="6667" max="6667" width="36.7109375" style="198" customWidth="1"/>
    <col min="6668" max="6668" width="9.140625" style="198" hidden="1" customWidth="1"/>
    <col min="6669" max="6912" width="9.140625" style="198"/>
    <col min="6913" max="6913" width="6.42578125" style="198" customWidth="1"/>
    <col min="6914" max="6914" width="36.5703125" style="198" customWidth="1"/>
    <col min="6915" max="6916" width="11.28515625" style="198" customWidth="1"/>
    <col min="6917" max="6918" width="10.7109375" style="198" customWidth="1"/>
    <col min="6919" max="6919" width="12.7109375" style="198" customWidth="1"/>
    <col min="6920" max="6922" width="9.85546875" style="198" customWidth="1"/>
    <col min="6923" max="6923" width="36.7109375" style="198" customWidth="1"/>
    <col min="6924" max="6924" width="9.140625" style="198" hidden="1" customWidth="1"/>
    <col min="6925" max="7168" width="9.140625" style="198"/>
    <col min="7169" max="7169" width="6.42578125" style="198" customWidth="1"/>
    <col min="7170" max="7170" width="36.5703125" style="198" customWidth="1"/>
    <col min="7171" max="7172" width="11.28515625" style="198" customWidth="1"/>
    <col min="7173" max="7174" width="10.7109375" style="198" customWidth="1"/>
    <col min="7175" max="7175" width="12.7109375" style="198" customWidth="1"/>
    <col min="7176" max="7178" width="9.85546875" style="198" customWidth="1"/>
    <col min="7179" max="7179" width="36.7109375" style="198" customWidth="1"/>
    <col min="7180" max="7180" width="9.140625" style="198" hidden="1" customWidth="1"/>
    <col min="7181" max="7424" width="9.140625" style="198"/>
    <col min="7425" max="7425" width="6.42578125" style="198" customWidth="1"/>
    <col min="7426" max="7426" width="36.5703125" style="198" customWidth="1"/>
    <col min="7427" max="7428" width="11.28515625" style="198" customWidth="1"/>
    <col min="7429" max="7430" width="10.7109375" style="198" customWidth="1"/>
    <col min="7431" max="7431" width="12.7109375" style="198" customWidth="1"/>
    <col min="7432" max="7434" width="9.85546875" style="198" customWidth="1"/>
    <col min="7435" max="7435" width="36.7109375" style="198" customWidth="1"/>
    <col min="7436" max="7436" width="9.140625" style="198" hidden="1" customWidth="1"/>
    <col min="7437" max="7680" width="9.140625" style="198"/>
    <col min="7681" max="7681" width="6.42578125" style="198" customWidth="1"/>
    <col min="7682" max="7682" width="36.5703125" style="198" customWidth="1"/>
    <col min="7683" max="7684" width="11.28515625" style="198" customWidth="1"/>
    <col min="7685" max="7686" width="10.7109375" style="198" customWidth="1"/>
    <col min="7687" max="7687" width="12.7109375" style="198" customWidth="1"/>
    <col min="7688" max="7690" width="9.85546875" style="198" customWidth="1"/>
    <col min="7691" max="7691" width="36.7109375" style="198" customWidth="1"/>
    <col min="7692" max="7692" width="9.140625" style="198" hidden="1" customWidth="1"/>
    <col min="7693" max="7936" width="9.140625" style="198"/>
    <col min="7937" max="7937" width="6.42578125" style="198" customWidth="1"/>
    <col min="7938" max="7938" width="36.5703125" style="198" customWidth="1"/>
    <col min="7939" max="7940" width="11.28515625" style="198" customWidth="1"/>
    <col min="7941" max="7942" width="10.7109375" style="198" customWidth="1"/>
    <col min="7943" max="7943" width="12.7109375" style="198" customWidth="1"/>
    <col min="7944" max="7946" width="9.85546875" style="198" customWidth="1"/>
    <col min="7947" max="7947" width="36.7109375" style="198" customWidth="1"/>
    <col min="7948" max="7948" width="9.140625" style="198" hidden="1" customWidth="1"/>
    <col min="7949" max="8192" width="9.140625" style="198"/>
    <col min="8193" max="8193" width="6.42578125" style="198" customWidth="1"/>
    <col min="8194" max="8194" width="36.5703125" style="198" customWidth="1"/>
    <col min="8195" max="8196" width="11.28515625" style="198" customWidth="1"/>
    <col min="8197" max="8198" width="10.7109375" style="198" customWidth="1"/>
    <col min="8199" max="8199" width="12.7109375" style="198" customWidth="1"/>
    <col min="8200" max="8202" width="9.85546875" style="198" customWidth="1"/>
    <col min="8203" max="8203" width="36.7109375" style="198" customWidth="1"/>
    <col min="8204" max="8204" width="9.140625" style="198" hidden="1" customWidth="1"/>
    <col min="8205" max="8448" width="9.140625" style="198"/>
    <col min="8449" max="8449" width="6.42578125" style="198" customWidth="1"/>
    <col min="8450" max="8450" width="36.5703125" style="198" customWidth="1"/>
    <col min="8451" max="8452" width="11.28515625" style="198" customWidth="1"/>
    <col min="8453" max="8454" width="10.7109375" style="198" customWidth="1"/>
    <col min="8455" max="8455" width="12.7109375" style="198" customWidth="1"/>
    <col min="8456" max="8458" width="9.85546875" style="198" customWidth="1"/>
    <col min="8459" max="8459" width="36.7109375" style="198" customWidth="1"/>
    <col min="8460" max="8460" width="9.140625" style="198" hidden="1" customWidth="1"/>
    <col min="8461" max="8704" width="9.140625" style="198"/>
    <col min="8705" max="8705" width="6.42578125" style="198" customWidth="1"/>
    <col min="8706" max="8706" width="36.5703125" style="198" customWidth="1"/>
    <col min="8707" max="8708" width="11.28515625" style="198" customWidth="1"/>
    <col min="8709" max="8710" width="10.7109375" style="198" customWidth="1"/>
    <col min="8711" max="8711" width="12.7109375" style="198" customWidth="1"/>
    <col min="8712" max="8714" width="9.85546875" style="198" customWidth="1"/>
    <col min="8715" max="8715" width="36.7109375" style="198" customWidth="1"/>
    <col min="8716" max="8716" width="9.140625" style="198" hidden="1" customWidth="1"/>
    <col min="8717" max="8960" width="9.140625" style="198"/>
    <col min="8961" max="8961" width="6.42578125" style="198" customWidth="1"/>
    <col min="8962" max="8962" width="36.5703125" style="198" customWidth="1"/>
    <col min="8963" max="8964" width="11.28515625" style="198" customWidth="1"/>
    <col min="8965" max="8966" width="10.7109375" style="198" customWidth="1"/>
    <col min="8967" max="8967" width="12.7109375" style="198" customWidth="1"/>
    <col min="8968" max="8970" width="9.85546875" style="198" customWidth="1"/>
    <col min="8971" max="8971" width="36.7109375" style="198" customWidth="1"/>
    <col min="8972" max="8972" width="9.140625" style="198" hidden="1" customWidth="1"/>
    <col min="8973" max="9216" width="9.140625" style="198"/>
    <col min="9217" max="9217" width="6.42578125" style="198" customWidth="1"/>
    <col min="9218" max="9218" width="36.5703125" style="198" customWidth="1"/>
    <col min="9219" max="9220" width="11.28515625" style="198" customWidth="1"/>
    <col min="9221" max="9222" width="10.7109375" style="198" customWidth="1"/>
    <col min="9223" max="9223" width="12.7109375" style="198" customWidth="1"/>
    <col min="9224" max="9226" width="9.85546875" style="198" customWidth="1"/>
    <col min="9227" max="9227" width="36.7109375" style="198" customWidth="1"/>
    <col min="9228" max="9228" width="9.140625" style="198" hidden="1" customWidth="1"/>
    <col min="9229" max="9472" width="9.140625" style="198"/>
    <col min="9473" max="9473" width="6.42578125" style="198" customWidth="1"/>
    <col min="9474" max="9474" width="36.5703125" style="198" customWidth="1"/>
    <col min="9475" max="9476" width="11.28515625" style="198" customWidth="1"/>
    <col min="9477" max="9478" width="10.7109375" style="198" customWidth="1"/>
    <col min="9479" max="9479" width="12.7109375" style="198" customWidth="1"/>
    <col min="9480" max="9482" width="9.85546875" style="198" customWidth="1"/>
    <col min="9483" max="9483" width="36.7109375" style="198" customWidth="1"/>
    <col min="9484" max="9484" width="9.140625" style="198" hidden="1" customWidth="1"/>
    <col min="9485" max="9728" width="9.140625" style="198"/>
    <col min="9729" max="9729" width="6.42578125" style="198" customWidth="1"/>
    <col min="9730" max="9730" width="36.5703125" style="198" customWidth="1"/>
    <col min="9731" max="9732" width="11.28515625" style="198" customWidth="1"/>
    <col min="9733" max="9734" width="10.7109375" style="198" customWidth="1"/>
    <col min="9735" max="9735" width="12.7109375" style="198" customWidth="1"/>
    <col min="9736" max="9738" width="9.85546875" style="198" customWidth="1"/>
    <col min="9739" max="9739" width="36.7109375" style="198" customWidth="1"/>
    <col min="9740" max="9740" width="9.140625" style="198" hidden="1" customWidth="1"/>
    <col min="9741" max="9984" width="9.140625" style="198"/>
    <col min="9985" max="9985" width="6.42578125" style="198" customWidth="1"/>
    <col min="9986" max="9986" width="36.5703125" style="198" customWidth="1"/>
    <col min="9987" max="9988" width="11.28515625" style="198" customWidth="1"/>
    <col min="9989" max="9990" width="10.7109375" style="198" customWidth="1"/>
    <col min="9991" max="9991" width="12.7109375" style="198" customWidth="1"/>
    <col min="9992" max="9994" width="9.85546875" style="198" customWidth="1"/>
    <col min="9995" max="9995" width="36.7109375" style="198" customWidth="1"/>
    <col min="9996" max="9996" width="9.140625" style="198" hidden="1" customWidth="1"/>
    <col min="9997" max="10240" width="9.140625" style="198"/>
    <col min="10241" max="10241" width="6.42578125" style="198" customWidth="1"/>
    <col min="10242" max="10242" width="36.5703125" style="198" customWidth="1"/>
    <col min="10243" max="10244" width="11.28515625" style="198" customWidth="1"/>
    <col min="10245" max="10246" width="10.7109375" style="198" customWidth="1"/>
    <col min="10247" max="10247" width="12.7109375" style="198" customWidth="1"/>
    <col min="10248" max="10250" width="9.85546875" style="198" customWidth="1"/>
    <col min="10251" max="10251" width="36.7109375" style="198" customWidth="1"/>
    <col min="10252" max="10252" width="9.140625" style="198" hidden="1" customWidth="1"/>
    <col min="10253" max="10496" width="9.140625" style="198"/>
    <col min="10497" max="10497" width="6.42578125" style="198" customWidth="1"/>
    <col min="10498" max="10498" width="36.5703125" style="198" customWidth="1"/>
    <col min="10499" max="10500" width="11.28515625" style="198" customWidth="1"/>
    <col min="10501" max="10502" width="10.7109375" style="198" customWidth="1"/>
    <col min="10503" max="10503" width="12.7109375" style="198" customWidth="1"/>
    <col min="10504" max="10506" width="9.85546875" style="198" customWidth="1"/>
    <col min="10507" max="10507" width="36.7109375" style="198" customWidth="1"/>
    <col min="10508" max="10508" width="9.140625" style="198" hidden="1" customWidth="1"/>
    <col min="10509" max="10752" width="9.140625" style="198"/>
    <col min="10753" max="10753" width="6.42578125" style="198" customWidth="1"/>
    <col min="10754" max="10754" width="36.5703125" style="198" customWidth="1"/>
    <col min="10755" max="10756" width="11.28515625" style="198" customWidth="1"/>
    <col min="10757" max="10758" width="10.7109375" style="198" customWidth="1"/>
    <col min="10759" max="10759" width="12.7109375" style="198" customWidth="1"/>
    <col min="10760" max="10762" width="9.85546875" style="198" customWidth="1"/>
    <col min="10763" max="10763" width="36.7109375" style="198" customWidth="1"/>
    <col min="10764" max="10764" width="9.140625" style="198" hidden="1" customWidth="1"/>
    <col min="10765" max="11008" width="9.140625" style="198"/>
    <col min="11009" max="11009" width="6.42578125" style="198" customWidth="1"/>
    <col min="11010" max="11010" width="36.5703125" style="198" customWidth="1"/>
    <col min="11011" max="11012" width="11.28515625" style="198" customWidth="1"/>
    <col min="11013" max="11014" width="10.7109375" style="198" customWidth="1"/>
    <col min="11015" max="11015" width="12.7109375" style="198" customWidth="1"/>
    <col min="11016" max="11018" width="9.85546875" style="198" customWidth="1"/>
    <col min="11019" max="11019" width="36.7109375" style="198" customWidth="1"/>
    <col min="11020" max="11020" width="9.140625" style="198" hidden="1" customWidth="1"/>
    <col min="11021" max="11264" width="9.140625" style="198"/>
    <col min="11265" max="11265" width="6.42578125" style="198" customWidth="1"/>
    <col min="11266" max="11266" width="36.5703125" style="198" customWidth="1"/>
    <col min="11267" max="11268" width="11.28515625" style="198" customWidth="1"/>
    <col min="11269" max="11270" width="10.7109375" style="198" customWidth="1"/>
    <col min="11271" max="11271" width="12.7109375" style="198" customWidth="1"/>
    <col min="11272" max="11274" width="9.85546875" style="198" customWidth="1"/>
    <col min="11275" max="11275" width="36.7109375" style="198" customWidth="1"/>
    <col min="11276" max="11276" width="9.140625" style="198" hidden="1" customWidth="1"/>
    <col min="11277" max="11520" width="9.140625" style="198"/>
    <col min="11521" max="11521" width="6.42578125" style="198" customWidth="1"/>
    <col min="11522" max="11522" width="36.5703125" style="198" customWidth="1"/>
    <col min="11523" max="11524" width="11.28515625" style="198" customWidth="1"/>
    <col min="11525" max="11526" width="10.7109375" style="198" customWidth="1"/>
    <col min="11527" max="11527" width="12.7109375" style="198" customWidth="1"/>
    <col min="11528" max="11530" width="9.85546875" style="198" customWidth="1"/>
    <col min="11531" max="11531" width="36.7109375" style="198" customWidth="1"/>
    <col min="11532" max="11532" width="9.140625" style="198" hidden="1" customWidth="1"/>
    <col min="11533" max="11776" width="9.140625" style="198"/>
    <col min="11777" max="11777" width="6.42578125" style="198" customWidth="1"/>
    <col min="11778" max="11778" width="36.5703125" style="198" customWidth="1"/>
    <col min="11779" max="11780" width="11.28515625" style="198" customWidth="1"/>
    <col min="11781" max="11782" width="10.7109375" style="198" customWidth="1"/>
    <col min="11783" max="11783" width="12.7109375" style="198" customWidth="1"/>
    <col min="11784" max="11786" width="9.85546875" style="198" customWidth="1"/>
    <col min="11787" max="11787" width="36.7109375" style="198" customWidth="1"/>
    <col min="11788" max="11788" width="9.140625" style="198" hidden="1" customWidth="1"/>
    <col min="11789" max="12032" width="9.140625" style="198"/>
    <col min="12033" max="12033" width="6.42578125" style="198" customWidth="1"/>
    <col min="12034" max="12034" width="36.5703125" style="198" customWidth="1"/>
    <col min="12035" max="12036" width="11.28515625" style="198" customWidth="1"/>
    <col min="12037" max="12038" width="10.7109375" style="198" customWidth="1"/>
    <col min="12039" max="12039" width="12.7109375" style="198" customWidth="1"/>
    <col min="12040" max="12042" width="9.85546875" style="198" customWidth="1"/>
    <col min="12043" max="12043" width="36.7109375" style="198" customWidth="1"/>
    <col min="12044" max="12044" width="9.140625" style="198" hidden="1" customWidth="1"/>
    <col min="12045" max="12288" width="9.140625" style="198"/>
    <col min="12289" max="12289" width="6.42578125" style="198" customWidth="1"/>
    <col min="12290" max="12290" width="36.5703125" style="198" customWidth="1"/>
    <col min="12291" max="12292" width="11.28515625" style="198" customWidth="1"/>
    <col min="12293" max="12294" width="10.7109375" style="198" customWidth="1"/>
    <col min="12295" max="12295" width="12.7109375" style="198" customWidth="1"/>
    <col min="12296" max="12298" width="9.85546875" style="198" customWidth="1"/>
    <col min="12299" max="12299" width="36.7109375" style="198" customWidth="1"/>
    <col min="12300" max="12300" width="9.140625" style="198" hidden="1" customWidth="1"/>
    <col min="12301" max="12544" width="9.140625" style="198"/>
    <col min="12545" max="12545" width="6.42578125" style="198" customWidth="1"/>
    <col min="12546" max="12546" width="36.5703125" style="198" customWidth="1"/>
    <col min="12547" max="12548" width="11.28515625" style="198" customWidth="1"/>
    <col min="12549" max="12550" width="10.7109375" style="198" customWidth="1"/>
    <col min="12551" max="12551" width="12.7109375" style="198" customWidth="1"/>
    <col min="12552" max="12554" width="9.85546875" style="198" customWidth="1"/>
    <col min="12555" max="12555" width="36.7109375" style="198" customWidth="1"/>
    <col min="12556" max="12556" width="9.140625" style="198" hidden="1" customWidth="1"/>
    <col min="12557" max="12800" width="9.140625" style="198"/>
    <col min="12801" max="12801" width="6.42578125" style="198" customWidth="1"/>
    <col min="12802" max="12802" width="36.5703125" style="198" customWidth="1"/>
    <col min="12803" max="12804" width="11.28515625" style="198" customWidth="1"/>
    <col min="12805" max="12806" width="10.7109375" style="198" customWidth="1"/>
    <col min="12807" max="12807" width="12.7109375" style="198" customWidth="1"/>
    <col min="12808" max="12810" width="9.85546875" style="198" customWidth="1"/>
    <col min="12811" max="12811" width="36.7109375" style="198" customWidth="1"/>
    <col min="12812" max="12812" width="9.140625" style="198" hidden="1" customWidth="1"/>
    <col min="12813" max="13056" width="9.140625" style="198"/>
    <col min="13057" max="13057" width="6.42578125" style="198" customWidth="1"/>
    <col min="13058" max="13058" width="36.5703125" style="198" customWidth="1"/>
    <col min="13059" max="13060" width="11.28515625" style="198" customWidth="1"/>
    <col min="13061" max="13062" width="10.7109375" style="198" customWidth="1"/>
    <col min="13063" max="13063" width="12.7109375" style="198" customWidth="1"/>
    <col min="13064" max="13066" width="9.85546875" style="198" customWidth="1"/>
    <col min="13067" max="13067" width="36.7109375" style="198" customWidth="1"/>
    <col min="13068" max="13068" width="9.140625" style="198" hidden="1" customWidth="1"/>
    <col min="13069" max="13312" width="9.140625" style="198"/>
    <col min="13313" max="13313" width="6.42578125" style="198" customWidth="1"/>
    <col min="13314" max="13314" width="36.5703125" style="198" customWidth="1"/>
    <col min="13315" max="13316" width="11.28515625" style="198" customWidth="1"/>
    <col min="13317" max="13318" width="10.7109375" style="198" customWidth="1"/>
    <col min="13319" max="13319" width="12.7109375" style="198" customWidth="1"/>
    <col min="13320" max="13322" width="9.85546875" style="198" customWidth="1"/>
    <col min="13323" max="13323" width="36.7109375" style="198" customWidth="1"/>
    <col min="13324" max="13324" width="9.140625" style="198" hidden="1" customWidth="1"/>
    <col min="13325" max="13568" width="9.140625" style="198"/>
    <col min="13569" max="13569" width="6.42578125" style="198" customWidth="1"/>
    <col min="13570" max="13570" width="36.5703125" style="198" customWidth="1"/>
    <col min="13571" max="13572" width="11.28515625" style="198" customWidth="1"/>
    <col min="13573" max="13574" width="10.7109375" style="198" customWidth="1"/>
    <col min="13575" max="13575" width="12.7109375" style="198" customWidth="1"/>
    <col min="13576" max="13578" width="9.85546875" style="198" customWidth="1"/>
    <col min="13579" max="13579" width="36.7109375" style="198" customWidth="1"/>
    <col min="13580" max="13580" width="9.140625" style="198" hidden="1" customWidth="1"/>
    <col min="13581" max="13824" width="9.140625" style="198"/>
    <col min="13825" max="13825" width="6.42578125" style="198" customWidth="1"/>
    <col min="13826" max="13826" width="36.5703125" style="198" customWidth="1"/>
    <col min="13827" max="13828" width="11.28515625" style="198" customWidth="1"/>
    <col min="13829" max="13830" width="10.7109375" style="198" customWidth="1"/>
    <col min="13831" max="13831" width="12.7109375" style="198" customWidth="1"/>
    <col min="13832" max="13834" width="9.85546875" style="198" customWidth="1"/>
    <col min="13835" max="13835" width="36.7109375" style="198" customWidth="1"/>
    <col min="13836" max="13836" width="9.140625" style="198" hidden="1" customWidth="1"/>
    <col min="13837" max="14080" width="9.140625" style="198"/>
    <col min="14081" max="14081" width="6.42578125" style="198" customWidth="1"/>
    <col min="14082" max="14082" width="36.5703125" style="198" customWidth="1"/>
    <col min="14083" max="14084" width="11.28515625" style="198" customWidth="1"/>
    <col min="14085" max="14086" width="10.7109375" style="198" customWidth="1"/>
    <col min="14087" max="14087" width="12.7109375" style="198" customWidth="1"/>
    <col min="14088" max="14090" width="9.85546875" style="198" customWidth="1"/>
    <col min="14091" max="14091" width="36.7109375" style="198" customWidth="1"/>
    <col min="14092" max="14092" width="9.140625" style="198" hidden="1" customWidth="1"/>
    <col min="14093" max="14336" width="9.140625" style="198"/>
    <col min="14337" max="14337" width="6.42578125" style="198" customWidth="1"/>
    <col min="14338" max="14338" width="36.5703125" style="198" customWidth="1"/>
    <col min="14339" max="14340" width="11.28515625" style="198" customWidth="1"/>
    <col min="14341" max="14342" width="10.7109375" style="198" customWidth="1"/>
    <col min="14343" max="14343" width="12.7109375" style="198" customWidth="1"/>
    <col min="14344" max="14346" width="9.85546875" style="198" customWidth="1"/>
    <col min="14347" max="14347" width="36.7109375" style="198" customWidth="1"/>
    <col min="14348" max="14348" width="9.140625" style="198" hidden="1" customWidth="1"/>
    <col min="14349" max="14592" width="9.140625" style="198"/>
    <col min="14593" max="14593" width="6.42578125" style="198" customWidth="1"/>
    <col min="14594" max="14594" width="36.5703125" style="198" customWidth="1"/>
    <col min="14595" max="14596" width="11.28515625" style="198" customWidth="1"/>
    <col min="14597" max="14598" width="10.7109375" style="198" customWidth="1"/>
    <col min="14599" max="14599" width="12.7109375" style="198" customWidth="1"/>
    <col min="14600" max="14602" width="9.85546875" style="198" customWidth="1"/>
    <col min="14603" max="14603" width="36.7109375" style="198" customWidth="1"/>
    <col min="14604" max="14604" width="9.140625" style="198" hidden="1" customWidth="1"/>
    <col min="14605" max="14848" width="9.140625" style="198"/>
    <col min="14849" max="14849" width="6.42578125" style="198" customWidth="1"/>
    <col min="14850" max="14850" width="36.5703125" style="198" customWidth="1"/>
    <col min="14851" max="14852" width="11.28515625" style="198" customWidth="1"/>
    <col min="14853" max="14854" width="10.7109375" style="198" customWidth="1"/>
    <col min="14855" max="14855" width="12.7109375" style="198" customWidth="1"/>
    <col min="14856" max="14858" width="9.85546875" style="198" customWidth="1"/>
    <col min="14859" max="14859" width="36.7109375" style="198" customWidth="1"/>
    <col min="14860" max="14860" width="9.140625" style="198" hidden="1" customWidth="1"/>
    <col min="14861" max="15104" width="9.140625" style="198"/>
    <col min="15105" max="15105" width="6.42578125" style="198" customWidth="1"/>
    <col min="15106" max="15106" width="36.5703125" style="198" customWidth="1"/>
    <col min="15107" max="15108" width="11.28515625" style="198" customWidth="1"/>
    <col min="15109" max="15110" width="10.7109375" style="198" customWidth="1"/>
    <col min="15111" max="15111" width="12.7109375" style="198" customWidth="1"/>
    <col min="15112" max="15114" width="9.85546875" style="198" customWidth="1"/>
    <col min="15115" max="15115" width="36.7109375" style="198" customWidth="1"/>
    <col min="15116" max="15116" width="9.140625" style="198" hidden="1" customWidth="1"/>
    <col min="15117" max="15360" width="9.140625" style="198"/>
    <col min="15361" max="15361" width="6.42578125" style="198" customWidth="1"/>
    <col min="15362" max="15362" width="36.5703125" style="198" customWidth="1"/>
    <col min="15363" max="15364" width="11.28515625" style="198" customWidth="1"/>
    <col min="15365" max="15366" width="10.7109375" style="198" customWidth="1"/>
    <col min="15367" max="15367" width="12.7109375" style="198" customWidth="1"/>
    <col min="15368" max="15370" width="9.85546875" style="198" customWidth="1"/>
    <col min="15371" max="15371" width="36.7109375" style="198" customWidth="1"/>
    <col min="15372" max="15372" width="9.140625" style="198" hidden="1" customWidth="1"/>
    <col min="15373" max="15616" width="9.140625" style="198"/>
    <col min="15617" max="15617" width="6.42578125" style="198" customWidth="1"/>
    <col min="15618" max="15618" width="36.5703125" style="198" customWidth="1"/>
    <col min="15619" max="15620" width="11.28515625" style="198" customWidth="1"/>
    <col min="15621" max="15622" width="10.7109375" style="198" customWidth="1"/>
    <col min="15623" max="15623" width="12.7109375" style="198" customWidth="1"/>
    <col min="15624" max="15626" width="9.85546875" style="198" customWidth="1"/>
    <col min="15627" max="15627" width="36.7109375" style="198" customWidth="1"/>
    <col min="15628" max="15628" width="9.140625" style="198" hidden="1" customWidth="1"/>
    <col min="15629" max="15872" width="9.140625" style="198"/>
    <col min="15873" max="15873" width="6.42578125" style="198" customWidth="1"/>
    <col min="15874" max="15874" width="36.5703125" style="198" customWidth="1"/>
    <col min="15875" max="15876" width="11.28515625" style="198" customWidth="1"/>
    <col min="15877" max="15878" width="10.7109375" style="198" customWidth="1"/>
    <col min="15879" max="15879" width="12.7109375" style="198" customWidth="1"/>
    <col min="15880" max="15882" width="9.85546875" style="198" customWidth="1"/>
    <col min="15883" max="15883" width="36.7109375" style="198" customWidth="1"/>
    <col min="15884" max="15884" width="9.140625" style="198" hidden="1" customWidth="1"/>
    <col min="15885" max="16128" width="9.140625" style="198"/>
    <col min="16129" max="16129" width="6.42578125" style="198" customWidth="1"/>
    <col min="16130" max="16130" width="36.5703125" style="198" customWidth="1"/>
    <col min="16131" max="16132" width="11.28515625" style="198" customWidth="1"/>
    <col min="16133" max="16134" width="10.7109375" style="198" customWidth="1"/>
    <col min="16135" max="16135" width="12.7109375" style="198" customWidth="1"/>
    <col min="16136" max="16138" width="9.85546875" style="198" customWidth="1"/>
    <col min="16139" max="16139" width="36.7109375" style="198" customWidth="1"/>
    <col min="16140" max="16140" width="9.140625" style="198" hidden="1" customWidth="1"/>
    <col min="16141" max="16384" width="9.140625" style="198"/>
  </cols>
  <sheetData>
    <row r="1" spans="1:84" ht="33.75" customHeight="1">
      <c r="A1" s="327" t="s">
        <v>449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84" ht="13.5" thickBot="1">
      <c r="B2" s="199"/>
      <c r="C2" s="200"/>
      <c r="D2" s="200"/>
      <c r="E2" s="200"/>
      <c r="F2" s="201"/>
      <c r="G2" s="201"/>
      <c r="H2" s="201"/>
      <c r="I2" s="201"/>
      <c r="J2" s="201"/>
      <c r="K2" s="200" t="s">
        <v>36</v>
      </c>
    </row>
    <row r="3" spans="1:84" ht="24.75" customHeight="1">
      <c r="A3" s="328" t="s">
        <v>2</v>
      </c>
      <c r="B3" s="330" t="s">
        <v>37</v>
      </c>
      <c r="C3" s="332" t="s">
        <v>38</v>
      </c>
      <c r="D3" s="332" t="s">
        <v>39</v>
      </c>
      <c r="E3" s="332" t="s">
        <v>337</v>
      </c>
      <c r="F3" s="335" t="s">
        <v>338</v>
      </c>
      <c r="G3" s="332" t="s">
        <v>339</v>
      </c>
      <c r="H3" s="338" t="s">
        <v>40</v>
      </c>
      <c r="I3" s="339"/>
      <c r="J3" s="340"/>
      <c r="K3" s="341" t="s">
        <v>41</v>
      </c>
    </row>
    <row r="4" spans="1:84" ht="21" customHeight="1">
      <c r="A4" s="329"/>
      <c r="B4" s="331"/>
      <c r="C4" s="333"/>
      <c r="D4" s="333"/>
      <c r="E4" s="334"/>
      <c r="F4" s="336"/>
      <c r="G4" s="337"/>
      <c r="H4" s="298" t="s">
        <v>42</v>
      </c>
      <c r="I4" s="299" t="s">
        <v>43</v>
      </c>
      <c r="J4" s="300" t="s">
        <v>340</v>
      </c>
      <c r="K4" s="342"/>
    </row>
    <row r="5" spans="1:84" ht="18" customHeight="1">
      <c r="A5" s="345" t="s">
        <v>44</v>
      </c>
      <c r="B5" s="346"/>
      <c r="C5" s="346"/>
      <c r="D5" s="346"/>
      <c r="E5" s="346"/>
      <c r="F5" s="346"/>
      <c r="G5" s="346"/>
      <c r="H5" s="347"/>
      <c r="I5" s="347"/>
      <c r="J5" s="347"/>
      <c r="K5" s="348"/>
    </row>
    <row r="6" spans="1:84" s="209" customFormat="1" ht="13.5" customHeight="1">
      <c r="A6" s="202">
        <v>71</v>
      </c>
      <c r="B6" s="203" t="s">
        <v>45</v>
      </c>
      <c r="C6" s="204">
        <f>G6</f>
        <v>80000</v>
      </c>
      <c r="D6" s="204" t="s">
        <v>4</v>
      </c>
      <c r="E6" s="204" t="s">
        <v>4</v>
      </c>
      <c r="F6" s="204">
        <v>28000</v>
      </c>
      <c r="G6" s="205">
        <v>80000</v>
      </c>
      <c r="H6" s="204">
        <v>25000</v>
      </c>
      <c r="I6" s="204">
        <v>25000</v>
      </c>
      <c r="J6" s="206">
        <v>25000</v>
      </c>
      <c r="K6" s="207" t="s">
        <v>341</v>
      </c>
      <c r="L6" s="202" t="s">
        <v>46</v>
      </c>
      <c r="M6" s="208"/>
    </row>
    <row r="7" spans="1:84" s="213" customFormat="1" ht="25.5" customHeight="1">
      <c r="A7" s="210">
        <v>72</v>
      </c>
      <c r="B7" s="203" t="s">
        <v>49</v>
      </c>
      <c r="C7" s="204">
        <f t="shared" ref="C7:C16" si="0">SUM(E7:J7)</f>
        <v>275000</v>
      </c>
      <c r="D7" s="204">
        <v>90550</v>
      </c>
      <c r="E7" s="204">
        <v>5315</v>
      </c>
      <c r="F7" s="204">
        <v>10185</v>
      </c>
      <c r="G7" s="205">
        <v>259500</v>
      </c>
      <c r="H7" s="204">
        <v>0</v>
      </c>
      <c r="I7" s="204">
        <v>0</v>
      </c>
      <c r="J7" s="206">
        <v>0</v>
      </c>
      <c r="K7" s="207" t="s">
        <v>387</v>
      </c>
      <c r="L7" s="211" t="s">
        <v>50</v>
      </c>
      <c r="M7" s="212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</row>
    <row r="8" spans="1:84" s="213" customFormat="1" ht="13.5" customHeight="1">
      <c r="A8" s="210">
        <v>74</v>
      </c>
      <c r="B8" s="203" t="s">
        <v>47</v>
      </c>
      <c r="C8" s="204">
        <f t="shared" si="0"/>
        <v>554275</v>
      </c>
      <c r="D8" s="204">
        <f>111037-131</f>
        <v>110906</v>
      </c>
      <c r="E8" s="204">
        <v>67421</v>
      </c>
      <c r="F8" s="204">
        <v>399194</v>
      </c>
      <c r="G8" s="205">
        <v>87660</v>
      </c>
      <c r="H8" s="204">
        <v>0</v>
      </c>
      <c r="I8" s="204">
        <v>0</v>
      </c>
      <c r="J8" s="206">
        <v>0</v>
      </c>
      <c r="K8" s="207" t="s">
        <v>387</v>
      </c>
      <c r="L8" s="211" t="s">
        <v>48</v>
      </c>
      <c r="M8" s="212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</row>
    <row r="9" spans="1:84" s="213" customFormat="1" ht="24" customHeight="1">
      <c r="A9" s="210">
        <v>75</v>
      </c>
      <c r="B9" s="203" t="s">
        <v>51</v>
      </c>
      <c r="C9" s="204">
        <f t="shared" si="0"/>
        <v>90000</v>
      </c>
      <c r="D9" s="204">
        <v>41272</v>
      </c>
      <c r="E9" s="204">
        <v>1120</v>
      </c>
      <c r="F9" s="204">
        <v>9000</v>
      </c>
      <c r="G9" s="205">
        <v>79880</v>
      </c>
      <c r="H9" s="204">
        <v>0</v>
      </c>
      <c r="I9" s="204">
        <v>0</v>
      </c>
      <c r="J9" s="206">
        <v>0</v>
      </c>
      <c r="K9" s="207" t="s">
        <v>387</v>
      </c>
      <c r="L9" s="211" t="s">
        <v>52</v>
      </c>
      <c r="M9" s="212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</row>
    <row r="10" spans="1:84" s="213" customFormat="1" ht="13.5" customHeight="1">
      <c r="A10" s="210">
        <v>77</v>
      </c>
      <c r="B10" s="203" t="s">
        <v>54</v>
      </c>
      <c r="C10" s="204">
        <f t="shared" si="0"/>
        <v>252000</v>
      </c>
      <c r="D10" s="204">
        <v>42474</v>
      </c>
      <c r="E10" s="204">
        <v>207</v>
      </c>
      <c r="F10" s="204">
        <v>190000</v>
      </c>
      <c r="G10" s="205">
        <v>61793</v>
      </c>
      <c r="H10" s="204">
        <v>0</v>
      </c>
      <c r="I10" s="204">
        <v>0</v>
      </c>
      <c r="J10" s="206">
        <v>0</v>
      </c>
      <c r="K10" s="207" t="s">
        <v>387</v>
      </c>
      <c r="L10" s="211">
        <v>2602</v>
      </c>
      <c r="M10" s="212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</row>
    <row r="11" spans="1:84" s="213" customFormat="1" ht="13.5" customHeight="1">
      <c r="A11" s="210">
        <v>79</v>
      </c>
      <c r="B11" s="203" t="s">
        <v>57</v>
      </c>
      <c r="C11" s="204">
        <f t="shared" si="0"/>
        <v>291000</v>
      </c>
      <c r="D11" s="204">
        <v>53425</v>
      </c>
      <c r="E11" s="204">
        <v>259</v>
      </c>
      <c r="F11" s="204">
        <v>232641</v>
      </c>
      <c r="G11" s="205">
        <v>58100</v>
      </c>
      <c r="H11" s="204">
        <v>0</v>
      </c>
      <c r="I11" s="204">
        <v>0</v>
      </c>
      <c r="J11" s="206">
        <v>0</v>
      </c>
      <c r="K11" s="207" t="s">
        <v>387</v>
      </c>
      <c r="L11" s="211" t="s">
        <v>58</v>
      </c>
      <c r="M11" s="212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</row>
    <row r="12" spans="1:84" s="213" customFormat="1" ht="13.5" customHeight="1">
      <c r="A12" s="210">
        <v>81</v>
      </c>
      <c r="B12" s="203" t="s">
        <v>59</v>
      </c>
      <c r="C12" s="204">
        <f t="shared" si="0"/>
        <v>129207</v>
      </c>
      <c r="D12" s="204">
        <v>21914</v>
      </c>
      <c r="E12" s="204">
        <v>112</v>
      </c>
      <c r="F12" s="204">
        <v>90000</v>
      </c>
      <c r="G12" s="205">
        <v>39095</v>
      </c>
      <c r="H12" s="204">
        <v>0</v>
      </c>
      <c r="I12" s="204">
        <v>0</v>
      </c>
      <c r="J12" s="204">
        <v>0</v>
      </c>
      <c r="K12" s="207" t="s">
        <v>387</v>
      </c>
      <c r="L12" s="211" t="s">
        <v>60</v>
      </c>
      <c r="M12" s="212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</row>
    <row r="13" spans="1:84" s="213" customFormat="1" ht="13.5" customHeight="1">
      <c r="A13" s="210">
        <v>82</v>
      </c>
      <c r="B13" s="203" t="s">
        <v>61</v>
      </c>
      <c r="C13" s="204">
        <f t="shared" si="0"/>
        <v>402706</v>
      </c>
      <c r="D13" s="204">
        <v>68905</v>
      </c>
      <c r="E13" s="204">
        <v>120</v>
      </c>
      <c r="F13" s="204">
        <v>1436</v>
      </c>
      <c r="G13" s="205">
        <v>401150</v>
      </c>
      <c r="H13" s="204">
        <v>0</v>
      </c>
      <c r="I13" s="204">
        <v>0</v>
      </c>
      <c r="J13" s="204">
        <v>0</v>
      </c>
      <c r="K13" s="207" t="s">
        <v>387</v>
      </c>
      <c r="L13" s="211" t="s">
        <v>62</v>
      </c>
      <c r="M13" s="212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</row>
    <row r="14" spans="1:84" s="213" customFormat="1" ht="13.5" customHeight="1">
      <c r="A14" s="210">
        <v>84</v>
      </c>
      <c r="B14" s="203" t="s">
        <v>63</v>
      </c>
      <c r="C14" s="204">
        <f t="shared" si="0"/>
        <v>90000</v>
      </c>
      <c r="D14" s="204">
        <v>16050</v>
      </c>
      <c r="E14" s="204">
        <v>26</v>
      </c>
      <c r="F14" s="204">
        <v>20001</v>
      </c>
      <c r="G14" s="205">
        <v>69973</v>
      </c>
      <c r="H14" s="204">
        <v>0</v>
      </c>
      <c r="I14" s="204">
        <v>0</v>
      </c>
      <c r="J14" s="204">
        <v>0</v>
      </c>
      <c r="K14" s="207" t="s">
        <v>387</v>
      </c>
      <c r="L14" s="211" t="s">
        <v>64</v>
      </c>
      <c r="M14" s="212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</row>
    <row r="15" spans="1:84" s="213" customFormat="1" ht="13.5" customHeight="1">
      <c r="A15" s="210">
        <v>86</v>
      </c>
      <c r="B15" s="203" t="s">
        <v>65</v>
      </c>
      <c r="C15" s="204">
        <f t="shared" si="0"/>
        <v>71000</v>
      </c>
      <c r="D15" s="204">
        <v>31900</v>
      </c>
      <c r="E15" s="204">
        <v>36</v>
      </c>
      <c r="F15" s="204">
        <v>1131</v>
      </c>
      <c r="G15" s="205">
        <v>69833</v>
      </c>
      <c r="H15" s="204">
        <v>0</v>
      </c>
      <c r="I15" s="204">
        <v>0</v>
      </c>
      <c r="J15" s="204">
        <v>0</v>
      </c>
      <c r="K15" s="207" t="s">
        <v>387</v>
      </c>
      <c r="L15" s="211" t="s">
        <v>66</v>
      </c>
      <c r="M15" s="212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</row>
    <row r="16" spans="1:84" s="213" customFormat="1" ht="13.5" customHeight="1">
      <c r="A16" s="210">
        <v>88</v>
      </c>
      <c r="B16" s="203" t="s">
        <v>67</v>
      </c>
      <c r="C16" s="204">
        <f t="shared" si="0"/>
        <v>130000</v>
      </c>
      <c r="D16" s="204">
        <v>23512</v>
      </c>
      <c r="E16" s="204">
        <v>29</v>
      </c>
      <c r="F16" s="204">
        <v>1000</v>
      </c>
      <c r="G16" s="205">
        <v>128971</v>
      </c>
      <c r="H16" s="204">
        <v>0</v>
      </c>
      <c r="I16" s="204">
        <v>0</v>
      </c>
      <c r="J16" s="204">
        <v>0</v>
      </c>
      <c r="K16" s="207" t="s">
        <v>387</v>
      </c>
      <c r="L16" s="211" t="s">
        <v>68</v>
      </c>
      <c r="M16" s="212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</row>
    <row r="17" spans="1:84" s="213" customFormat="1" ht="13.5" customHeight="1">
      <c r="A17" s="210">
        <v>89</v>
      </c>
      <c r="B17" s="203" t="s">
        <v>342</v>
      </c>
      <c r="C17" s="204">
        <f>SUM(E17:J17)</f>
        <v>82000</v>
      </c>
      <c r="D17" s="204">
        <v>14850</v>
      </c>
      <c r="E17" s="204">
        <v>0</v>
      </c>
      <c r="F17" s="204">
        <v>800</v>
      </c>
      <c r="G17" s="205">
        <v>81200</v>
      </c>
      <c r="H17" s="204">
        <v>0</v>
      </c>
      <c r="I17" s="204">
        <v>0</v>
      </c>
      <c r="J17" s="204">
        <v>0</v>
      </c>
      <c r="K17" s="207" t="s">
        <v>387</v>
      </c>
      <c r="L17" s="211"/>
      <c r="M17" s="212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</row>
    <row r="18" spans="1:84" s="213" customFormat="1" ht="13.5" customHeight="1">
      <c r="A18" s="210">
        <v>90</v>
      </c>
      <c r="B18" s="203" t="s">
        <v>343</v>
      </c>
      <c r="C18" s="204">
        <f t="shared" ref="C18:C23" si="1">SUM(E18:J18)</f>
        <v>190000</v>
      </c>
      <c r="D18" s="204">
        <v>37000</v>
      </c>
      <c r="E18" s="204">
        <v>0</v>
      </c>
      <c r="F18" s="204">
        <v>1000</v>
      </c>
      <c r="G18" s="205">
        <v>189000</v>
      </c>
      <c r="H18" s="204">
        <v>0</v>
      </c>
      <c r="I18" s="204">
        <v>0</v>
      </c>
      <c r="J18" s="204">
        <v>0</v>
      </c>
      <c r="K18" s="207" t="s">
        <v>387</v>
      </c>
      <c r="L18" s="211"/>
      <c r="M18" s="212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</row>
    <row r="19" spans="1:84" s="213" customFormat="1" ht="13.5" customHeight="1">
      <c r="A19" s="210">
        <v>92</v>
      </c>
      <c r="B19" s="203" t="s">
        <v>344</v>
      </c>
      <c r="C19" s="204">
        <f t="shared" si="1"/>
        <v>60000</v>
      </c>
      <c r="D19" s="204">
        <v>10275</v>
      </c>
      <c r="E19" s="204">
        <v>0</v>
      </c>
      <c r="F19" s="204">
        <v>1000</v>
      </c>
      <c r="G19" s="205">
        <v>59000</v>
      </c>
      <c r="H19" s="204">
        <v>0</v>
      </c>
      <c r="I19" s="204">
        <v>0</v>
      </c>
      <c r="J19" s="204">
        <v>0</v>
      </c>
      <c r="K19" s="207" t="s">
        <v>387</v>
      </c>
      <c r="L19" s="211"/>
      <c r="M19" s="212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</row>
    <row r="20" spans="1:84" s="213" customFormat="1" ht="13.5" customHeight="1">
      <c r="A20" s="210">
        <v>93</v>
      </c>
      <c r="B20" s="203" t="s">
        <v>69</v>
      </c>
      <c r="C20" s="204">
        <f t="shared" si="1"/>
        <v>43497</v>
      </c>
      <c r="D20" s="204">
        <v>16741</v>
      </c>
      <c r="E20" s="204">
        <v>256</v>
      </c>
      <c r="F20" s="204">
        <v>12864</v>
      </c>
      <c r="G20" s="205">
        <v>30377</v>
      </c>
      <c r="H20" s="204">
        <v>0</v>
      </c>
      <c r="I20" s="204">
        <v>0</v>
      </c>
      <c r="J20" s="204">
        <v>0</v>
      </c>
      <c r="K20" s="207" t="s">
        <v>387</v>
      </c>
      <c r="L20" s="211">
        <v>2598</v>
      </c>
      <c r="M20" s="212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</row>
    <row r="21" spans="1:84" s="213" customFormat="1" ht="13.5" customHeight="1">
      <c r="A21" s="210">
        <v>94</v>
      </c>
      <c r="B21" s="203" t="s">
        <v>70</v>
      </c>
      <c r="C21" s="204">
        <f t="shared" si="1"/>
        <v>113622</v>
      </c>
      <c r="D21" s="204">
        <v>24103</v>
      </c>
      <c r="E21" s="204">
        <v>245</v>
      </c>
      <c r="F21" s="204">
        <v>82518</v>
      </c>
      <c r="G21" s="205">
        <v>30859</v>
      </c>
      <c r="H21" s="204">
        <v>0</v>
      </c>
      <c r="I21" s="204">
        <v>0</v>
      </c>
      <c r="J21" s="204">
        <v>0</v>
      </c>
      <c r="K21" s="207" t="s">
        <v>387</v>
      </c>
      <c r="L21" s="211">
        <v>2599</v>
      </c>
      <c r="M21" s="212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</row>
    <row r="22" spans="1:84" s="213" customFormat="1" ht="13.5" customHeight="1">
      <c r="A22" s="210">
        <v>95</v>
      </c>
      <c r="B22" s="203" t="s">
        <v>71</v>
      </c>
      <c r="C22" s="204">
        <f t="shared" si="1"/>
        <v>107000</v>
      </c>
      <c r="D22" s="204">
        <v>22062</v>
      </c>
      <c r="E22" s="204">
        <v>701</v>
      </c>
      <c r="F22" s="204">
        <v>46496</v>
      </c>
      <c r="G22" s="205">
        <v>59803</v>
      </c>
      <c r="H22" s="204">
        <v>0</v>
      </c>
      <c r="I22" s="204">
        <v>0</v>
      </c>
      <c r="J22" s="204">
        <v>0</v>
      </c>
      <c r="K22" s="207" t="s">
        <v>387</v>
      </c>
      <c r="L22" s="211">
        <v>2601</v>
      </c>
      <c r="M22" s="212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</row>
    <row r="23" spans="1:84" s="209" customFormat="1" ht="34.5" customHeight="1">
      <c r="A23" s="202">
        <v>96</v>
      </c>
      <c r="B23" s="203" t="s">
        <v>345</v>
      </c>
      <c r="C23" s="204">
        <f t="shared" si="1"/>
        <v>223673</v>
      </c>
      <c r="D23" s="204">
        <v>223673</v>
      </c>
      <c r="E23" s="204">
        <v>0</v>
      </c>
      <c r="F23" s="204">
        <v>0</v>
      </c>
      <c r="G23" s="205">
        <v>223673</v>
      </c>
      <c r="H23" s="204">
        <v>0</v>
      </c>
      <c r="I23" s="204">
        <v>0</v>
      </c>
      <c r="J23" s="206">
        <v>0</v>
      </c>
      <c r="K23" s="207" t="s">
        <v>387</v>
      </c>
      <c r="L23" s="202"/>
      <c r="M23" s="208"/>
    </row>
    <row r="24" spans="1:84" ht="15" customHeight="1">
      <c r="A24" s="343" t="s">
        <v>73</v>
      </c>
      <c r="B24" s="344"/>
      <c r="C24" s="214">
        <f>SUM(C6:C23)</f>
        <v>3184980</v>
      </c>
      <c r="D24" s="214">
        <f t="shared" ref="D24:J24" si="2">SUM(D6:D23)</f>
        <v>849612</v>
      </c>
      <c r="E24" s="214">
        <f t="shared" si="2"/>
        <v>75847</v>
      </c>
      <c r="F24" s="214">
        <f t="shared" si="2"/>
        <v>1127266</v>
      </c>
      <c r="G24" s="214">
        <f t="shared" si="2"/>
        <v>2009867</v>
      </c>
      <c r="H24" s="214">
        <f t="shared" si="2"/>
        <v>25000</v>
      </c>
      <c r="I24" s="214">
        <f t="shared" si="2"/>
        <v>25000</v>
      </c>
      <c r="J24" s="214">
        <f t="shared" si="2"/>
        <v>25000</v>
      </c>
      <c r="K24" s="215"/>
    </row>
    <row r="25" spans="1:84" ht="18" customHeight="1">
      <c r="A25" s="349" t="s">
        <v>74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1"/>
    </row>
    <row r="26" spans="1:84" s="213" customFormat="1" ht="13.5" customHeight="1">
      <c r="A26" s="216">
        <v>121</v>
      </c>
      <c r="B26" s="203" t="s">
        <v>75</v>
      </c>
      <c r="C26" s="204">
        <f t="shared" ref="C26:C31" si="3">SUM(E26:J26)</f>
        <v>250044</v>
      </c>
      <c r="D26" s="204">
        <v>43456.6</v>
      </c>
      <c r="E26" s="204">
        <v>44</v>
      </c>
      <c r="F26" s="204">
        <v>50000</v>
      </c>
      <c r="G26" s="217">
        <v>200000</v>
      </c>
      <c r="H26" s="204">
        <v>0</v>
      </c>
      <c r="I26" s="204">
        <v>0</v>
      </c>
      <c r="J26" s="206">
        <v>0</v>
      </c>
      <c r="K26" s="207" t="s">
        <v>387</v>
      </c>
      <c r="L26" s="218">
        <v>2722</v>
      </c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</row>
    <row r="27" spans="1:84" s="213" customFormat="1" ht="24" customHeight="1">
      <c r="A27" s="216">
        <v>123</v>
      </c>
      <c r="B27" s="203" t="s">
        <v>346</v>
      </c>
      <c r="C27" s="204">
        <f t="shared" si="3"/>
        <v>120500</v>
      </c>
      <c r="D27" s="204">
        <v>18075</v>
      </c>
      <c r="E27" s="204">
        <v>0</v>
      </c>
      <c r="F27" s="204">
        <v>500</v>
      </c>
      <c r="G27" s="217">
        <v>120000</v>
      </c>
      <c r="H27" s="204">
        <v>0</v>
      </c>
      <c r="I27" s="204">
        <v>0</v>
      </c>
      <c r="J27" s="206">
        <v>0</v>
      </c>
      <c r="K27" s="207" t="s">
        <v>387</v>
      </c>
      <c r="L27" s="21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</row>
    <row r="28" spans="1:84" s="213" customFormat="1" ht="13.5" customHeight="1">
      <c r="A28" s="216">
        <v>124</v>
      </c>
      <c r="B28" s="203" t="s">
        <v>347</v>
      </c>
      <c r="C28" s="204">
        <f t="shared" si="3"/>
        <v>143500</v>
      </c>
      <c r="D28" s="204">
        <v>21525</v>
      </c>
      <c r="E28" s="204">
        <v>0</v>
      </c>
      <c r="F28" s="204">
        <v>500</v>
      </c>
      <c r="G28" s="217">
        <v>143000</v>
      </c>
      <c r="H28" s="204">
        <v>0</v>
      </c>
      <c r="I28" s="204">
        <v>0</v>
      </c>
      <c r="J28" s="206">
        <v>0</v>
      </c>
      <c r="K28" s="207" t="s">
        <v>387</v>
      </c>
      <c r="L28" s="21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</row>
    <row r="29" spans="1:84" s="213" customFormat="1" ht="24" customHeight="1">
      <c r="A29" s="216">
        <v>125</v>
      </c>
      <c r="B29" s="203" t="s">
        <v>348</v>
      </c>
      <c r="C29" s="204">
        <f t="shared" si="3"/>
        <v>108400</v>
      </c>
      <c r="D29" s="204">
        <v>16260</v>
      </c>
      <c r="E29" s="204">
        <v>0</v>
      </c>
      <c r="F29" s="204">
        <v>500</v>
      </c>
      <c r="G29" s="217">
        <v>107900</v>
      </c>
      <c r="H29" s="204">
        <v>0</v>
      </c>
      <c r="I29" s="204">
        <v>0</v>
      </c>
      <c r="J29" s="206">
        <v>0</v>
      </c>
      <c r="K29" s="207" t="s">
        <v>387</v>
      </c>
      <c r="L29" s="21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</row>
    <row r="30" spans="1:84" s="213" customFormat="1" ht="34.5" customHeight="1">
      <c r="A30" s="216">
        <v>126</v>
      </c>
      <c r="B30" s="203" t="s">
        <v>76</v>
      </c>
      <c r="C30" s="204">
        <f t="shared" si="3"/>
        <v>30500</v>
      </c>
      <c r="D30" s="204">
        <v>5673</v>
      </c>
      <c r="E30" s="204">
        <v>0</v>
      </c>
      <c r="F30" s="204">
        <v>5000</v>
      </c>
      <c r="G30" s="217">
        <v>25500</v>
      </c>
      <c r="H30" s="204">
        <v>0</v>
      </c>
      <c r="I30" s="204">
        <v>0</v>
      </c>
      <c r="J30" s="206">
        <v>0</v>
      </c>
      <c r="K30" s="207" t="s">
        <v>387</v>
      </c>
      <c r="L30" s="21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</row>
    <row r="31" spans="1:84" s="213" customFormat="1" ht="24" customHeight="1">
      <c r="A31" s="210">
        <v>128</v>
      </c>
      <c r="B31" s="203" t="s">
        <v>349</v>
      </c>
      <c r="C31" s="204">
        <f t="shared" si="3"/>
        <v>250000</v>
      </c>
      <c r="D31" s="204">
        <v>40068</v>
      </c>
      <c r="E31" s="204">
        <v>0</v>
      </c>
      <c r="F31" s="204">
        <v>17700</v>
      </c>
      <c r="G31" s="217">
        <v>232300</v>
      </c>
      <c r="H31" s="204">
        <v>0</v>
      </c>
      <c r="I31" s="204">
        <v>0</v>
      </c>
      <c r="J31" s="206">
        <v>0</v>
      </c>
      <c r="K31" s="207" t="s">
        <v>387</v>
      </c>
      <c r="L31" s="211">
        <v>2723</v>
      </c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</row>
    <row r="32" spans="1:84" ht="15" customHeight="1">
      <c r="A32" s="343" t="s">
        <v>77</v>
      </c>
      <c r="B32" s="344"/>
      <c r="C32" s="214">
        <f t="shared" ref="C32:J32" si="4">SUM(C26:C31)</f>
        <v>902944</v>
      </c>
      <c r="D32" s="214">
        <f t="shared" si="4"/>
        <v>145057.60000000001</v>
      </c>
      <c r="E32" s="214">
        <f t="shared" si="4"/>
        <v>44</v>
      </c>
      <c r="F32" s="214">
        <f t="shared" si="4"/>
        <v>74200</v>
      </c>
      <c r="G32" s="214">
        <f t="shared" si="4"/>
        <v>828700</v>
      </c>
      <c r="H32" s="214">
        <f t="shared" si="4"/>
        <v>0</v>
      </c>
      <c r="I32" s="214">
        <f t="shared" si="4"/>
        <v>0</v>
      </c>
      <c r="J32" s="214">
        <f t="shared" si="4"/>
        <v>0</v>
      </c>
      <c r="K32" s="215"/>
    </row>
    <row r="33" spans="1:84" ht="18" customHeight="1">
      <c r="A33" s="349" t="s">
        <v>78</v>
      </c>
      <c r="B33" s="350"/>
      <c r="C33" s="350"/>
      <c r="D33" s="350"/>
      <c r="E33" s="350"/>
      <c r="F33" s="350"/>
      <c r="G33" s="350"/>
      <c r="H33" s="350"/>
      <c r="I33" s="350"/>
      <c r="J33" s="350"/>
      <c r="K33" s="351"/>
    </row>
    <row r="34" spans="1:84" ht="13.5" customHeight="1">
      <c r="A34" s="216">
        <v>155</v>
      </c>
      <c r="B34" s="203" t="s">
        <v>79</v>
      </c>
      <c r="C34" s="204">
        <f t="shared" ref="C34:C35" si="5">SUM(E34:J34)</f>
        <v>43021</v>
      </c>
      <c r="D34" s="204">
        <v>16598</v>
      </c>
      <c r="E34" s="204">
        <v>976</v>
      </c>
      <c r="F34" s="204">
        <v>2000</v>
      </c>
      <c r="G34" s="217">
        <v>40045</v>
      </c>
      <c r="H34" s="204">
        <v>0</v>
      </c>
      <c r="I34" s="204">
        <v>0</v>
      </c>
      <c r="J34" s="206">
        <v>0</v>
      </c>
      <c r="K34" s="207" t="s">
        <v>387</v>
      </c>
      <c r="L34" s="216" t="s">
        <v>80</v>
      </c>
    </row>
    <row r="35" spans="1:84" ht="24" customHeight="1">
      <c r="A35" s="216">
        <v>157</v>
      </c>
      <c r="B35" s="203" t="s">
        <v>81</v>
      </c>
      <c r="C35" s="204">
        <f t="shared" si="5"/>
        <v>9632</v>
      </c>
      <c r="D35" s="204">
        <v>1658</v>
      </c>
      <c r="E35" s="204">
        <v>168</v>
      </c>
      <c r="F35" s="204">
        <v>5332</v>
      </c>
      <c r="G35" s="217">
        <v>4132</v>
      </c>
      <c r="H35" s="204">
        <v>0</v>
      </c>
      <c r="I35" s="204">
        <v>0</v>
      </c>
      <c r="J35" s="206">
        <v>0</v>
      </c>
      <c r="K35" s="207" t="s">
        <v>387</v>
      </c>
      <c r="L35" s="216" t="s">
        <v>82</v>
      </c>
    </row>
    <row r="36" spans="1:84" ht="15" customHeight="1">
      <c r="A36" s="343" t="s">
        <v>83</v>
      </c>
      <c r="B36" s="344"/>
      <c r="C36" s="214">
        <f t="shared" ref="C36:J36" si="6">SUM(C34:C35)</f>
        <v>52653</v>
      </c>
      <c r="D36" s="214">
        <f t="shared" si="6"/>
        <v>18256</v>
      </c>
      <c r="E36" s="214">
        <f t="shared" si="6"/>
        <v>1144</v>
      </c>
      <c r="F36" s="214">
        <f t="shared" si="6"/>
        <v>7332</v>
      </c>
      <c r="G36" s="214">
        <f t="shared" si="6"/>
        <v>44177</v>
      </c>
      <c r="H36" s="214">
        <f t="shared" si="6"/>
        <v>0</v>
      </c>
      <c r="I36" s="214">
        <f t="shared" si="6"/>
        <v>0</v>
      </c>
      <c r="J36" s="214">
        <f t="shared" si="6"/>
        <v>0</v>
      </c>
      <c r="K36" s="215"/>
    </row>
    <row r="37" spans="1:84" ht="18" customHeight="1">
      <c r="A37" s="352" t="s">
        <v>84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4"/>
    </row>
    <row r="38" spans="1:84" ht="13.5" customHeight="1">
      <c r="A38" s="219">
        <v>187</v>
      </c>
      <c r="B38" s="220" t="s">
        <v>350</v>
      </c>
      <c r="C38" s="204">
        <f>G38</f>
        <v>1040</v>
      </c>
      <c r="D38" s="204" t="s">
        <v>4</v>
      </c>
      <c r="E38" s="204" t="s">
        <v>4</v>
      </c>
      <c r="F38" s="204">
        <v>4744</v>
      </c>
      <c r="G38" s="217">
        <v>1040</v>
      </c>
      <c r="H38" s="204">
        <v>0</v>
      </c>
      <c r="I38" s="204">
        <v>0</v>
      </c>
      <c r="J38" s="206">
        <v>0</v>
      </c>
      <c r="K38" s="207" t="s">
        <v>341</v>
      </c>
      <c r="L38" s="219">
        <v>3996</v>
      </c>
    </row>
    <row r="39" spans="1:84" ht="24" customHeight="1">
      <c r="A39" s="219">
        <v>188</v>
      </c>
      <c r="B39" s="220" t="s">
        <v>88</v>
      </c>
      <c r="C39" s="204">
        <f t="shared" ref="C39" si="7">SUM(E39:J39)</f>
        <v>2623</v>
      </c>
      <c r="D39" s="204">
        <v>443</v>
      </c>
      <c r="E39" s="204">
        <v>159</v>
      </c>
      <c r="F39" s="204">
        <v>1964</v>
      </c>
      <c r="G39" s="217">
        <v>500</v>
      </c>
      <c r="H39" s="204">
        <v>0</v>
      </c>
      <c r="I39" s="204">
        <v>0</v>
      </c>
      <c r="J39" s="206">
        <v>0</v>
      </c>
      <c r="K39" s="207" t="s">
        <v>387</v>
      </c>
      <c r="L39" s="219">
        <v>2887</v>
      </c>
    </row>
    <row r="40" spans="1:84" ht="13.5" customHeight="1">
      <c r="A40" s="219">
        <v>190</v>
      </c>
      <c r="B40" s="220" t="s">
        <v>86</v>
      </c>
      <c r="C40" s="204">
        <f>G40</f>
        <v>40000</v>
      </c>
      <c r="D40" s="204" t="s">
        <v>4</v>
      </c>
      <c r="E40" s="204" t="s">
        <v>4</v>
      </c>
      <c r="F40" s="204">
        <v>34946</v>
      </c>
      <c r="G40" s="217">
        <v>40000</v>
      </c>
      <c r="H40" s="204">
        <v>80000</v>
      </c>
      <c r="I40" s="204">
        <v>80000</v>
      </c>
      <c r="J40" s="206">
        <v>80000</v>
      </c>
      <c r="K40" s="207" t="s">
        <v>341</v>
      </c>
      <c r="L40" s="219" t="s">
        <v>87</v>
      </c>
    </row>
    <row r="41" spans="1:84" ht="15" customHeight="1">
      <c r="A41" s="343" t="s">
        <v>89</v>
      </c>
      <c r="B41" s="344"/>
      <c r="C41" s="221">
        <f>SUM(C38:C40)</f>
        <v>43663</v>
      </c>
      <c r="D41" s="221">
        <f t="shared" ref="D41:J41" si="8">SUM(D38:D40)</f>
        <v>443</v>
      </c>
      <c r="E41" s="221">
        <f t="shared" si="8"/>
        <v>159</v>
      </c>
      <c r="F41" s="221">
        <f t="shared" si="8"/>
        <v>41654</v>
      </c>
      <c r="G41" s="221">
        <f t="shared" si="8"/>
        <v>41540</v>
      </c>
      <c r="H41" s="221">
        <f t="shared" si="8"/>
        <v>80000</v>
      </c>
      <c r="I41" s="221">
        <f t="shared" si="8"/>
        <v>80000</v>
      </c>
      <c r="J41" s="221">
        <f t="shared" si="8"/>
        <v>80000</v>
      </c>
      <c r="K41" s="215"/>
    </row>
    <row r="42" spans="1:84" ht="18" customHeight="1">
      <c r="A42" s="352" t="s">
        <v>90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4"/>
    </row>
    <row r="43" spans="1:84" s="213" customFormat="1" ht="13.5" customHeight="1">
      <c r="A43" s="216">
        <v>207</v>
      </c>
      <c r="B43" s="222" t="s">
        <v>351</v>
      </c>
      <c r="C43" s="204">
        <f t="shared" ref="C43:C46" si="9">SUM(E43:J43)</f>
        <v>9700</v>
      </c>
      <c r="D43" s="204">
        <v>1455</v>
      </c>
      <c r="E43" s="204">
        <v>0</v>
      </c>
      <c r="F43" s="204">
        <v>500</v>
      </c>
      <c r="G43" s="217">
        <v>9200</v>
      </c>
      <c r="H43" s="204">
        <v>0</v>
      </c>
      <c r="I43" s="204">
        <v>0</v>
      </c>
      <c r="J43" s="206">
        <v>0</v>
      </c>
      <c r="K43" s="207" t="s">
        <v>387</v>
      </c>
      <c r="L43" s="218" t="s">
        <v>92</v>
      </c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</row>
    <row r="44" spans="1:84" s="213" customFormat="1" ht="13.5" customHeight="1">
      <c r="A44" s="216">
        <v>208</v>
      </c>
      <c r="B44" s="222" t="s">
        <v>93</v>
      </c>
      <c r="C44" s="204">
        <f t="shared" si="9"/>
        <v>4669</v>
      </c>
      <c r="D44" s="204">
        <v>871</v>
      </c>
      <c r="E44" s="204">
        <v>502</v>
      </c>
      <c r="F44" s="204">
        <v>3167</v>
      </c>
      <c r="G44" s="217">
        <v>1000</v>
      </c>
      <c r="H44" s="204">
        <v>0</v>
      </c>
      <c r="I44" s="204">
        <v>0</v>
      </c>
      <c r="J44" s="206">
        <v>0</v>
      </c>
      <c r="K44" s="207" t="s">
        <v>387</v>
      </c>
      <c r="L44" s="218" t="s">
        <v>94</v>
      </c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</row>
    <row r="45" spans="1:84" s="213" customFormat="1" ht="13.5" customHeight="1">
      <c r="A45" s="216">
        <v>210</v>
      </c>
      <c r="B45" s="222" t="s">
        <v>95</v>
      </c>
      <c r="C45" s="204">
        <f t="shared" si="9"/>
        <v>18010</v>
      </c>
      <c r="D45" s="204">
        <v>3355</v>
      </c>
      <c r="E45" s="204">
        <v>3710</v>
      </c>
      <c r="F45" s="204">
        <v>12300</v>
      </c>
      <c r="G45" s="217">
        <v>2000</v>
      </c>
      <c r="H45" s="204">
        <v>0</v>
      </c>
      <c r="I45" s="204">
        <v>0</v>
      </c>
      <c r="J45" s="206">
        <v>0</v>
      </c>
      <c r="K45" s="207" t="s">
        <v>387</v>
      </c>
      <c r="L45" s="218" t="s">
        <v>96</v>
      </c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</row>
    <row r="46" spans="1:84" s="213" customFormat="1" ht="13.5" customHeight="1">
      <c r="A46" s="216">
        <v>212</v>
      </c>
      <c r="B46" s="222" t="s">
        <v>97</v>
      </c>
      <c r="C46" s="204">
        <f t="shared" si="9"/>
        <v>22790</v>
      </c>
      <c r="D46" s="204">
        <v>3650</v>
      </c>
      <c r="E46" s="204">
        <v>2889</v>
      </c>
      <c r="F46" s="204">
        <v>16023</v>
      </c>
      <c r="G46" s="217">
        <v>3878</v>
      </c>
      <c r="H46" s="204">
        <v>0</v>
      </c>
      <c r="I46" s="204">
        <v>0</v>
      </c>
      <c r="J46" s="206">
        <v>0</v>
      </c>
      <c r="K46" s="207" t="s">
        <v>387</v>
      </c>
      <c r="L46" s="218" t="s">
        <v>98</v>
      </c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</row>
    <row r="47" spans="1:84" ht="15" customHeight="1">
      <c r="A47" s="355" t="s">
        <v>99</v>
      </c>
      <c r="B47" s="356"/>
      <c r="C47" s="214">
        <f t="shared" ref="C47:J47" si="10">SUM(C43:C46)</f>
        <v>55169</v>
      </c>
      <c r="D47" s="214">
        <f t="shared" si="10"/>
        <v>9331</v>
      </c>
      <c r="E47" s="214">
        <f t="shared" si="10"/>
        <v>7101</v>
      </c>
      <c r="F47" s="214">
        <f t="shared" si="10"/>
        <v>31990</v>
      </c>
      <c r="G47" s="214">
        <f t="shared" si="10"/>
        <v>16078</v>
      </c>
      <c r="H47" s="214">
        <f t="shared" si="10"/>
        <v>0</v>
      </c>
      <c r="I47" s="214">
        <f t="shared" si="10"/>
        <v>0</v>
      </c>
      <c r="J47" s="214">
        <f t="shared" si="10"/>
        <v>0</v>
      </c>
      <c r="K47" s="215"/>
    </row>
    <row r="48" spans="1:84" ht="18" customHeight="1">
      <c r="A48" s="349" t="s">
        <v>100</v>
      </c>
      <c r="B48" s="350"/>
      <c r="C48" s="350"/>
      <c r="D48" s="350"/>
      <c r="E48" s="350"/>
      <c r="F48" s="350"/>
      <c r="G48" s="350"/>
      <c r="H48" s="350"/>
      <c r="I48" s="350"/>
      <c r="J48" s="350"/>
      <c r="K48" s="351"/>
    </row>
    <row r="49" spans="1:13" ht="13.5" customHeight="1">
      <c r="A49" s="219">
        <v>250</v>
      </c>
      <c r="B49" s="223" t="s">
        <v>101</v>
      </c>
      <c r="C49" s="204">
        <f>SUM(E49:J49)</f>
        <v>66870</v>
      </c>
      <c r="D49" s="204">
        <v>9289</v>
      </c>
      <c r="E49" s="204">
        <v>1870</v>
      </c>
      <c r="F49" s="204">
        <v>15000</v>
      </c>
      <c r="G49" s="217">
        <v>50000</v>
      </c>
      <c r="H49" s="204">
        <v>0</v>
      </c>
      <c r="I49" s="204">
        <v>0</v>
      </c>
      <c r="J49" s="206">
        <v>0</v>
      </c>
      <c r="K49" s="207" t="s">
        <v>387</v>
      </c>
      <c r="L49" s="219" t="s">
        <v>102</v>
      </c>
      <c r="M49" s="212"/>
    </row>
    <row r="50" spans="1:13" ht="13.5" customHeight="1">
      <c r="A50" s="219">
        <v>252</v>
      </c>
      <c r="B50" s="223" t="s">
        <v>103</v>
      </c>
      <c r="C50" s="204">
        <f>SUM(E50:J50)</f>
        <v>25985</v>
      </c>
      <c r="D50" s="204">
        <v>3286.65</v>
      </c>
      <c r="E50" s="204">
        <v>9650</v>
      </c>
      <c r="F50" s="204">
        <v>3854</v>
      </c>
      <c r="G50" s="217">
        <v>12481</v>
      </c>
      <c r="H50" s="204">
        <v>0</v>
      </c>
      <c r="I50" s="204">
        <v>0</v>
      </c>
      <c r="J50" s="206">
        <v>0</v>
      </c>
      <c r="K50" s="207" t="s">
        <v>387</v>
      </c>
      <c r="L50" s="219" t="s">
        <v>104</v>
      </c>
      <c r="M50" s="212"/>
    </row>
    <row r="51" spans="1:13" ht="13.5" customHeight="1">
      <c r="A51" s="219">
        <v>254</v>
      </c>
      <c r="B51" s="220" t="s">
        <v>105</v>
      </c>
      <c r="C51" s="204">
        <f>SUM(E51:J51)</f>
        <v>10495</v>
      </c>
      <c r="D51" s="204">
        <v>125</v>
      </c>
      <c r="E51" s="204">
        <v>22</v>
      </c>
      <c r="F51" s="204">
        <v>2100</v>
      </c>
      <c r="G51" s="217">
        <v>8373</v>
      </c>
      <c r="H51" s="204">
        <v>0</v>
      </c>
      <c r="I51" s="204">
        <v>0</v>
      </c>
      <c r="J51" s="206">
        <v>0</v>
      </c>
      <c r="K51" s="207" t="s">
        <v>387</v>
      </c>
      <c r="L51" s="219" t="s">
        <v>106</v>
      </c>
      <c r="M51" s="212"/>
    </row>
    <row r="52" spans="1:13" ht="13.5" customHeight="1">
      <c r="A52" s="219">
        <v>256</v>
      </c>
      <c r="B52" s="220" t="s">
        <v>107</v>
      </c>
      <c r="C52" s="204">
        <f>SUM(E52:J52)</f>
        <v>13000</v>
      </c>
      <c r="D52" s="204">
        <v>2800</v>
      </c>
      <c r="E52" s="204">
        <v>150</v>
      </c>
      <c r="F52" s="204">
        <v>9350</v>
      </c>
      <c r="G52" s="217">
        <v>3500</v>
      </c>
      <c r="H52" s="204">
        <v>0</v>
      </c>
      <c r="I52" s="204">
        <v>0</v>
      </c>
      <c r="J52" s="206">
        <v>0</v>
      </c>
      <c r="K52" s="207" t="s">
        <v>387</v>
      </c>
      <c r="L52" s="219" t="s">
        <v>108</v>
      </c>
      <c r="M52" s="212"/>
    </row>
    <row r="53" spans="1:13" ht="13.5" customHeight="1">
      <c r="A53" s="219">
        <v>258</v>
      </c>
      <c r="B53" s="220" t="s">
        <v>109</v>
      </c>
      <c r="C53" s="204">
        <f>SUM(E53:J53)</f>
        <v>19200</v>
      </c>
      <c r="D53" s="204">
        <v>3730</v>
      </c>
      <c r="E53" s="204">
        <v>147</v>
      </c>
      <c r="F53" s="204">
        <v>3700</v>
      </c>
      <c r="G53" s="217">
        <v>15353</v>
      </c>
      <c r="H53" s="204">
        <v>0</v>
      </c>
      <c r="I53" s="204">
        <v>0</v>
      </c>
      <c r="J53" s="206">
        <v>0</v>
      </c>
      <c r="K53" s="207" t="s">
        <v>387</v>
      </c>
      <c r="L53" s="219" t="s">
        <v>110</v>
      </c>
      <c r="M53" s="212"/>
    </row>
    <row r="54" spans="1:13" ht="34.5" customHeight="1">
      <c r="A54" s="219">
        <v>260</v>
      </c>
      <c r="B54" s="220" t="s">
        <v>111</v>
      </c>
      <c r="C54" s="204">
        <v>7782</v>
      </c>
      <c r="D54" s="204">
        <v>200</v>
      </c>
      <c r="E54" s="204">
        <v>0</v>
      </c>
      <c r="F54" s="204">
        <v>3791</v>
      </c>
      <c r="G54" s="217">
        <v>1000</v>
      </c>
      <c r="H54" s="204">
        <v>0</v>
      </c>
      <c r="I54" s="204">
        <v>0</v>
      </c>
      <c r="J54" s="206">
        <v>0</v>
      </c>
      <c r="K54" s="224" t="s">
        <v>112</v>
      </c>
      <c r="L54" s="219" t="s">
        <v>113</v>
      </c>
      <c r="M54" s="212"/>
    </row>
    <row r="55" spans="1:13" ht="24" customHeight="1">
      <c r="A55" s="219">
        <v>262</v>
      </c>
      <c r="B55" s="220" t="s">
        <v>114</v>
      </c>
      <c r="C55" s="204">
        <f>SUM(E55:J55)</f>
        <v>50250</v>
      </c>
      <c r="D55" s="204">
        <v>7681</v>
      </c>
      <c r="E55" s="204">
        <v>263</v>
      </c>
      <c r="F55" s="204">
        <v>5331</v>
      </c>
      <c r="G55" s="217">
        <v>44656</v>
      </c>
      <c r="H55" s="204">
        <v>0</v>
      </c>
      <c r="I55" s="204">
        <v>0</v>
      </c>
      <c r="J55" s="206">
        <v>0</v>
      </c>
      <c r="K55" s="207" t="s">
        <v>387</v>
      </c>
      <c r="L55" s="219" t="s">
        <v>115</v>
      </c>
      <c r="M55" s="212"/>
    </row>
    <row r="56" spans="1:13" ht="13.5" customHeight="1">
      <c r="A56" s="219">
        <v>264</v>
      </c>
      <c r="B56" s="220" t="s">
        <v>352</v>
      </c>
      <c r="C56" s="204">
        <f>SUM(E56:J56)</f>
        <v>10000</v>
      </c>
      <c r="D56" s="204">
        <v>1925</v>
      </c>
      <c r="E56" s="204">
        <v>0</v>
      </c>
      <c r="F56" s="204">
        <v>300</v>
      </c>
      <c r="G56" s="217">
        <v>9700</v>
      </c>
      <c r="H56" s="204">
        <v>0</v>
      </c>
      <c r="I56" s="204">
        <v>0</v>
      </c>
      <c r="J56" s="206">
        <v>0</v>
      </c>
      <c r="K56" s="207" t="s">
        <v>387</v>
      </c>
      <c r="L56" s="219"/>
      <c r="M56" s="212"/>
    </row>
    <row r="57" spans="1:13" ht="24" customHeight="1">
      <c r="A57" s="219">
        <v>265</v>
      </c>
      <c r="B57" s="220" t="s">
        <v>116</v>
      </c>
      <c r="C57" s="204">
        <f>SUM(E57:J57)</f>
        <v>33691</v>
      </c>
      <c r="D57" s="204">
        <v>8199</v>
      </c>
      <c r="E57" s="204">
        <v>1400</v>
      </c>
      <c r="F57" s="204">
        <v>29473</v>
      </c>
      <c r="G57" s="217">
        <v>2818</v>
      </c>
      <c r="H57" s="204">
        <v>0</v>
      </c>
      <c r="I57" s="204">
        <v>0</v>
      </c>
      <c r="J57" s="206">
        <v>0</v>
      </c>
      <c r="K57" s="207" t="s">
        <v>387</v>
      </c>
      <c r="L57" s="219">
        <v>2735</v>
      </c>
      <c r="M57" s="212"/>
    </row>
    <row r="58" spans="1:13" ht="34.5" customHeight="1">
      <c r="A58" s="219">
        <v>267</v>
      </c>
      <c r="B58" s="220" t="s">
        <v>117</v>
      </c>
      <c r="C58" s="204">
        <v>220705</v>
      </c>
      <c r="D58" s="204">
        <v>1000</v>
      </c>
      <c r="E58" s="204">
        <v>86761</v>
      </c>
      <c r="F58" s="204">
        <v>89232</v>
      </c>
      <c r="G58" s="217">
        <v>4000</v>
      </c>
      <c r="H58" s="204">
        <v>0</v>
      </c>
      <c r="I58" s="204">
        <v>0</v>
      </c>
      <c r="J58" s="206">
        <v>0</v>
      </c>
      <c r="K58" s="224" t="s">
        <v>112</v>
      </c>
      <c r="L58" s="219" t="s">
        <v>118</v>
      </c>
      <c r="M58" s="212"/>
    </row>
    <row r="59" spans="1:13" ht="34.5" customHeight="1">
      <c r="A59" s="219">
        <v>269</v>
      </c>
      <c r="B59" s="220" t="s">
        <v>120</v>
      </c>
      <c r="C59" s="204">
        <v>8218</v>
      </c>
      <c r="D59" s="204">
        <v>100</v>
      </c>
      <c r="E59" s="204">
        <v>0</v>
      </c>
      <c r="F59" s="204">
        <v>4480</v>
      </c>
      <c r="G59" s="217">
        <v>1000</v>
      </c>
      <c r="H59" s="204">
        <v>0</v>
      </c>
      <c r="I59" s="204">
        <v>0</v>
      </c>
      <c r="J59" s="206">
        <v>0</v>
      </c>
      <c r="K59" s="224" t="s">
        <v>112</v>
      </c>
      <c r="L59" s="219" t="s">
        <v>121</v>
      </c>
      <c r="M59" s="212"/>
    </row>
    <row r="60" spans="1:13" ht="34.5" customHeight="1">
      <c r="A60" s="219">
        <v>270</v>
      </c>
      <c r="B60" s="220" t="s">
        <v>122</v>
      </c>
      <c r="C60" s="204">
        <v>13106</v>
      </c>
      <c r="D60" s="204">
        <v>200</v>
      </c>
      <c r="E60" s="204">
        <v>166</v>
      </c>
      <c r="F60" s="204">
        <v>4261</v>
      </c>
      <c r="G60" s="217">
        <v>2000</v>
      </c>
      <c r="H60" s="204">
        <v>0</v>
      </c>
      <c r="I60" s="204">
        <v>0</v>
      </c>
      <c r="J60" s="206">
        <v>0</v>
      </c>
      <c r="K60" s="224" t="s">
        <v>112</v>
      </c>
      <c r="L60" s="219">
        <v>2759</v>
      </c>
      <c r="M60" s="212"/>
    </row>
    <row r="61" spans="1:13" ht="34.5" customHeight="1">
      <c r="A61" s="219">
        <v>272</v>
      </c>
      <c r="B61" s="220" t="s">
        <v>304</v>
      </c>
      <c r="C61" s="204">
        <v>14735</v>
      </c>
      <c r="D61" s="204">
        <v>100</v>
      </c>
      <c r="E61" s="204">
        <v>0</v>
      </c>
      <c r="F61" s="204">
        <v>5935</v>
      </c>
      <c r="G61" s="217">
        <v>2000</v>
      </c>
      <c r="H61" s="204">
        <v>0</v>
      </c>
      <c r="I61" s="204">
        <v>0</v>
      </c>
      <c r="J61" s="206">
        <v>0</v>
      </c>
      <c r="K61" s="224" t="s">
        <v>112</v>
      </c>
      <c r="L61" s="219" t="s">
        <v>124</v>
      </c>
      <c r="M61" s="212"/>
    </row>
    <row r="62" spans="1:13" ht="34.5" customHeight="1">
      <c r="A62" s="219">
        <v>274</v>
      </c>
      <c r="B62" s="220" t="s">
        <v>125</v>
      </c>
      <c r="C62" s="204">
        <v>12737</v>
      </c>
      <c r="D62" s="204">
        <v>200</v>
      </c>
      <c r="E62" s="204">
        <v>59</v>
      </c>
      <c r="F62" s="204">
        <v>3649</v>
      </c>
      <c r="G62" s="217">
        <v>1000</v>
      </c>
      <c r="H62" s="204">
        <v>0</v>
      </c>
      <c r="I62" s="204">
        <v>0</v>
      </c>
      <c r="J62" s="206">
        <v>0</v>
      </c>
      <c r="K62" s="224" t="s">
        <v>112</v>
      </c>
      <c r="L62" s="219">
        <v>2776</v>
      </c>
      <c r="M62" s="212"/>
    </row>
    <row r="63" spans="1:13" ht="13.5" customHeight="1">
      <c r="A63" s="219">
        <v>276</v>
      </c>
      <c r="B63" s="220" t="s">
        <v>127</v>
      </c>
      <c r="C63" s="204">
        <f t="shared" ref="C63:C68" si="11">SUM(E63:J63)</f>
        <v>8449</v>
      </c>
      <c r="D63" s="204">
        <v>2228</v>
      </c>
      <c r="E63" s="204">
        <v>195</v>
      </c>
      <c r="F63" s="204">
        <v>6254</v>
      </c>
      <c r="G63" s="217">
        <v>2000</v>
      </c>
      <c r="H63" s="204">
        <v>0</v>
      </c>
      <c r="I63" s="204">
        <v>0</v>
      </c>
      <c r="J63" s="206">
        <v>0</v>
      </c>
      <c r="K63" s="207" t="s">
        <v>387</v>
      </c>
      <c r="L63" s="219">
        <v>2564</v>
      </c>
      <c r="M63" s="212"/>
    </row>
    <row r="64" spans="1:13" ht="13.5" customHeight="1">
      <c r="A64" s="219">
        <v>278</v>
      </c>
      <c r="B64" s="220" t="s">
        <v>128</v>
      </c>
      <c r="C64" s="204">
        <f t="shared" si="11"/>
        <v>24277</v>
      </c>
      <c r="D64" s="204">
        <v>4427</v>
      </c>
      <c r="E64" s="204">
        <v>12</v>
      </c>
      <c r="F64" s="204">
        <v>7860</v>
      </c>
      <c r="G64" s="217">
        <v>16405</v>
      </c>
      <c r="H64" s="204">
        <v>0</v>
      </c>
      <c r="I64" s="204">
        <v>0</v>
      </c>
      <c r="J64" s="206">
        <v>0</v>
      </c>
      <c r="K64" s="207" t="s">
        <v>387</v>
      </c>
      <c r="L64" s="219">
        <v>2565</v>
      </c>
      <c r="M64" s="212"/>
    </row>
    <row r="65" spans="1:84" ht="24" customHeight="1">
      <c r="A65" s="219">
        <v>280</v>
      </c>
      <c r="B65" s="220" t="s">
        <v>272</v>
      </c>
      <c r="C65" s="204">
        <f t="shared" si="11"/>
        <v>22355</v>
      </c>
      <c r="D65" s="204">
        <v>5477.85</v>
      </c>
      <c r="E65" s="204">
        <v>3081</v>
      </c>
      <c r="F65" s="204">
        <v>3974</v>
      </c>
      <c r="G65" s="217">
        <v>15300</v>
      </c>
      <c r="H65" s="204">
        <v>0</v>
      </c>
      <c r="I65" s="204">
        <v>0</v>
      </c>
      <c r="J65" s="206">
        <v>0</v>
      </c>
      <c r="K65" s="207" t="s">
        <v>387</v>
      </c>
      <c r="L65" s="219" t="s">
        <v>130</v>
      </c>
      <c r="M65" s="212"/>
    </row>
    <row r="66" spans="1:84" ht="24" customHeight="1">
      <c r="A66" s="219">
        <v>281</v>
      </c>
      <c r="B66" s="223" t="s">
        <v>131</v>
      </c>
      <c r="C66" s="204">
        <f t="shared" si="11"/>
        <v>9970</v>
      </c>
      <c r="D66" s="204">
        <v>2312</v>
      </c>
      <c r="E66" s="204">
        <v>385</v>
      </c>
      <c r="F66" s="204">
        <v>5624</v>
      </c>
      <c r="G66" s="217">
        <v>3961</v>
      </c>
      <c r="H66" s="204">
        <v>0</v>
      </c>
      <c r="I66" s="204">
        <v>0</v>
      </c>
      <c r="J66" s="206">
        <v>0</v>
      </c>
      <c r="K66" s="207" t="s">
        <v>387</v>
      </c>
      <c r="L66" s="219" t="s">
        <v>132</v>
      </c>
      <c r="M66" s="212"/>
    </row>
    <row r="67" spans="1:84" ht="13.5" customHeight="1">
      <c r="A67" s="219">
        <v>282</v>
      </c>
      <c r="B67" s="220" t="s">
        <v>134</v>
      </c>
      <c r="C67" s="204">
        <f t="shared" si="11"/>
        <v>27653</v>
      </c>
      <c r="D67" s="204">
        <v>4998</v>
      </c>
      <c r="E67" s="204">
        <v>142</v>
      </c>
      <c r="F67" s="204">
        <v>12958</v>
      </c>
      <c r="G67" s="217">
        <v>14553</v>
      </c>
      <c r="H67" s="204">
        <v>0</v>
      </c>
      <c r="I67" s="204">
        <v>0</v>
      </c>
      <c r="J67" s="206">
        <v>0</v>
      </c>
      <c r="K67" s="207" t="s">
        <v>387</v>
      </c>
      <c r="L67" s="219" t="s">
        <v>135</v>
      </c>
      <c r="M67" s="212"/>
    </row>
    <row r="68" spans="1:84" ht="13.5" customHeight="1">
      <c r="A68" s="219">
        <v>284</v>
      </c>
      <c r="B68" s="223" t="s">
        <v>136</v>
      </c>
      <c r="C68" s="204">
        <f t="shared" si="11"/>
        <v>33456</v>
      </c>
      <c r="D68" s="204">
        <v>9520</v>
      </c>
      <c r="E68" s="204">
        <v>2257</v>
      </c>
      <c r="F68" s="204">
        <v>3339</v>
      </c>
      <c r="G68" s="217">
        <v>27860</v>
      </c>
      <c r="H68" s="204">
        <v>0</v>
      </c>
      <c r="I68" s="204">
        <v>0</v>
      </c>
      <c r="J68" s="206">
        <v>0</v>
      </c>
      <c r="K68" s="207" t="s">
        <v>387</v>
      </c>
      <c r="L68" s="219" t="s">
        <v>137</v>
      </c>
      <c r="M68" s="212"/>
    </row>
    <row r="69" spans="1:84" ht="15" customHeight="1">
      <c r="A69" s="343" t="s">
        <v>138</v>
      </c>
      <c r="B69" s="344"/>
      <c r="C69" s="214">
        <f t="shared" ref="C69:J69" si="12">SUM(C49:C68)</f>
        <v>632934</v>
      </c>
      <c r="D69" s="214">
        <f t="shared" si="12"/>
        <v>67798.5</v>
      </c>
      <c r="E69" s="214">
        <f t="shared" si="12"/>
        <v>106560</v>
      </c>
      <c r="F69" s="214">
        <f t="shared" si="12"/>
        <v>220465</v>
      </c>
      <c r="G69" s="214">
        <f t="shared" si="12"/>
        <v>237960</v>
      </c>
      <c r="H69" s="214">
        <f t="shared" si="12"/>
        <v>0</v>
      </c>
      <c r="I69" s="214">
        <f t="shared" si="12"/>
        <v>0</v>
      </c>
      <c r="J69" s="214">
        <f t="shared" si="12"/>
        <v>0</v>
      </c>
      <c r="K69" s="215"/>
      <c r="M69" s="212"/>
    </row>
    <row r="70" spans="1:84" ht="18" customHeight="1">
      <c r="A70" s="349" t="s">
        <v>139</v>
      </c>
      <c r="B70" s="350"/>
      <c r="C70" s="350"/>
      <c r="D70" s="350"/>
      <c r="E70" s="350"/>
      <c r="F70" s="350"/>
      <c r="G70" s="350"/>
      <c r="H70" s="350"/>
      <c r="I70" s="350"/>
      <c r="J70" s="350"/>
      <c r="K70" s="351"/>
      <c r="M70" s="212"/>
    </row>
    <row r="71" spans="1:84" ht="15" customHeight="1">
      <c r="A71" s="216">
        <v>333</v>
      </c>
      <c r="B71" s="203" t="s">
        <v>353</v>
      </c>
      <c r="C71" s="204">
        <v>10000</v>
      </c>
      <c r="D71" s="204">
        <v>1627</v>
      </c>
      <c r="E71" s="204">
        <v>0</v>
      </c>
      <c r="F71" s="204">
        <v>1000</v>
      </c>
      <c r="G71" s="217">
        <v>9000</v>
      </c>
      <c r="H71" s="204">
        <v>0</v>
      </c>
      <c r="I71" s="204">
        <v>0</v>
      </c>
      <c r="J71" s="206">
        <v>0</v>
      </c>
      <c r="K71" s="207" t="s">
        <v>387</v>
      </c>
      <c r="M71" s="212"/>
    </row>
    <row r="72" spans="1:84" ht="24" customHeight="1">
      <c r="A72" s="216">
        <v>335</v>
      </c>
      <c r="B72" s="203" t="s">
        <v>354</v>
      </c>
      <c r="C72" s="204">
        <v>26787.190000000002</v>
      </c>
      <c r="D72" s="204">
        <v>10092.19</v>
      </c>
      <c r="E72" s="204">
        <v>0</v>
      </c>
      <c r="F72" s="204">
        <v>4435.1900000000005</v>
      </c>
      <c r="G72" s="217">
        <v>22352</v>
      </c>
      <c r="H72" s="204">
        <v>0</v>
      </c>
      <c r="I72" s="204">
        <v>0</v>
      </c>
      <c r="J72" s="206">
        <v>0</v>
      </c>
      <c r="K72" s="207" t="s">
        <v>387</v>
      </c>
      <c r="L72" s="216"/>
      <c r="M72" s="212"/>
    </row>
    <row r="73" spans="1:84" ht="45" customHeight="1">
      <c r="A73" s="216">
        <v>336</v>
      </c>
      <c r="B73" s="203" t="s">
        <v>142</v>
      </c>
      <c r="C73" s="204">
        <f t="shared" ref="C73:C74" si="13">SUM(E73:H73)</f>
        <v>547</v>
      </c>
      <c r="D73" s="204">
        <v>119</v>
      </c>
      <c r="E73" s="204">
        <v>0</v>
      </c>
      <c r="F73" s="204">
        <v>474</v>
      </c>
      <c r="G73" s="217">
        <v>73</v>
      </c>
      <c r="H73" s="204">
        <v>0</v>
      </c>
      <c r="I73" s="204">
        <v>0</v>
      </c>
      <c r="J73" s="206">
        <v>0</v>
      </c>
      <c r="K73" s="225" t="s">
        <v>143</v>
      </c>
      <c r="L73" s="198">
        <v>3058</v>
      </c>
      <c r="M73" s="212"/>
    </row>
    <row r="74" spans="1:84" s="213" customFormat="1" ht="45" customHeight="1">
      <c r="A74" s="216">
        <v>338</v>
      </c>
      <c r="B74" s="203" t="s">
        <v>144</v>
      </c>
      <c r="C74" s="204">
        <f t="shared" si="13"/>
        <v>790</v>
      </c>
      <c r="D74" s="204">
        <v>122</v>
      </c>
      <c r="E74" s="204">
        <v>53</v>
      </c>
      <c r="F74" s="204">
        <v>641</v>
      </c>
      <c r="G74" s="217">
        <v>96</v>
      </c>
      <c r="H74" s="204">
        <v>0</v>
      </c>
      <c r="I74" s="204">
        <v>0</v>
      </c>
      <c r="J74" s="206">
        <v>0</v>
      </c>
      <c r="K74" s="207" t="s">
        <v>143</v>
      </c>
      <c r="L74" s="218">
        <v>3059</v>
      </c>
      <c r="M74" s="212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8"/>
      <c r="CB74" s="198"/>
      <c r="CC74" s="198"/>
      <c r="CD74" s="198"/>
      <c r="CE74" s="198"/>
      <c r="CF74" s="198"/>
    </row>
    <row r="75" spans="1:84" ht="34.5" customHeight="1">
      <c r="A75" s="216">
        <v>340</v>
      </c>
      <c r="B75" s="203" t="s">
        <v>355</v>
      </c>
      <c r="C75" s="204">
        <v>14162.46</v>
      </c>
      <c r="D75" s="204">
        <v>5161.46</v>
      </c>
      <c r="E75" s="204">
        <v>0</v>
      </c>
      <c r="F75" s="204">
        <v>4287.46</v>
      </c>
      <c r="G75" s="217">
        <v>9875</v>
      </c>
      <c r="H75" s="204">
        <v>0</v>
      </c>
      <c r="I75" s="204">
        <v>0</v>
      </c>
      <c r="J75" s="206">
        <v>0</v>
      </c>
      <c r="K75" s="207" t="s">
        <v>387</v>
      </c>
      <c r="L75" s="216"/>
      <c r="M75" s="212"/>
    </row>
    <row r="76" spans="1:84" ht="13.5" customHeight="1">
      <c r="A76" s="216">
        <v>342</v>
      </c>
      <c r="B76" s="203" t="s">
        <v>356</v>
      </c>
      <c r="C76" s="204">
        <v>10000</v>
      </c>
      <c r="D76" s="204">
        <v>2173</v>
      </c>
      <c r="E76" s="204">
        <v>0</v>
      </c>
      <c r="F76" s="204">
        <v>500</v>
      </c>
      <c r="G76" s="217">
        <v>9500</v>
      </c>
      <c r="H76" s="204">
        <v>0</v>
      </c>
      <c r="I76" s="204">
        <v>0</v>
      </c>
      <c r="J76" s="206">
        <v>0</v>
      </c>
      <c r="K76" s="207" t="s">
        <v>387</v>
      </c>
      <c r="M76" s="212"/>
    </row>
    <row r="77" spans="1:84" s="213" customFormat="1" ht="24" customHeight="1">
      <c r="A77" s="216">
        <v>344</v>
      </c>
      <c r="B77" s="203" t="s">
        <v>147</v>
      </c>
      <c r="C77" s="204">
        <v>54306</v>
      </c>
      <c r="D77" s="204">
        <v>14287</v>
      </c>
      <c r="E77" s="204">
        <v>5370</v>
      </c>
      <c r="F77" s="204">
        <v>5185</v>
      </c>
      <c r="G77" s="217">
        <v>43751</v>
      </c>
      <c r="H77" s="204">
        <v>0</v>
      </c>
      <c r="I77" s="204">
        <v>0</v>
      </c>
      <c r="J77" s="206">
        <v>0</v>
      </c>
      <c r="K77" s="207" t="s">
        <v>387</v>
      </c>
      <c r="L77" s="218" t="s">
        <v>148</v>
      </c>
      <c r="M77" s="212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</row>
    <row r="78" spans="1:84" s="213" customFormat="1" ht="24" customHeight="1">
      <c r="A78" s="216">
        <v>346</v>
      </c>
      <c r="B78" s="203" t="s">
        <v>149</v>
      </c>
      <c r="C78" s="204">
        <v>53429</v>
      </c>
      <c r="D78" s="204">
        <v>15206</v>
      </c>
      <c r="E78" s="204">
        <v>11639</v>
      </c>
      <c r="F78" s="204">
        <v>6130</v>
      </c>
      <c r="G78" s="217">
        <v>35660</v>
      </c>
      <c r="H78" s="204">
        <v>0</v>
      </c>
      <c r="I78" s="204">
        <v>0</v>
      </c>
      <c r="J78" s="206">
        <v>0</v>
      </c>
      <c r="K78" s="207" t="s">
        <v>387</v>
      </c>
      <c r="L78" s="218" t="s">
        <v>150</v>
      </c>
      <c r="M78" s="212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</row>
    <row r="79" spans="1:84" s="213" customFormat="1" ht="24" customHeight="1">
      <c r="A79" s="216">
        <v>347</v>
      </c>
      <c r="B79" s="203" t="s">
        <v>151</v>
      </c>
      <c r="C79" s="204">
        <v>64588</v>
      </c>
      <c r="D79" s="204">
        <v>18793</v>
      </c>
      <c r="E79" s="204">
        <v>1178</v>
      </c>
      <c r="F79" s="204">
        <v>30000</v>
      </c>
      <c r="G79" s="217">
        <v>33410</v>
      </c>
      <c r="H79" s="204">
        <v>0</v>
      </c>
      <c r="I79" s="204">
        <v>0</v>
      </c>
      <c r="J79" s="206">
        <v>0</v>
      </c>
      <c r="K79" s="207" t="s">
        <v>387</v>
      </c>
      <c r="L79" s="218" t="s">
        <v>152</v>
      </c>
      <c r="M79" s="212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  <c r="BZ79" s="198"/>
      <c r="CA79" s="198"/>
      <c r="CB79" s="198"/>
      <c r="CC79" s="198"/>
      <c r="CD79" s="198"/>
      <c r="CE79" s="198"/>
      <c r="CF79" s="198"/>
    </row>
    <row r="80" spans="1:84" s="213" customFormat="1" ht="24" customHeight="1">
      <c r="A80" s="216">
        <v>349</v>
      </c>
      <c r="B80" s="203" t="s">
        <v>357</v>
      </c>
      <c r="C80" s="204">
        <v>9800</v>
      </c>
      <c r="D80" s="204">
        <v>1810</v>
      </c>
      <c r="E80" s="204">
        <v>0</v>
      </c>
      <c r="F80" s="204">
        <v>500</v>
      </c>
      <c r="G80" s="217">
        <v>9300</v>
      </c>
      <c r="H80" s="204">
        <v>0</v>
      </c>
      <c r="I80" s="204">
        <v>0</v>
      </c>
      <c r="J80" s="206">
        <v>0</v>
      </c>
      <c r="K80" s="207" t="s">
        <v>387</v>
      </c>
      <c r="L80" s="218"/>
      <c r="M80" s="212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</row>
    <row r="81" spans="1:84" s="213" customFormat="1" ht="45" customHeight="1">
      <c r="A81" s="216">
        <v>351</v>
      </c>
      <c r="B81" s="203" t="s">
        <v>157</v>
      </c>
      <c r="C81" s="204">
        <v>1487</v>
      </c>
      <c r="D81" s="204">
        <v>372</v>
      </c>
      <c r="E81" s="204">
        <v>0</v>
      </c>
      <c r="F81" s="204">
        <v>1189</v>
      </c>
      <c r="G81" s="217">
        <v>298</v>
      </c>
      <c r="H81" s="204">
        <v>0</v>
      </c>
      <c r="I81" s="204">
        <v>0</v>
      </c>
      <c r="J81" s="206">
        <v>0</v>
      </c>
      <c r="K81" s="207" t="s">
        <v>143</v>
      </c>
      <c r="L81" s="218">
        <v>3060</v>
      </c>
      <c r="M81" s="212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  <c r="BZ81" s="198"/>
      <c r="CA81" s="198"/>
      <c r="CB81" s="198"/>
      <c r="CC81" s="198"/>
      <c r="CD81" s="198"/>
      <c r="CE81" s="198"/>
      <c r="CF81" s="198"/>
    </row>
    <row r="82" spans="1:84" s="213" customFormat="1" ht="45" customHeight="1">
      <c r="A82" s="216">
        <v>353</v>
      </c>
      <c r="B82" s="203" t="s">
        <v>159</v>
      </c>
      <c r="C82" s="204">
        <v>226655</v>
      </c>
      <c r="D82" s="204">
        <v>10000</v>
      </c>
      <c r="E82" s="204">
        <v>27127</v>
      </c>
      <c r="F82" s="204">
        <v>151088</v>
      </c>
      <c r="G82" s="217">
        <v>5000</v>
      </c>
      <c r="H82" s="204">
        <v>0</v>
      </c>
      <c r="I82" s="204">
        <v>0</v>
      </c>
      <c r="J82" s="206">
        <v>0</v>
      </c>
      <c r="K82" s="207" t="s">
        <v>160</v>
      </c>
      <c r="L82" s="218">
        <v>2863</v>
      </c>
      <c r="M82" s="212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8"/>
      <c r="CB82" s="198"/>
      <c r="CC82" s="198"/>
      <c r="CD82" s="198"/>
      <c r="CE82" s="198"/>
      <c r="CF82" s="198"/>
    </row>
    <row r="83" spans="1:84" s="213" customFormat="1" ht="13.5" customHeight="1">
      <c r="A83" s="216">
        <v>355</v>
      </c>
      <c r="B83" s="203" t="s">
        <v>162</v>
      </c>
      <c r="C83" s="204">
        <v>39999</v>
      </c>
      <c r="D83" s="204">
        <v>6323</v>
      </c>
      <c r="E83" s="204">
        <v>19</v>
      </c>
      <c r="F83" s="204">
        <v>600</v>
      </c>
      <c r="G83" s="217">
        <v>39380</v>
      </c>
      <c r="H83" s="204">
        <v>0</v>
      </c>
      <c r="I83" s="204">
        <v>0</v>
      </c>
      <c r="J83" s="206">
        <v>0</v>
      </c>
      <c r="K83" s="207" t="s">
        <v>387</v>
      </c>
      <c r="L83" s="218" t="s">
        <v>163</v>
      </c>
      <c r="M83" s="212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</row>
    <row r="84" spans="1:84" s="213" customFormat="1" ht="45" customHeight="1">
      <c r="A84" s="216">
        <v>357</v>
      </c>
      <c r="B84" s="203" t="s">
        <v>165</v>
      </c>
      <c r="C84" s="204">
        <f>SUM(E84:H84)</f>
        <v>431</v>
      </c>
      <c r="D84" s="204">
        <v>89</v>
      </c>
      <c r="E84" s="204">
        <v>128</v>
      </c>
      <c r="F84" s="204">
        <v>264</v>
      </c>
      <c r="G84" s="217">
        <v>39</v>
      </c>
      <c r="H84" s="204">
        <v>0</v>
      </c>
      <c r="I84" s="204">
        <v>0</v>
      </c>
      <c r="J84" s="206">
        <v>0</v>
      </c>
      <c r="K84" s="207" t="s">
        <v>143</v>
      </c>
      <c r="L84" s="218" t="s">
        <v>166</v>
      </c>
      <c r="M84" s="212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  <c r="BZ84" s="198"/>
      <c r="CA84" s="198"/>
      <c r="CB84" s="198"/>
      <c r="CC84" s="198"/>
      <c r="CD84" s="198"/>
      <c r="CE84" s="198"/>
      <c r="CF84" s="198"/>
    </row>
    <row r="85" spans="1:84" s="213" customFormat="1" ht="13.5" customHeight="1">
      <c r="A85" s="216">
        <v>359</v>
      </c>
      <c r="B85" s="203" t="s">
        <v>358</v>
      </c>
      <c r="C85" s="204">
        <v>9900</v>
      </c>
      <c r="D85" s="204">
        <v>1749</v>
      </c>
      <c r="E85" s="204">
        <v>0</v>
      </c>
      <c r="F85" s="204">
        <v>500</v>
      </c>
      <c r="G85" s="217">
        <v>9400</v>
      </c>
      <c r="H85" s="204">
        <v>0</v>
      </c>
      <c r="I85" s="204">
        <v>0</v>
      </c>
      <c r="J85" s="206">
        <v>0</v>
      </c>
      <c r="K85" s="207" t="s">
        <v>387</v>
      </c>
      <c r="L85" s="218" t="s">
        <v>168</v>
      </c>
      <c r="M85" s="212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  <c r="BZ85" s="198"/>
      <c r="CA85" s="198"/>
      <c r="CB85" s="198"/>
      <c r="CC85" s="198"/>
      <c r="CD85" s="198"/>
      <c r="CE85" s="198"/>
      <c r="CF85" s="198"/>
    </row>
    <row r="86" spans="1:84" s="213" customFormat="1" ht="24" customHeight="1">
      <c r="A86" s="216">
        <v>361</v>
      </c>
      <c r="B86" s="203" t="s">
        <v>359</v>
      </c>
      <c r="C86" s="204">
        <v>9900</v>
      </c>
      <c r="D86" s="204">
        <v>1895</v>
      </c>
      <c r="E86" s="204">
        <v>0</v>
      </c>
      <c r="F86" s="204">
        <v>500</v>
      </c>
      <c r="G86" s="217">
        <v>9400</v>
      </c>
      <c r="H86" s="204">
        <v>0</v>
      </c>
      <c r="I86" s="204">
        <v>0</v>
      </c>
      <c r="J86" s="206">
        <v>0</v>
      </c>
      <c r="K86" s="207" t="s">
        <v>387</v>
      </c>
      <c r="L86" s="218"/>
      <c r="M86" s="212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8"/>
      <c r="CB86" s="198"/>
      <c r="CC86" s="198"/>
      <c r="CD86" s="198"/>
      <c r="CE86" s="198"/>
      <c r="CF86" s="198"/>
    </row>
    <row r="87" spans="1:84" s="213" customFormat="1" ht="24" customHeight="1">
      <c r="A87" s="216">
        <v>363</v>
      </c>
      <c r="B87" s="203" t="s">
        <v>360</v>
      </c>
      <c r="C87" s="204">
        <v>16001</v>
      </c>
      <c r="D87" s="204">
        <v>3165</v>
      </c>
      <c r="E87" s="204">
        <v>0</v>
      </c>
      <c r="F87" s="204">
        <v>4001</v>
      </c>
      <c r="G87" s="217">
        <v>12000</v>
      </c>
      <c r="H87" s="204">
        <v>0</v>
      </c>
      <c r="I87" s="204">
        <v>0</v>
      </c>
      <c r="J87" s="206">
        <v>0</v>
      </c>
      <c r="K87" s="207" t="s">
        <v>387</v>
      </c>
      <c r="L87" s="218">
        <v>2719</v>
      </c>
      <c r="M87" s="212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</row>
    <row r="88" spans="1:84" s="213" customFormat="1" ht="13.5" customHeight="1">
      <c r="A88" s="216">
        <v>364</v>
      </c>
      <c r="B88" s="203" t="s">
        <v>361</v>
      </c>
      <c r="C88" s="204">
        <v>8000</v>
      </c>
      <c r="D88" s="204">
        <v>1540</v>
      </c>
      <c r="E88" s="204">
        <v>0</v>
      </c>
      <c r="F88" s="204">
        <v>500</v>
      </c>
      <c r="G88" s="217">
        <v>7500</v>
      </c>
      <c r="H88" s="204">
        <v>0</v>
      </c>
      <c r="I88" s="204">
        <v>0</v>
      </c>
      <c r="J88" s="206">
        <v>0</v>
      </c>
      <c r="K88" s="207" t="s">
        <v>387</v>
      </c>
      <c r="L88" s="218">
        <v>2774</v>
      </c>
      <c r="M88" s="212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</row>
    <row r="89" spans="1:84" ht="34.5" customHeight="1">
      <c r="A89" s="216">
        <v>365</v>
      </c>
      <c r="B89" s="203" t="s">
        <v>362</v>
      </c>
      <c r="C89" s="204">
        <v>30801.48</v>
      </c>
      <c r="D89" s="204">
        <v>6613.48</v>
      </c>
      <c r="E89" s="204">
        <v>0</v>
      </c>
      <c r="F89" s="204">
        <v>5139.4799999999996</v>
      </c>
      <c r="G89" s="217">
        <v>25662</v>
      </c>
      <c r="H89" s="204">
        <v>0</v>
      </c>
      <c r="I89" s="204">
        <v>0</v>
      </c>
      <c r="J89" s="206">
        <v>0</v>
      </c>
      <c r="K89" s="207" t="s">
        <v>387</v>
      </c>
      <c r="L89" s="216"/>
      <c r="M89" s="212"/>
    </row>
    <row r="90" spans="1:84" ht="13.5" customHeight="1">
      <c r="A90" s="216">
        <v>367</v>
      </c>
      <c r="B90" s="203" t="s">
        <v>363</v>
      </c>
      <c r="C90" s="204">
        <v>12957</v>
      </c>
      <c r="D90" s="204">
        <v>4157</v>
      </c>
      <c r="E90" s="204">
        <v>0</v>
      </c>
      <c r="F90" s="204">
        <v>3240</v>
      </c>
      <c r="G90" s="217">
        <v>9717</v>
      </c>
      <c r="H90" s="204">
        <v>0</v>
      </c>
      <c r="I90" s="204">
        <v>0</v>
      </c>
      <c r="J90" s="206">
        <v>0</v>
      </c>
      <c r="K90" s="207" t="s">
        <v>387</v>
      </c>
      <c r="L90" s="216"/>
      <c r="M90" s="212"/>
    </row>
    <row r="91" spans="1:84" ht="13.5" customHeight="1">
      <c r="A91" s="216">
        <v>368</v>
      </c>
      <c r="B91" s="203" t="s">
        <v>364</v>
      </c>
      <c r="C91" s="204">
        <v>29512.46</v>
      </c>
      <c r="D91" s="204">
        <v>13174.15</v>
      </c>
      <c r="E91" s="204">
        <v>0</v>
      </c>
      <c r="F91" s="204">
        <v>4683.46</v>
      </c>
      <c r="G91" s="217">
        <v>24829</v>
      </c>
      <c r="H91" s="204">
        <v>0</v>
      </c>
      <c r="I91" s="204">
        <v>0</v>
      </c>
      <c r="J91" s="206">
        <v>0</v>
      </c>
      <c r="K91" s="207" t="s">
        <v>387</v>
      </c>
      <c r="L91" s="216"/>
      <c r="M91" s="212"/>
    </row>
    <row r="92" spans="1:84" ht="25.5" customHeight="1">
      <c r="A92" s="216">
        <v>369</v>
      </c>
      <c r="B92" s="203" t="s">
        <v>365</v>
      </c>
      <c r="C92" s="204">
        <v>12632.32</v>
      </c>
      <c r="D92" s="204">
        <v>2297.3199999999997</v>
      </c>
      <c r="E92" s="204">
        <v>0</v>
      </c>
      <c r="F92" s="204">
        <v>5077.32</v>
      </c>
      <c r="G92" s="217">
        <v>7555</v>
      </c>
      <c r="H92" s="204">
        <v>0</v>
      </c>
      <c r="I92" s="204">
        <v>0</v>
      </c>
      <c r="J92" s="206">
        <v>0</v>
      </c>
      <c r="K92" s="207" t="s">
        <v>387</v>
      </c>
      <c r="L92" s="216"/>
      <c r="M92" s="212"/>
    </row>
    <row r="93" spans="1:84" ht="13.5" customHeight="1">
      <c r="A93" s="216">
        <v>370</v>
      </c>
      <c r="B93" s="203" t="s">
        <v>366</v>
      </c>
      <c r="C93" s="204">
        <v>31339.11</v>
      </c>
      <c r="D93" s="204">
        <v>20710.11</v>
      </c>
      <c r="E93" s="204">
        <v>0</v>
      </c>
      <c r="F93" s="204">
        <v>4826.1100000000006</v>
      </c>
      <c r="G93" s="217">
        <v>26513</v>
      </c>
      <c r="H93" s="204">
        <v>0</v>
      </c>
      <c r="I93" s="204">
        <v>0</v>
      </c>
      <c r="J93" s="206">
        <v>0</v>
      </c>
      <c r="K93" s="207" t="s">
        <v>387</v>
      </c>
      <c r="L93" s="216"/>
      <c r="M93" s="212"/>
    </row>
    <row r="94" spans="1:84" ht="13.5" customHeight="1">
      <c r="A94" s="216">
        <v>371</v>
      </c>
      <c r="B94" s="203" t="s">
        <v>367</v>
      </c>
      <c r="C94" s="204">
        <v>14465.05</v>
      </c>
      <c r="D94" s="204">
        <v>7240.05</v>
      </c>
      <c r="E94" s="204">
        <v>0</v>
      </c>
      <c r="F94" s="204">
        <v>5315.05</v>
      </c>
      <c r="G94" s="217">
        <v>9150</v>
      </c>
      <c r="H94" s="204">
        <v>0</v>
      </c>
      <c r="I94" s="204">
        <v>0</v>
      </c>
      <c r="J94" s="206">
        <v>0</v>
      </c>
      <c r="K94" s="207" t="s">
        <v>387</v>
      </c>
      <c r="L94" s="216"/>
      <c r="M94" s="212"/>
    </row>
    <row r="95" spans="1:84" ht="24" customHeight="1">
      <c r="A95" s="216">
        <v>372</v>
      </c>
      <c r="B95" s="203" t="s">
        <v>368</v>
      </c>
      <c r="C95" s="204">
        <v>9148.7200000000012</v>
      </c>
      <c r="D95" s="204">
        <v>3584.57</v>
      </c>
      <c r="E95" s="204">
        <v>0</v>
      </c>
      <c r="F95" s="204">
        <v>5985.72</v>
      </c>
      <c r="G95" s="217">
        <v>3163</v>
      </c>
      <c r="H95" s="204">
        <v>0</v>
      </c>
      <c r="I95" s="204">
        <v>0</v>
      </c>
      <c r="J95" s="206">
        <v>0</v>
      </c>
      <c r="K95" s="207" t="s">
        <v>387</v>
      </c>
      <c r="L95" s="216"/>
      <c r="M95" s="212"/>
    </row>
    <row r="96" spans="1:84" ht="24" customHeight="1">
      <c r="A96" s="216">
        <v>373</v>
      </c>
      <c r="B96" s="203" t="s">
        <v>369</v>
      </c>
      <c r="C96" s="204">
        <v>53385.88</v>
      </c>
      <c r="D96" s="204">
        <v>27418.880000000001</v>
      </c>
      <c r="E96" s="204">
        <v>0</v>
      </c>
      <c r="F96" s="204">
        <v>6601.88</v>
      </c>
      <c r="G96" s="217">
        <v>46784</v>
      </c>
      <c r="H96" s="204">
        <v>0</v>
      </c>
      <c r="I96" s="204">
        <v>0</v>
      </c>
      <c r="J96" s="206">
        <v>0</v>
      </c>
      <c r="K96" s="207" t="s">
        <v>387</v>
      </c>
      <c r="L96" s="216"/>
      <c r="M96" s="212"/>
    </row>
    <row r="97" spans="1:13" ht="13.5" customHeight="1">
      <c r="A97" s="216">
        <v>374</v>
      </c>
      <c r="B97" s="203" t="s">
        <v>370</v>
      </c>
      <c r="C97" s="204">
        <v>54220.11</v>
      </c>
      <c r="D97" s="204">
        <v>24941.11</v>
      </c>
      <c r="E97" s="204">
        <v>0</v>
      </c>
      <c r="F97" s="204">
        <v>4929.1100000000006</v>
      </c>
      <c r="G97" s="217">
        <v>49291</v>
      </c>
      <c r="H97" s="204">
        <v>0</v>
      </c>
      <c r="I97" s="204">
        <v>0</v>
      </c>
      <c r="J97" s="206">
        <v>0</v>
      </c>
      <c r="K97" s="207" t="s">
        <v>387</v>
      </c>
      <c r="L97" s="216"/>
      <c r="M97" s="212"/>
    </row>
    <row r="98" spans="1:13" ht="24" customHeight="1">
      <c r="A98" s="216">
        <v>375</v>
      </c>
      <c r="B98" s="203" t="s">
        <v>371</v>
      </c>
      <c r="C98" s="204">
        <v>46697.18</v>
      </c>
      <c r="D98" s="204">
        <v>16454.18</v>
      </c>
      <c r="E98" s="204">
        <v>0</v>
      </c>
      <c r="F98" s="204">
        <v>6245.18</v>
      </c>
      <c r="G98" s="217">
        <v>40452</v>
      </c>
      <c r="H98" s="204">
        <v>0</v>
      </c>
      <c r="I98" s="204">
        <v>0</v>
      </c>
      <c r="J98" s="206">
        <v>0</v>
      </c>
      <c r="K98" s="207" t="s">
        <v>387</v>
      </c>
      <c r="L98" s="216"/>
      <c r="M98" s="212"/>
    </row>
    <row r="99" spans="1:13" ht="13.5" customHeight="1">
      <c r="A99" s="216">
        <v>377</v>
      </c>
      <c r="B99" s="203" t="s">
        <v>372</v>
      </c>
      <c r="C99" s="204">
        <v>28404.17</v>
      </c>
      <c r="D99" s="204">
        <v>8585.17</v>
      </c>
      <c r="E99" s="204">
        <v>0</v>
      </c>
      <c r="F99" s="204">
        <v>8582.17</v>
      </c>
      <c r="G99" s="217">
        <v>19822</v>
      </c>
      <c r="H99" s="204">
        <v>0</v>
      </c>
      <c r="I99" s="204">
        <v>0</v>
      </c>
      <c r="J99" s="206">
        <v>0</v>
      </c>
      <c r="K99" s="207" t="s">
        <v>387</v>
      </c>
      <c r="L99" s="216"/>
      <c r="M99" s="212"/>
    </row>
    <row r="100" spans="1:13" ht="24" customHeight="1">
      <c r="A100" s="216">
        <v>378</v>
      </c>
      <c r="B100" s="203" t="s">
        <v>373</v>
      </c>
      <c r="C100" s="204">
        <v>14412.51</v>
      </c>
      <c r="D100" s="204">
        <v>4237.8500000000004</v>
      </c>
      <c r="E100" s="204">
        <v>0</v>
      </c>
      <c r="F100" s="204">
        <v>4448.51</v>
      </c>
      <c r="G100" s="217">
        <v>9964</v>
      </c>
      <c r="H100" s="204">
        <v>0</v>
      </c>
      <c r="I100" s="204">
        <v>0</v>
      </c>
      <c r="J100" s="206">
        <v>0</v>
      </c>
      <c r="K100" s="207" t="s">
        <v>387</v>
      </c>
      <c r="L100" s="216"/>
      <c r="M100" s="212"/>
    </row>
    <row r="101" spans="1:13" ht="24" customHeight="1">
      <c r="A101" s="216">
        <v>380</v>
      </c>
      <c r="B101" s="203" t="s">
        <v>374</v>
      </c>
      <c r="C101" s="204">
        <v>22161.73</v>
      </c>
      <c r="D101" s="204">
        <v>4029.73</v>
      </c>
      <c r="E101" s="204">
        <v>0</v>
      </c>
      <c r="F101" s="204">
        <v>3014.73</v>
      </c>
      <c r="G101" s="217">
        <v>19147</v>
      </c>
      <c r="H101" s="204">
        <v>0</v>
      </c>
      <c r="I101" s="204">
        <v>0</v>
      </c>
      <c r="J101" s="206">
        <v>0</v>
      </c>
      <c r="K101" s="207" t="s">
        <v>387</v>
      </c>
      <c r="L101" s="216"/>
      <c r="M101" s="212"/>
    </row>
    <row r="102" spans="1:13" ht="24" customHeight="1">
      <c r="A102" s="216">
        <v>381</v>
      </c>
      <c r="B102" s="203" t="s">
        <v>375</v>
      </c>
      <c r="C102" s="204">
        <v>19098.54</v>
      </c>
      <c r="D102" s="204">
        <v>9444.2200000000012</v>
      </c>
      <c r="E102" s="204">
        <v>0</v>
      </c>
      <c r="F102" s="204">
        <v>5963.54</v>
      </c>
      <c r="G102" s="217">
        <v>13135</v>
      </c>
      <c r="H102" s="204">
        <v>0</v>
      </c>
      <c r="I102" s="204">
        <v>0</v>
      </c>
      <c r="J102" s="206">
        <v>0</v>
      </c>
      <c r="K102" s="207" t="s">
        <v>387</v>
      </c>
      <c r="L102" s="216"/>
      <c r="M102" s="212"/>
    </row>
    <row r="103" spans="1:13" ht="24" customHeight="1">
      <c r="A103" s="216">
        <v>382</v>
      </c>
      <c r="B103" s="203" t="s">
        <v>376</v>
      </c>
      <c r="C103" s="204">
        <v>13761.02</v>
      </c>
      <c r="D103" s="204">
        <v>2502.02</v>
      </c>
      <c r="E103" s="204">
        <v>0</v>
      </c>
      <c r="F103" s="204">
        <v>5251.02</v>
      </c>
      <c r="G103" s="217">
        <v>8510</v>
      </c>
      <c r="H103" s="204">
        <v>0</v>
      </c>
      <c r="I103" s="204">
        <v>0</v>
      </c>
      <c r="J103" s="206">
        <v>0</v>
      </c>
      <c r="K103" s="207" t="s">
        <v>387</v>
      </c>
      <c r="L103" s="216"/>
      <c r="M103" s="212"/>
    </row>
    <row r="104" spans="1:13" ht="34.5" customHeight="1">
      <c r="A104" s="216">
        <v>383</v>
      </c>
      <c r="B104" s="203" t="s">
        <v>377</v>
      </c>
      <c r="C104" s="204">
        <v>20694.29</v>
      </c>
      <c r="D104" s="204">
        <v>9709.2900000000009</v>
      </c>
      <c r="E104" s="204">
        <v>0</v>
      </c>
      <c r="F104" s="204">
        <v>6881.29</v>
      </c>
      <c r="G104" s="217">
        <v>13813</v>
      </c>
      <c r="H104" s="204">
        <v>0</v>
      </c>
      <c r="I104" s="204">
        <v>0</v>
      </c>
      <c r="J104" s="206">
        <v>0</v>
      </c>
      <c r="K104" s="207" t="s">
        <v>387</v>
      </c>
      <c r="L104" s="216"/>
      <c r="M104" s="212"/>
    </row>
    <row r="105" spans="1:13" ht="24" customHeight="1">
      <c r="A105" s="216">
        <v>385</v>
      </c>
      <c r="B105" s="203" t="s">
        <v>378</v>
      </c>
      <c r="C105" s="204">
        <v>11345.44</v>
      </c>
      <c r="D105" s="204">
        <v>4729.3799999999992</v>
      </c>
      <c r="E105" s="204">
        <v>0</v>
      </c>
      <c r="F105" s="204">
        <v>5031.4400000000005</v>
      </c>
      <c r="G105" s="217">
        <v>6314</v>
      </c>
      <c r="H105" s="204">
        <v>0</v>
      </c>
      <c r="I105" s="204">
        <v>0</v>
      </c>
      <c r="J105" s="206">
        <v>0</v>
      </c>
      <c r="K105" s="207" t="s">
        <v>387</v>
      </c>
      <c r="L105" s="216"/>
      <c r="M105" s="212"/>
    </row>
    <row r="106" spans="1:13" ht="24" customHeight="1">
      <c r="A106" s="216">
        <v>386</v>
      </c>
      <c r="B106" s="203" t="s">
        <v>379</v>
      </c>
      <c r="C106" s="204">
        <v>8482.2200000000012</v>
      </c>
      <c r="D106" s="204">
        <v>4901.72</v>
      </c>
      <c r="E106" s="204">
        <v>0</v>
      </c>
      <c r="F106" s="204">
        <v>5045.22</v>
      </c>
      <c r="G106" s="217">
        <v>3437</v>
      </c>
      <c r="H106" s="204">
        <v>0</v>
      </c>
      <c r="I106" s="204">
        <v>0</v>
      </c>
      <c r="J106" s="206">
        <v>0</v>
      </c>
      <c r="K106" s="207" t="s">
        <v>387</v>
      </c>
      <c r="L106" s="216"/>
      <c r="M106" s="212"/>
    </row>
    <row r="107" spans="1:13" ht="24" customHeight="1">
      <c r="A107" s="216">
        <v>387</v>
      </c>
      <c r="B107" s="203" t="s">
        <v>380</v>
      </c>
      <c r="C107" s="204">
        <v>19337.059999999998</v>
      </c>
      <c r="D107" s="204">
        <v>3618.06</v>
      </c>
      <c r="E107" s="204">
        <v>0</v>
      </c>
      <c r="F107" s="204">
        <v>6789.0599999999995</v>
      </c>
      <c r="G107" s="217">
        <v>12548</v>
      </c>
      <c r="H107" s="204">
        <v>0</v>
      </c>
      <c r="I107" s="204">
        <v>0</v>
      </c>
      <c r="J107" s="206">
        <v>0</v>
      </c>
      <c r="K107" s="207" t="s">
        <v>387</v>
      </c>
      <c r="L107" s="216"/>
      <c r="M107" s="212"/>
    </row>
    <row r="108" spans="1:13" ht="15" customHeight="1">
      <c r="A108" s="343" t="s">
        <v>172</v>
      </c>
      <c r="B108" s="344"/>
      <c r="C108" s="214">
        <f t="shared" ref="C108:J108" si="14">SUM(C71:C107)</f>
        <v>1009638.94</v>
      </c>
      <c r="D108" s="214">
        <f t="shared" si="14"/>
        <v>272871.93999999994</v>
      </c>
      <c r="E108" s="214">
        <f t="shared" si="14"/>
        <v>45514</v>
      </c>
      <c r="F108" s="214">
        <f t="shared" si="14"/>
        <v>314844.93999999994</v>
      </c>
      <c r="G108" s="214">
        <f t="shared" si="14"/>
        <v>605840</v>
      </c>
      <c r="H108" s="214">
        <f t="shared" si="14"/>
        <v>0</v>
      </c>
      <c r="I108" s="214">
        <f t="shared" si="14"/>
        <v>0</v>
      </c>
      <c r="J108" s="214">
        <f t="shared" si="14"/>
        <v>0</v>
      </c>
      <c r="K108" s="215"/>
      <c r="M108" s="212"/>
    </row>
    <row r="109" spans="1:13" ht="18" customHeight="1">
      <c r="A109" s="349" t="s">
        <v>173</v>
      </c>
      <c r="B109" s="350"/>
      <c r="C109" s="350"/>
      <c r="D109" s="350"/>
      <c r="E109" s="350"/>
      <c r="F109" s="350"/>
      <c r="G109" s="350"/>
      <c r="H109" s="350"/>
      <c r="I109" s="350"/>
      <c r="J109" s="350"/>
      <c r="K109" s="351"/>
      <c r="M109" s="212"/>
    </row>
    <row r="110" spans="1:13" ht="24" customHeight="1">
      <c r="A110" s="216">
        <v>424</v>
      </c>
      <c r="B110" s="203" t="s">
        <v>174</v>
      </c>
      <c r="C110" s="204">
        <v>35720</v>
      </c>
      <c r="D110" s="204">
        <v>13840</v>
      </c>
      <c r="E110" s="204">
        <v>1025</v>
      </c>
      <c r="F110" s="204">
        <v>500</v>
      </c>
      <c r="G110" s="217">
        <v>34195</v>
      </c>
      <c r="H110" s="204">
        <v>0</v>
      </c>
      <c r="I110" s="204">
        <v>0</v>
      </c>
      <c r="J110" s="206">
        <v>0</v>
      </c>
      <c r="K110" s="207" t="s">
        <v>387</v>
      </c>
      <c r="L110" s="216" t="s">
        <v>175</v>
      </c>
      <c r="M110" s="212"/>
    </row>
    <row r="111" spans="1:13" ht="24" customHeight="1">
      <c r="A111" s="216">
        <v>425</v>
      </c>
      <c r="B111" s="203" t="s">
        <v>381</v>
      </c>
      <c r="C111" s="204">
        <v>45000</v>
      </c>
      <c r="D111" s="204">
        <v>7000</v>
      </c>
      <c r="E111" s="204">
        <v>0</v>
      </c>
      <c r="F111" s="204">
        <v>614</v>
      </c>
      <c r="G111" s="217">
        <v>44386</v>
      </c>
      <c r="H111" s="204">
        <v>0</v>
      </c>
      <c r="I111" s="204">
        <v>0</v>
      </c>
      <c r="J111" s="206">
        <v>0</v>
      </c>
      <c r="K111" s="207" t="s">
        <v>387</v>
      </c>
      <c r="L111" s="216">
        <v>2529</v>
      </c>
      <c r="M111" s="212"/>
    </row>
    <row r="112" spans="1:13" ht="24" customHeight="1">
      <c r="A112" s="216">
        <v>426</v>
      </c>
      <c r="B112" s="203" t="s">
        <v>177</v>
      </c>
      <c r="C112" s="204">
        <v>477000</v>
      </c>
      <c r="D112" s="204">
        <v>75803</v>
      </c>
      <c r="E112" s="204">
        <v>47773</v>
      </c>
      <c r="F112" s="204">
        <v>135000</v>
      </c>
      <c r="G112" s="217">
        <v>294227</v>
      </c>
      <c r="H112" s="204">
        <v>0</v>
      </c>
      <c r="I112" s="204">
        <v>0</v>
      </c>
      <c r="J112" s="206">
        <v>0</v>
      </c>
      <c r="K112" s="207" t="s">
        <v>387</v>
      </c>
      <c r="L112" s="216">
        <v>2527</v>
      </c>
      <c r="M112" s="212"/>
    </row>
    <row r="113" spans="1:84" ht="24" customHeight="1">
      <c r="A113" s="216">
        <v>428</v>
      </c>
      <c r="B113" s="203" t="s">
        <v>382</v>
      </c>
      <c r="C113" s="204">
        <v>25000</v>
      </c>
      <c r="D113" s="204">
        <v>4175</v>
      </c>
      <c r="E113" s="204">
        <v>0</v>
      </c>
      <c r="F113" s="204">
        <v>500</v>
      </c>
      <c r="G113" s="217">
        <v>24500</v>
      </c>
      <c r="H113" s="204">
        <v>0</v>
      </c>
      <c r="I113" s="204">
        <v>0</v>
      </c>
      <c r="J113" s="206">
        <v>0</v>
      </c>
      <c r="K113" s="207" t="s">
        <v>387</v>
      </c>
      <c r="L113" s="216"/>
      <c r="M113" s="212"/>
    </row>
    <row r="114" spans="1:84" ht="24" customHeight="1">
      <c r="A114" s="216">
        <v>429</v>
      </c>
      <c r="B114" s="203" t="s">
        <v>383</v>
      </c>
      <c r="C114" s="204">
        <v>37000</v>
      </c>
      <c r="D114" s="204">
        <v>6400</v>
      </c>
      <c r="E114" s="204">
        <v>0</v>
      </c>
      <c r="F114" s="204">
        <v>1000</v>
      </c>
      <c r="G114" s="217">
        <v>36000</v>
      </c>
      <c r="H114" s="204">
        <v>0</v>
      </c>
      <c r="I114" s="204">
        <v>0</v>
      </c>
      <c r="J114" s="206">
        <v>0</v>
      </c>
      <c r="K114" s="207" t="s">
        <v>387</v>
      </c>
      <c r="L114" s="216"/>
      <c r="M114" s="212"/>
    </row>
    <row r="115" spans="1:84" ht="24" customHeight="1">
      <c r="A115" s="216">
        <v>430</v>
      </c>
      <c r="B115" s="203" t="s">
        <v>178</v>
      </c>
      <c r="C115" s="204">
        <v>46320</v>
      </c>
      <c r="D115" s="204">
        <v>8647</v>
      </c>
      <c r="E115" s="204">
        <v>320</v>
      </c>
      <c r="F115" s="204">
        <v>850</v>
      </c>
      <c r="G115" s="217">
        <v>45150</v>
      </c>
      <c r="H115" s="204">
        <v>0</v>
      </c>
      <c r="I115" s="204">
        <v>0</v>
      </c>
      <c r="J115" s="206">
        <v>0</v>
      </c>
      <c r="K115" s="207" t="s">
        <v>387</v>
      </c>
      <c r="L115" s="216" t="s">
        <v>179</v>
      </c>
      <c r="M115" s="212"/>
    </row>
    <row r="116" spans="1:84" ht="13.5" customHeight="1">
      <c r="A116" s="216">
        <v>432</v>
      </c>
      <c r="B116" s="203" t="s">
        <v>384</v>
      </c>
      <c r="C116" s="204">
        <v>80200</v>
      </c>
      <c r="D116" s="204">
        <v>12200</v>
      </c>
      <c r="E116" s="204">
        <v>0</v>
      </c>
      <c r="F116" s="204">
        <v>1614</v>
      </c>
      <c r="G116" s="217">
        <v>78586</v>
      </c>
      <c r="H116" s="204">
        <v>0</v>
      </c>
      <c r="I116" s="204">
        <v>0</v>
      </c>
      <c r="J116" s="206">
        <v>0</v>
      </c>
      <c r="K116" s="207" t="s">
        <v>387</v>
      </c>
      <c r="L116" s="216"/>
      <c r="M116" s="212"/>
    </row>
    <row r="117" spans="1:84" ht="13.5" customHeight="1">
      <c r="A117" s="216">
        <v>433</v>
      </c>
      <c r="B117" s="203" t="s">
        <v>180</v>
      </c>
      <c r="C117" s="204">
        <v>295000</v>
      </c>
      <c r="D117" s="204">
        <v>153000</v>
      </c>
      <c r="E117" s="204">
        <v>69166</v>
      </c>
      <c r="F117" s="204">
        <v>131494</v>
      </c>
      <c r="G117" s="217">
        <v>94340</v>
      </c>
      <c r="H117" s="204">
        <v>0</v>
      </c>
      <c r="I117" s="204">
        <v>0</v>
      </c>
      <c r="J117" s="206">
        <v>0</v>
      </c>
      <c r="K117" s="207" t="s">
        <v>387</v>
      </c>
      <c r="L117" s="216">
        <v>2530</v>
      </c>
      <c r="M117" s="212"/>
    </row>
    <row r="118" spans="1:84" ht="15" customHeight="1">
      <c r="A118" s="355" t="s">
        <v>181</v>
      </c>
      <c r="B118" s="356"/>
      <c r="C118" s="214">
        <f t="shared" ref="C118:J118" si="15">SUM(C110:C117)</f>
        <v>1041240</v>
      </c>
      <c r="D118" s="214">
        <f t="shared" si="15"/>
        <v>281065</v>
      </c>
      <c r="E118" s="214">
        <f t="shared" si="15"/>
        <v>118284</v>
      </c>
      <c r="F118" s="214">
        <f t="shared" si="15"/>
        <v>271572</v>
      </c>
      <c r="G118" s="214">
        <f t="shared" si="15"/>
        <v>651384</v>
      </c>
      <c r="H118" s="214">
        <f t="shared" si="15"/>
        <v>0</v>
      </c>
      <c r="I118" s="214">
        <f t="shared" si="15"/>
        <v>0</v>
      </c>
      <c r="J118" s="214">
        <f t="shared" si="15"/>
        <v>0</v>
      </c>
      <c r="K118" s="215"/>
      <c r="L118" s="212"/>
      <c r="M118" s="212"/>
    </row>
    <row r="119" spans="1:84" ht="18" customHeight="1">
      <c r="A119" s="349" t="s">
        <v>182</v>
      </c>
      <c r="B119" s="350"/>
      <c r="C119" s="350"/>
      <c r="D119" s="350"/>
      <c r="E119" s="350"/>
      <c r="F119" s="350"/>
      <c r="G119" s="350"/>
      <c r="H119" s="350"/>
      <c r="I119" s="350"/>
      <c r="J119" s="350"/>
      <c r="K119" s="351"/>
      <c r="L119" s="212"/>
      <c r="M119" s="212"/>
    </row>
    <row r="120" spans="1:84" ht="13.5" customHeight="1">
      <c r="A120" s="210">
        <v>462</v>
      </c>
      <c r="B120" s="203" t="s">
        <v>183</v>
      </c>
      <c r="C120" s="204">
        <v>1000</v>
      </c>
      <c r="D120" s="204" t="s">
        <v>4</v>
      </c>
      <c r="E120" s="204" t="s">
        <v>4</v>
      </c>
      <c r="F120" s="204">
        <v>1500</v>
      </c>
      <c r="G120" s="217">
        <v>1000</v>
      </c>
      <c r="H120" s="204">
        <v>7011</v>
      </c>
      <c r="I120" s="204">
        <v>7011</v>
      </c>
      <c r="J120" s="206">
        <v>7011</v>
      </c>
      <c r="K120" s="207" t="s">
        <v>341</v>
      </c>
      <c r="L120" s="210" t="s">
        <v>184</v>
      </c>
      <c r="M120" s="212"/>
    </row>
    <row r="121" spans="1:84" s="213" customFormat="1" ht="24" customHeight="1">
      <c r="A121" s="210">
        <v>463</v>
      </c>
      <c r="B121" s="203" t="s">
        <v>185</v>
      </c>
      <c r="C121" s="204">
        <v>3306</v>
      </c>
      <c r="D121" s="204">
        <v>1112</v>
      </c>
      <c r="E121" s="204">
        <v>0</v>
      </c>
      <c r="F121" s="204">
        <v>1000</v>
      </c>
      <c r="G121" s="217">
        <v>2306</v>
      </c>
      <c r="H121" s="204">
        <v>0</v>
      </c>
      <c r="I121" s="204">
        <v>0</v>
      </c>
      <c r="J121" s="206">
        <v>0</v>
      </c>
      <c r="K121" s="207" t="s">
        <v>387</v>
      </c>
      <c r="L121" s="211">
        <v>2900</v>
      </c>
      <c r="M121" s="212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8"/>
      <c r="AX121" s="198"/>
      <c r="AY121" s="198"/>
      <c r="AZ121" s="19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  <c r="BZ121" s="198"/>
      <c r="CA121" s="198"/>
      <c r="CB121" s="198"/>
      <c r="CC121" s="198"/>
      <c r="CD121" s="198"/>
      <c r="CE121" s="198"/>
      <c r="CF121" s="198"/>
    </row>
    <row r="122" spans="1:84" ht="15" customHeight="1">
      <c r="A122" s="343" t="s">
        <v>186</v>
      </c>
      <c r="B122" s="344"/>
      <c r="C122" s="214">
        <f t="shared" ref="C122:J122" si="16">SUM(C120:C121)</f>
        <v>4306</v>
      </c>
      <c r="D122" s="214">
        <f t="shared" si="16"/>
        <v>1112</v>
      </c>
      <c r="E122" s="214">
        <f t="shared" si="16"/>
        <v>0</v>
      </c>
      <c r="F122" s="214">
        <f t="shared" si="16"/>
        <v>2500</v>
      </c>
      <c r="G122" s="214">
        <f t="shared" si="16"/>
        <v>3306</v>
      </c>
      <c r="H122" s="214">
        <f t="shared" si="16"/>
        <v>7011</v>
      </c>
      <c r="I122" s="214">
        <f t="shared" si="16"/>
        <v>7011</v>
      </c>
      <c r="J122" s="214">
        <f t="shared" si="16"/>
        <v>7011</v>
      </c>
      <c r="K122" s="215"/>
    </row>
    <row r="123" spans="1:84" ht="18" customHeight="1">
      <c r="A123" s="352" t="s">
        <v>385</v>
      </c>
      <c r="B123" s="353"/>
      <c r="C123" s="353"/>
      <c r="D123" s="353"/>
      <c r="E123" s="353"/>
      <c r="F123" s="353"/>
      <c r="G123" s="353"/>
      <c r="H123" s="353"/>
      <c r="I123" s="353"/>
      <c r="J123" s="353"/>
      <c r="K123" s="354"/>
    </row>
    <row r="124" spans="1:84" s="228" customFormat="1" ht="24" customHeight="1">
      <c r="A124" s="226">
        <v>14</v>
      </c>
      <c r="B124" s="223" t="s">
        <v>187</v>
      </c>
      <c r="C124" s="204">
        <v>135026.51999999999</v>
      </c>
      <c r="D124" s="204">
        <v>22540.18</v>
      </c>
      <c r="E124" s="204">
        <v>54026.52</v>
      </c>
      <c r="F124" s="204">
        <v>58200</v>
      </c>
      <c r="G124" s="217">
        <v>22800</v>
      </c>
      <c r="H124" s="204">
        <v>0</v>
      </c>
      <c r="I124" s="204">
        <v>0</v>
      </c>
      <c r="J124" s="206">
        <v>0</v>
      </c>
      <c r="K124" s="207" t="s">
        <v>387</v>
      </c>
      <c r="L124" s="227" t="s">
        <v>188</v>
      </c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09"/>
      <c r="BS124" s="209"/>
      <c r="BT124" s="209"/>
      <c r="BU124" s="209"/>
      <c r="BV124" s="209"/>
      <c r="BW124" s="209"/>
      <c r="BX124" s="209"/>
      <c r="BY124" s="209"/>
      <c r="BZ124" s="209"/>
      <c r="CA124" s="209"/>
      <c r="CB124" s="209"/>
      <c r="CC124" s="209"/>
      <c r="CD124" s="209"/>
      <c r="CE124" s="209"/>
      <c r="CF124" s="209"/>
    </row>
    <row r="125" spans="1:84" s="213" customFormat="1" ht="45" customHeight="1">
      <c r="A125" s="219">
        <v>16</v>
      </c>
      <c r="B125" s="229" t="s">
        <v>189</v>
      </c>
      <c r="C125" s="204">
        <v>7145</v>
      </c>
      <c r="D125" s="230">
        <v>1700</v>
      </c>
      <c r="E125" s="230">
        <v>0</v>
      </c>
      <c r="F125" s="230">
        <v>5491.88</v>
      </c>
      <c r="G125" s="205">
        <v>750</v>
      </c>
      <c r="H125" s="230">
        <v>0</v>
      </c>
      <c r="I125" s="204">
        <v>0</v>
      </c>
      <c r="J125" s="206">
        <v>0</v>
      </c>
      <c r="K125" s="207" t="s">
        <v>190</v>
      </c>
      <c r="L125" s="231">
        <v>2785</v>
      </c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8"/>
      <c r="AU125" s="198"/>
      <c r="AV125" s="198"/>
      <c r="AW125" s="198"/>
      <c r="AX125" s="198"/>
      <c r="AY125" s="198"/>
      <c r="AZ125" s="19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  <c r="BZ125" s="198"/>
      <c r="CA125" s="198"/>
      <c r="CB125" s="198"/>
      <c r="CC125" s="198"/>
      <c r="CD125" s="198"/>
      <c r="CE125" s="198"/>
      <c r="CF125" s="198"/>
    </row>
    <row r="126" spans="1:84" s="213" customFormat="1" ht="24" customHeight="1">
      <c r="A126" s="219">
        <v>18</v>
      </c>
      <c r="B126" s="229" t="s">
        <v>191</v>
      </c>
      <c r="C126" s="204">
        <v>32000</v>
      </c>
      <c r="D126" s="230">
        <v>7775</v>
      </c>
      <c r="E126" s="230">
        <v>60</v>
      </c>
      <c r="F126" s="230">
        <v>11200</v>
      </c>
      <c r="G126" s="205">
        <v>20740</v>
      </c>
      <c r="H126" s="230">
        <v>0</v>
      </c>
      <c r="I126" s="204">
        <v>0</v>
      </c>
      <c r="J126" s="206">
        <v>0</v>
      </c>
      <c r="K126" s="207" t="s">
        <v>387</v>
      </c>
      <c r="L126" s="231">
        <v>2809</v>
      </c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8"/>
      <c r="AX126" s="198"/>
      <c r="AY126" s="198"/>
      <c r="AZ126" s="19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  <c r="BZ126" s="198"/>
      <c r="CA126" s="198"/>
      <c r="CB126" s="198"/>
      <c r="CC126" s="198"/>
      <c r="CD126" s="198"/>
      <c r="CE126" s="198"/>
      <c r="CF126" s="198"/>
    </row>
    <row r="127" spans="1:84" s="213" customFormat="1" ht="45" customHeight="1">
      <c r="A127" s="219">
        <v>20</v>
      </c>
      <c r="B127" s="229" t="s">
        <v>192</v>
      </c>
      <c r="C127" s="204">
        <v>9856</v>
      </c>
      <c r="D127" s="230">
        <v>1542</v>
      </c>
      <c r="E127" s="230">
        <v>611</v>
      </c>
      <c r="F127" s="230">
        <v>4467</v>
      </c>
      <c r="G127" s="205">
        <v>747</v>
      </c>
      <c r="H127" s="230">
        <v>0</v>
      </c>
      <c r="I127" s="204">
        <v>0</v>
      </c>
      <c r="J127" s="206">
        <v>0</v>
      </c>
      <c r="K127" s="207" t="s">
        <v>190</v>
      </c>
      <c r="L127" s="231" t="s">
        <v>193</v>
      </c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  <c r="AW127" s="198"/>
      <c r="AX127" s="198"/>
      <c r="AY127" s="198"/>
      <c r="AZ127" s="19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  <c r="BZ127" s="198"/>
      <c r="CA127" s="198"/>
      <c r="CB127" s="198"/>
      <c r="CC127" s="198"/>
      <c r="CD127" s="198"/>
      <c r="CE127" s="198"/>
      <c r="CF127" s="198"/>
    </row>
    <row r="128" spans="1:84" s="213" customFormat="1" ht="24" customHeight="1">
      <c r="A128" s="219">
        <v>22</v>
      </c>
      <c r="B128" s="229" t="s">
        <v>194</v>
      </c>
      <c r="C128" s="204">
        <v>8035</v>
      </c>
      <c r="D128" s="230">
        <v>3157</v>
      </c>
      <c r="E128" s="230">
        <v>85</v>
      </c>
      <c r="F128" s="230">
        <v>3360</v>
      </c>
      <c r="G128" s="205">
        <v>4590</v>
      </c>
      <c r="H128" s="230">
        <v>0</v>
      </c>
      <c r="I128" s="204">
        <v>0</v>
      </c>
      <c r="J128" s="206">
        <v>0</v>
      </c>
      <c r="K128" s="207" t="s">
        <v>387</v>
      </c>
      <c r="L128" s="231">
        <v>2928</v>
      </c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/>
      <c r="AR128" s="198"/>
      <c r="AS128" s="198"/>
      <c r="AT128" s="198"/>
      <c r="AU128" s="198"/>
      <c r="AV128" s="198"/>
      <c r="AW128" s="198"/>
      <c r="AX128" s="198"/>
      <c r="AY128" s="198"/>
      <c r="AZ128" s="19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  <c r="BZ128" s="198"/>
      <c r="CA128" s="198"/>
      <c r="CB128" s="198"/>
      <c r="CC128" s="198"/>
      <c r="CD128" s="198"/>
      <c r="CE128" s="198"/>
      <c r="CF128" s="198"/>
    </row>
    <row r="129" spans="1:11" ht="26.25" customHeight="1" thickBot="1">
      <c r="A129" s="357" t="s">
        <v>386</v>
      </c>
      <c r="B129" s="358"/>
      <c r="C129" s="232">
        <f t="shared" ref="C129:J129" si="17">SUM(C124:C128)</f>
        <v>192062.52</v>
      </c>
      <c r="D129" s="232">
        <f t="shared" si="17"/>
        <v>36714.18</v>
      </c>
      <c r="E129" s="232">
        <f t="shared" si="17"/>
        <v>54782.52</v>
      </c>
      <c r="F129" s="232">
        <f t="shared" si="17"/>
        <v>82718.880000000005</v>
      </c>
      <c r="G129" s="232">
        <f t="shared" si="17"/>
        <v>49627</v>
      </c>
      <c r="H129" s="232">
        <f t="shared" si="17"/>
        <v>0</v>
      </c>
      <c r="I129" s="232">
        <f t="shared" si="17"/>
        <v>0</v>
      </c>
      <c r="J129" s="232">
        <f t="shared" si="17"/>
        <v>0</v>
      </c>
      <c r="K129" s="233"/>
    </row>
    <row r="130" spans="1:11" ht="13.5" thickBot="1">
      <c r="A130" s="234"/>
      <c r="B130" s="235"/>
      <c r="C130" s="236"/>
      <c r="D130" s="236"/>
      <c r="E130" s="236"/>
      <c r="F130" s="236"/>
      <c r="G130" s="236"/>
      <c r="H130" s="237"/>
      <c r="I130" s="237"/>
      <c r="J130" s="237"/>
      <c r="K130" s="238"/>
    </row>
    <row r="131" spans="1:11" ht="17.25" customHeight="1" thickBot="1">
      <c r="A131" s="359" t="s">
        <v>195</v>
      </c>
      <c r="B131" s="360"/>
      <c r="C131" s="239">
        <f t="shared" ref="C131:J131" si="18">C129+C122+C118+C108+C69+C47+C41+C36+C32+C24</f>
        <v>7119590.46</v>
      </c>
      <c r="D131" s="239">
        <f t="shared" si="18"/>
        <v>1682261.2199999997</v>
      </c>
      <c r="E131" s="239">
        <f t="shared" si="18"/>
        <v>409435.52</v>
      </c>
      <c r="F131" s="239">
        <f t="shared" si="18"/>
        <v>2174542.8199999998</v>
      </c>
      <c r="G131" s="239">
        <f t="shared" si="18"/>
        <v>4488479</v>
      </c>
      <c r="H131" s="239">
        <f t="shared" si="18"/>
        <v>112011</v>
      </c>
      <c r="I131" s="239">
        <f t="shared" si="18"/>
        <v>112011</v>
      </c>
      <c r="J131" s="239">
        <f t="shared" si="18"/>
        <v>112011</v>
      </c>
      <c r="K131" s="240"/>
    </row>
    <row r="132" spans="1:11">
      <c r="F132" s="212"/>
    </row>
    <row r="133" spans="1:11" s="209" customFormat="1">
      <c r="A133" s="21"/>
      <c r="F133" s="241"/>
      <c r="G133" s="242"/>
    </row>
    <row r="134" spans="1:11">
      <c r="A134" s="21"/>
      <c r="B134" s="209"/>
      <c r="C134" s="209"/>
      <c r="D134" s="209"/>
      <c r="E134" s="209"/>
      <c r="F134" s="243"/>
    </row>
    <row r="136" spans="1:11" ht="14.25">
      <c r="B136" s="22"/>
    </row>
  </sheetData>
  <customSheetViews>
    <customSheetView guid="{FFF09864-B75B-45CC-8A23-7ED56E2D3858}" fitToPage="1" hiddenColumns="1">
      <selection activeCell="M8" sqref="M8"/>
      <rowBreaks count="4" manualBreakCount="4">
        <brk id="32" max="16383" man="1"/>
        <brk id="61" max="16383" man="1"/>
        <brk id="82" max="16383" man="1"/>
        <brk id="108" max="16383" man="1"/>
      </rowBreaks>
      <pageMargins left="0.39370078740157483" right="0.39370078740157483" top="0.59055118110236227" bottom="0.39370078740157483" header="0.31496062992125984" footer="0.11811023622047245"/>
      <printOptions horizontalCentered="1"/>
      <pageSetup paperSize="9" scale="85" firstPageNumber="3" fitToHeight="0" orientation="landscape" useFirstPageNumber="1" r:id="rId1"/>
      <headerFooter>
        <oddHeader>&amp;L&amp;"Tahoma,Kurzíva"Návrh rozpočtu na rok 2015
Příloha č. 10&amp;R&amp;"Tahoma,Kurzíva"Přehled akcí spolufinancovaných z evropských finančních zdrojů navržených k financování z rozpočtu na rok 2015</oddHeader>
        <oddFooter>&amp;C&amp;"Tahoma,Obyčejné"&amp;P</oddFooter>
      </headerFooter>
    </customSheetView>
  </customSheetViews>
  <mergeCells count="31">
    <mergeCell ref="A123:K123"/>
    <mergeCell ref="A129:B129"/>
    <mergeCell ref="A131:B131"/>
    <mergeCell ref="A70:K70"/>
    <mergeCell ref="A108:B108"/>
    <mergeCell ref="A109:K109"/>
    <mergeCell ref="A118:B118"/>
    <mergeCell ref="A119:K119"/>
    <mergeCell ref="A122:B122"/>
    <mergeCell ref="A69:B69"/>
    <mergeCell ref="A5:K5"/>
    <mergeCell ref="A24:B24"/>
    <mergeCell ref="A25:K25"/>
    <mergeCell ref="A32:B32"/>
    <mergeCell ref="A33:K33"/>
    <mergeCell ref="A36:B36"/>
    <mergeCell ref="A37:K37"/>
    <mergeCell ref="A41:B41"/>
    <mergeCell ref="A42:K42"/>
    <mergeCell ref="A47:B47"/>
    <mergeCell ref="A48:K48"/>
    <mergeCell ref="A1:K1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rintOptions horizontalCentered="1"/>
  <pageMargins left="0.39370078740157483" right="0.39370078740157483" top="0.59055118110236227" bottom="0.39370078740157483" header="0.31496062992125984" footer="0.11811023622047245"/>
  <pageSetup paperSize="9" scale="85" firstPageNumber="3" fitToHeight="0" orientation="landscape" useFirstPageNumber="1" r:id="rId2"/>
  <headerFooter>
    <oddHeader>&amp;L&amp;"Tahoma,Kurzíva"Návrh rozpočtu na rok 2015
Příloha č. 10&amp;R&amp;"Tahoma,Kurzíva"Přehled akcí spolufinancovaných z evropských finančních zdrojů navržených k financování z rozpočtu na rok 2015</oddHeader>
    <oddFooter>&amp;C&amp;"Tahoma,Obyčejné"&amp;P</oddFooter>
  </headerFooter>
  <rowBreaks count="4" manualBreakCount="4">
    <brk id="32" max="16383" man="1"/>
    <brk id="61" max="16383" man="1"/>
    <brk id="82" max="16383" man="1"/>
    <brk id="108" max="16383" man="1"/>
  </rowBreaks>
  <ignoredErrors>
    <ignoredError sqref="C7:C23 C26:C31 C34:C35 C43:C46 C49:C68 C73:C84" formulaRange="1"/>
    <ignoredError sqref="C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1"/>
  <sheetViews>
    <sheetView zoomScaleNormal="100" zoomScaleSheetLayoutView="100" workbookViewId="0">
      <selection activeCell="L2" sqref="L2"/>
    </sheetView>
  </sheetViews>
  <sheetFormatPr defaultRowHeight="10.5"/>
  <cols>
    <col min="1" max="1" width="36.5703125" style="19" customWidth="1"/>
    <col min="2" max="2" width="9.140625" style="19"/>
    <col min="3" max="3" width="11.28515625" style="19" bestFit="1" customWidth="1"/>
    <col min="4" max="7" width="11.28515625" style="19" customWidth="1"/>
    <col min="8" max="8" width="11.28515625" style="19" bestFit="1" customWidth="1"/>
    <col min="9" max="11" width="11.28515625" style="19" customWidth="1"/>
    <col min="12" max="16384" width="9.140625" style="19"/>
  </cols>
  <sheetData>
    <row r="1" spans="1:14" ht="18" customHeight="1">
      <c r="A1" s="361" t="s">
        <v>284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4" ht="15" customHeight="1">
      <c r="A2" s="362" t="s">
        <v>434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4" ht="11.25" thickBot="1">
      <c r="A3" s="111"/>
      <c r="B3" s="112"/>
      <c r="C3" s="113"/>
      <c r="D3" s="113"/>
      <c r="E3" s="113"/>
      <c r="F3" s="113"/>
      <c r="G3" s="113"/>
      <c r="H3" s="113"/>
      <c r="J3" s="112"/>
      <c r="K3" s="112" t="s">
        <v>36</v>
      </c>
    </row>
    <row r="4" spans="1:14" ht="24" customHeight="1">
      <c r="A4" s="363" t="s">
        <v>37</v>
      </c>
      <c r="B4" s="365" t="s">
        <v>285</v>
      </c>
      <c r="C4" s="367" t="s">
        <v>433</v>
      </c>
      <c r="D4" s="369" t="s">
        <v>286</v>
      </c>
      <c r="E4" s="370"/>
      <c r="F4" s="371"/>
      <c r="G4" s="372" t="s">
        <v>298</v>
      </c>
      <c r="H4" s="373"/>
      <c r="I4" s="338" t="s">
        <v>432</v>
      </c>
      <c r="J4" s="339"/>
      <c r="K4" s="374"/>
    </row>
    <row r="5" spans="1:14" ht="75" customHeight="1" thickBot="1">
      <c r="A5" s="364"/>
      <c r="B5" s="366"/>
      <c r="C5" s="368"/>
      <c r="D5" s="114" t="s">
        <v>287</v>
      </c>
      <c r="E5" s="115" t="s">
        <v>288</v>
      </c>
      <c r="F5" s="115" t="s">
        <v>289</v>
      </c>
      <c r="G5" s="116" t="s">
        <v>287</v>
      </c>
      <c r="H5" s="117" t="s">
        <v>288</v>
      </c>
      <c r="I5" s="253" t="s">
        <v>287</v>
      </c>
      <c r="J5" s="118" t="s">
        <v>299</v>
      </c>
      <c r="K5" s="119" t="s">
        <v>300</v>
      </c>
    </row>
    <row r="6" spans="1:14" ht="18" customHeight="1">
      <c r="A6" s="381" t="s">
        <v>44</v>
      </c>
      <c r="B6" s="382"/>
      <c r="C6" s="382"/>
      <c r="D6" s="382"/>
      <c r="E6" s="382"/>
      <c r="F6" s="382"/>
      <c r="G6" s="382"/>
      <c r="H6" s="382"/>
      <c r="I6" s="382"/>
      <c r="J6" s="382"/>
      <c r="K6" s="374"/>
    </row>
    <row r="7" spans="1:14" ht="15" customHeight="1">
      <c r="A7" s="120" t="s">
        <v>45</v>
      </c>
      <c r="B7" s="121">
        <v>80000</v>
      </c>
      <c r="C7" s="128">
        <v>80000</v>
      </c>
      <c r="D7" s="122">
        <v>80000</v>
      </c>
      <c r="E7" s="128">
        <v>0</v>
      </c>
      <c r="F7" s="128">
        <v>0</v>
      </c>
      <c r="G7" s="122">
        <v>0</v>
      </c>
      <c r="H7" s="128">
        <v>0</v>
      </c>
      <c r="I7" s="123">
        <v>0</v>
      </c>
      <c r="J7" s="123">
        <v>0</v>
      </c>
      <c r="K7" s="124">
        <v>0</v>
      </c>
      <c r="N7" s="125"/>
    </row>
    <row r="8" spans="1:14" ht="24" customHeight="1">
      <c r="A8" s="120" t="s">
        <v>290</v>
      </c>
      <c r="B8" s="121">
        <v>117752.41</v>
      </c>
      <c r="C8" s="128">
        <v>0</v>
      </c>
      <c r="D8" s="121">
        <v>0</v>
      </c>
      <c r="E8" s="128">
        <v>0</v>
      </c>
      <c r="F8" s="128">
        <v>0</v>
      </c>
      <c r="G8" s="122">
        <v>0</v>
      </c>
      <c r="H8" s="128">
        <v>0</v>
      </c>
      <c r="I8" s="123">
        <v>6943</v>
      </c>
      <c r="J8" s="123">
        <v>0</v>
      </c>
      <c r="K8" s="124">
        <v>6063</v>
      </c>
    </row>
    <row r="9" spans="1:14" ht="24" customHeight="1">
      <c r="A9" s="120" t="s">
        <v>49</v>
      </c>
      <c r="B9" s="121">
        <v>275000</v>
      </c>
      <c r="C9" s="126">
        <v>259500</v>
      </c>
      <c r="D9" s="121">
        <v>85675</v>
      </c>
      <c r="E9" s="128">
        <v>0</v>
      </c>
      <c r="F9" s="128">
        <v>0</v>
      </c>
      <c r="G9" s="122">
        <v>173825</v>
      </c>
      <c r="H9" s="128">
        <v>151300</v>
      </c>
      <c r="I9" s="123">
        <v>82000</v>
      </c>
      <c r="J9" s="123">
        <v>0</v>
      </c>
      <c r="K9" s="124">
        <v>49350</v>
      </c>
    </row>
    <row r="10" spans="1:14" ht="15" customHeight="1">
      <c r="A10" s="127" t="s">
        <v>47</v>
      </c>
      <c r="B10" s="122">
        <v>554275</v>
      </c>
      <c r="C10" s="126">
        <v>87660</v>
      </c>
      <c r="D10" s="122">
        <v>13200</v>
      </c>
      <c r="E10" s="128">
        <v>0</v>
      </c>
      <c r="F10" s="128">
        <v>0</v>
      </c>
      <c r="G10" s="122">
        <v>74460</v>
      </c>
      <c r="H10" s="128">
        <v>0</v>
      </c>
      <c r="I10" s="123">
        <v>85754</v>
      </c>
      <c r="J10" s="123">
        <v>0</v>
      </c>
      <c r="K10" s="124">
        <v>0</v>
      </c>
    </row>
    <row r="11" spans="1:14" ht="24" customHeight="1">
      <c r="A11" s="127" t="s">
        <v>431</v>
      </c>
      <c r="B11" s="122">
        <v>20000</v>
      </c>
      <c r="C11" s="126">
        <v>0</v>
      </c>
      <c r="D11" s="122">
        <v>0</v>
      </c>
      <c r="E11" s="128">
        <v>0</v>
      </c>
      <c r="F11" s="128">
        <v>0</v>
      </c>
      <c r="G11" s="122">
        <v>0</v>
      </c>
      <c r="H11" s="128">
        <v>0</v>
      </c>
      <c r="I11" s="123">
        <v>13600</v>
      </c>
      <c r="J11" s="123">
        <v>0</v>
      </c>
      <c r="K11" s="129">
        <v>0</v>
      </c>
    </row>
    <row r="12" spans="1:14" ht="24" customHeight="1">
      <c r="A12" s="127" t="s">
        <v>430</v>
      </c>
      <c r="B12" s="122">
        <v>9000</v>
      </c>
      <c r="C12" s="126">
        <v>0</v>
      </c>
      <c r="D12" s="122">
        <v>0</v>
      </c>
      <c r="E12" s="128">
        <v>0</v>
      </c>
      <c r="F12" s="128">
        <v>0</v>
      </c>
      <c r="G12" s="122">
        <v>0</v>
      </c>
      <c r="H12" s="128">
        <v>0</v>
      </c>
      <c r="I12" s="123">
        <v>1834</v>
      </c>
      <c r="J12" s="123">
        <v>0</v>
      </c>
      <c r="K12" s="129">
        <v>0</v>
      </c>
    </row>
    <row r="13" spans="1:14" ht="24" customHeight="1">
      <c r="A13" s="120" t="s">
        <v>291</v>
      </c>
      <c r="B13" s="122">
        <v>90000.14</v>
      </c>
      <c r="C13" s="126">
        <v>79880</v>
      </c>
      <c r="D13" s="122">
        <v>32364</v>
      </c>
      <c r="E13" s="128">
        <v>0</v>
      </c>
      <c r="F13" s="128">
        <v>0</v>
      </c>
      <c r="G13" s="122">
        <v>47516</v>
      </c>
      <c r="H13" s="128">
        <v>47200</v>
      </c>
      <c r="I13" s="123">
        <v>48728</v>
      </c>
      <c r="J13" s="128">
        <v>0</v>
      </c>
      <c r="K13" s="129">
        <v>47200</v>
      </c>
    </row>
    <row r="14" spans="1:14" ht="24" customHeight="1">
      <c r="A14" s="16" t="s">
        <v>53</v>
      </c>
      <c r="B14" s="121">
        <v>15512.98</v>
      </c>
      <c r="C14" s="128">
        <v>0</v>
      </c>
      <c r="D14" s="122">
        <v>0</v>
      </c>
      <c r="E14" s="128">
        <v>0</v>
      </c>
      <c r="F14" s="128">
        <v>0</v>
      </c>
      <c r="G14" s="122">
        <v>0</v>
      </c>
      <c r="H14" s="128">
        <v>0</v>
      </c>
      <c r="I14" s="123">
        <v>11406</v>
      </c>
      <c r="J14" s="128">
        <v>0</v>
      </c>
      <c r="K14" s="129">
        <v>11012</v>
      </c>
      <c r="N14" s="125"/>
    </row>
    <row r="15" spans="1:14" ht="15" customHeight="1">
      <c r="A15" s="127" t="s">
        <v>276</v>
      </c>
      <c r="B15" s="122">
        <v>43497.09</v>
      </c>
      <c r="C15" s="128">
        <v>30377</v>
      </c>
      <c r="D15" s="122">
        <v>11357</v>
      </c>
      <c r="E15" s="128">
        <v>0</v>
      </c>
      <c r="F15" s="128">
        <v>10550</v>
      </c>
      <c r="G15" s="122">
        <v>19020</v>
      </c>
      <c r="H15" s="128">
        <v>6756</v>
      </c>
      <c r="I15" s="123">
        <v>19736</v>
      </c>
      <c r="J15" s="128">
        <v>0</v>
      </c>
      <c r="K15" s="129">
        <v>6777</v>
      </c>
    </row>
    <row r="16" spans="1:14" ht="15" customHeight="1">
      <c r="A16" s="127" t="s">
        <v>70</v>
      </c>
      <c r="B16" s="122">
        <v>113622</v>
      </c>
      <c r="C16" s="128">
        <v>30859</v>
      </c>
      <c r="D16" s="122">
        <v>5054</v>
      </c>
      <c r="E16" s="128">
        <v>0</v>
      </c>
      <c r="F16" s="128">
        <v>4500</v>
      </c>
      <c r="G16" s="122">
        <v>25805</v>
      </c>
      <c r="H16" s="128">
        <v>14055</v>
      </c>
      <c r="I16" s="123">
        <v>40320</v>
      </c>
      <c r="J16" s="128">
        <v>0</v>
      </c>
      <c r="K16" s="129">
        <v>28320</v>
      </c>
    </row>
    <row r="17" spans="1:14" ht="15" customHeight="1">
      <c r="A17" s="127" t="s">
        <v>277</v>
      </c>
      <c r="B17" s="122">
        <v>66245.72</v>
      </c>
      <c r="C17" s="128">
        <v>0</v>
      </c>
      <c r="D17" s="122">
        <v>0</v>
      </c>
      <c r="E17" s="128">
        <v>0</v>
      </c>
      <c r="F17" s="128">
        <v>0</v>
      </c>
      <c r="G17" s="122">
        <v>0</v>
      </c>
      <c r="H17" s="128">
        <v>0</v>
      </c>
      <c r="I17" s="123">
        <v>12916</v>
      </c>
      <c r="J17" s="128">
        <v>5137</v>
      </c>
      <c r="K17" s="129">
        <v>7338</v>
      </c>
    </row>
    <row r="18" spans="1:14" ht="15" customHeight="1">
      <c r="A18" s="127" t="s">
        <v>71</v>
      </c>
      <c r="B18" s="122">
        <v>107000</v>
      </c>
      <c r="C18" s="128">
        <v>59803</v>
      </c>
      <c r="D18" s="122">
        <v>9820</v>
      </c>
      <c r="E18" s="128">
        <v>0</v>
      </c>
      <c r="F18" s="128">
        <v>9150</v>
      </c>
      <c r="G18" s="122">
        <v>49983</v>
      </c>
      <c r="H18" s="128">
        <v>19620</v>
      </c>
      <c r="I18" s="123">
        <v>52796</v>
      </c>
      <c r="J18" s="128">
        <v>0</v>
      </c>
      <c r="K18" s="129">
        <v>21133</v>
      </c>
    </row>
    <row r="19" spans="1:14" ht="15" customHeight="1">
      <c r="A19" s="127" t="s">
        <v>274</v>
      </c>
      <c r="B19" s="122">
        <v>139724.52000000002</v>
      </c>
      <c r="C19" s="128">
        <v>0</v>
      </c>
      <c r="D19" s="122">
        <v>0</v>
      </c>
      <c r="E19" s="128">
        <v>0</v>
      </c>
      <c r="F19" s="128">
        <v>0</v>
      </c>
      <c r="G19" s="122">
        <v>0</v>
      </c>
      <c r="H19" s="128">
        <v>0</v>
      </c>
      <c r="I19" s="123">
        <v>8009</v>
      </c>
      <c r="J19" s="128">
        <v>7298</v>
      </c>
      <c r="K19" s="129">
        <v>0</v>
      </c>
    </row>
    <row r="20" spans="1:14" ht="15" customHeight="1">
      <c r="A20" s="127" t="s">
        <v>292</v>
      </c>
      <c r="B20" s="122">
        <v>110834.45000000001</v>
      </c>
      <c r="C20" s="128">
        <v>0</v>
      </c>
      <c r="D20" s="122">
        <v>0</v>
      </c>
      <c r="E20" s="128">
        <v>0</v>
      </c>
      <c r="F20" s="128">
        <v>0</v>
      </c>
      <c r="G20" s="122">
        <v>0</v>
      </c>
      <c r="H20" s="128">
        <v>0</v>
      </c>
      <c r="I20" s="123">
        <v>16592</v>
      </c>
      <c r="J20" s="128">
        <v>15911</v>
      </c>
      <c r="K20" s="129">
        <v>0</v>
      </c>
    </row>
    <row r="21" spans="1:14" ht="15" customHeight="1">
      <c r="A21" s="16" t="s">
        <v>54</v>
      </c>
      <c r="B21" s="121">
        <v>251999.87</v>
      </c>
      <c r="C21" s="128">
        <v>61793</v>
      </c>
      <c r="D21" s="122">
        <v>10926</v>
      </c>
      <c r="E21" s="128">
        <v>0</v>
      </c>
      <c r="F21" s="128">
        <v>10250</v>
      </c>
      <c r="G21" s="122">
        <v>50867</v>
      </c>
      <c r="H21" s="128">
        <v>15617</v>
      </c>
      <c r="I21" s="123">
        <v>76836</v>
      </c>
      <c r="J21" s="128">
        <v>0</v>
      </c>
      <c r="K21" s="129">
        <v>41836</v>
      </c>
      <c r="N21" s="125"/>
    </row>
    <row r="22" spans="1:14" ht="15" customHeight="1">
      <c r="A22" s="16" t="s">
        <v>55</v>
      </c>
      <c r="B22" s="121">
        <v>106274.06</v>
      </c>
      <c r="C22" s="128">
        <v>0</v>
      </c>
      <c r="D22" s="122">
        <v>0</v>
      </c>
      <c r="E22" s="128">
        <v>0</v>
      </c>
      <c r="F22" s="128">
        <v>0</v>
      </c>
      <c r="G22" s="122">
        <v>0</v>
      </c>
      <c r="H22" s="128">
        <v>0</v>
      </c>
      <c r="I22" s="123">
        <v>55982</v>
      </c>
      <c r="J22" s="128">
        <v>0</v>
      </c>
      <c r="K22" s="129">
        <v>55225</v>
      </c>
      <c r="N22" s="125"/>
    </row>
    <row r="23" spans="1:14" ht="15" customHeight="1">
      <c r="A23" s="16" t="s">
        <v>56</v>
      </c>
      <c r="B23" s="121">
        <v>150000.00999999998</v>
      </c>
      <c r="C23" s="128">
        <v>0</v>
      </c>
      <c r="D23" s="122">
        <v>0</v>
      </c>
      <c r="E23" s="128">
        <v>0</v>
      </c>
      <c r="F23" s="128">
        <v>0</v>
      </c>
      <c r="G23" s="122">
        <v>0</v>
      </c>
      <c r="H23" s="128">
        <v>0</v>
      </c>
      <c r="I23" s="123">
        <v>35549</v>
      </c>
      <c r="J23" s="128">
        <v>0</v>
      </c>
      <c r="K23" s="129">
        <v>34865</v>
      </c>
      <c r="N23" s="125"/>
    </row>
    <row r="24" spans="1:14" ht="15" customHeight="1">
      <c r="A24" s="16" t="s">
        <v>57</v>
      </c>
      <c r="B24" s="121">
        <v>291000.02</v>
      </c>
      <c r="C24" s="128">
        <v>58100</v>
      </c>
      <c r="D24" s="122">
        <v>12216</v>
      </c>
      <c r="E24" s="128">
        <v>0</v>
      </c>
      <c r="F24" s="128">
        <v>11500</v>
      </c>
      <c r="G24" s="122">
        <v>45884</v>
      </c>
      <c r="H24" s="128">
        <v>18614</v>
      </c>
      <c r="I24" s="123">
        <v>140108</v>
      </c>
      <c r="J24" s="128">
        <v>0</v>
      </c>
      <c r="K24" s="129">
        <v>112036</v>
      </c>
      <c r="N24" s="125"/>
    </row>
    <row r="25" spans="1:14" ht="15" customHeight="1">
      <c r="A25" s="16" t="s">
        <v>59</v>
      </c>
      <c r="B25" s="121">
        <v>129207</v>
      </c>
      <c r="C25" s="128">
        <v>39095</v>
      </c>
      <c r="D25" s="122">
        <v>7309</v>
      </c>
      <c r="E25" s="128">
        <v>0</v>
      </c>
      <c r="F25" s="128">
        <v>0</v>
      </c>
      <c r="G25" s="122">
        <v>31786</v>
      </c>
      <c r="H25" s="128">
        <v>15892</v>
      </c>
      <c r="I25" s="123">
        <v>107294</v>
      </c>
      <c r="J25" s="128">
        <v>0</v>
      </c>
      <c r="K25" s="129">
        <v>88179</v>
      </c>
      <c r="N25" s="125"/>
    </row>
    <row r="26" spans="1:14" ht="15" customHeight="1">
      <c r="A26" s="16" t="s">
        <v>61</v>
      </c>
      <c r="B26" s="121">
        <v>402705.51</v>
      </c>
      <c r="C26" s="128">
        <v>401150</v>
      </c>
      <c r="D26" s="122">
        <v>68332</v>
      </c>
      <c r="E26" s="128">
        <v>0</v>
      </c>
      <c r="F26" s="128">
        <v>0</v>
      </c>
      <c r="G26" s="122">
        <v>332818</v>
      </c>
      <c r="H26" s="128">
        <v>112558</v>
      </c>
      <c r="I26" s="123">
        <v>220000</v>
      </c>
      <c r="J26" s="128">
        <v>0</v>
      </c>
      <c r="K26" s="129">
        <v>0</v>
      </c>
      <c r="N26" s="125"/>
    </row>
    <row r="27" spans="1:14" ht="15" customHeight="1">
      <c r="A27" s="16" t="s">
        <v>63</v>
      </c>
      <c r="B27" s="121">
        <v>89999.510000000009</v>
      </c>
      <c r="C27" s="128">
        <v>69973</v>
      </c>
      <c r="D27" s="122">
        <v>12196</v>
      </c>
      <c r="E27" s="128">
        <v>0</v>
      </c>
      <c r="F27" s="128">
        <v>0</v>
      </c>
      <c r="G27" s="122">
        <v>57777</v>
      </c>
      <c r="H27" s="128">
        <v>32550</v>
      </c>
      <c r="I27" s="123">
        <v>40870</v>
      </c>
      <c r="J27" s="128">
        <v>0</v>
      </c>
      <c r="K27" s="129">
        <v>15619</v>
      </c>
      <c r="N27" s="125"/>
    </row>
    <row r="28" spans="1:14" ht="15" customHeight="1">
      <c r="A28" s="16" t="s">
        <v>65</v>
      </c>
      <c r="B28" s="121">
        <v>71000.25</v>
      </c>
      <c r="C28" s="128">
        <v>69833</v>
      </c>
      <c r="D28" s="122">
        <v>31555</v>
      </c>
      <c r="E28" s="128">
        <v>16000</v>
      </c>
      <c r="F28" s="128">
        <v>0</v>
      </c>
      <c r="G28" s="122">
        <v>38278</v>
      </c>
      <c r="H28" s="128">
        <v>8465</v>
      </c>
      <c r="I28" s="123">
        <v>29500</v>
      </c>
      <c r="J28" s="128">
        <v>0</v>
      </c>
      <c r="K28" s="129">
        <v>0</v>
      </c>
      <c r="N28" s="125"/>
    </row>
    <row r="29" spans="1:14" ht="15" customHeight="1">
      <c r="A29" s="16" t="s">
        <v>67</v>
      </c>
      <c r="B29" s="121">
        <v>130000.38</v>
      </c>
      <c r="C29" s="128">
        <v>128971</v>
      </c>
      <c r="D29" s="122">
        <v>23188</v>
      </c>
      <c r="E29" s="128">
        <v>15000</v>
      </c>
      <c r="F29" s="128">
        <v>0</v>
      </c>
      <c r="G29" s="122">
        <v>105783</v>
      </c>
      <c r="H29" s="128">
        <v>30533</v>
      </c>
      <c r="I29" s="123">
        <v>75000</v>
      </c>
      <c r="J29" s="128">
        <v>0</v>
      </c>
      <c r="K29" s="129">
        <v>0</v>
      </c>
      <c r="N29" s="125"/>
    </row>
    <row r="30" spans="1:14" ht="15" customHeight="1">
      <c r="A30" s="16" t="s">
        <v>342</v>
      </c>
      <c r="B30" s="121">
        <v>82000</v>
      </c>
      <c r="C30" s="128">
        <v>81200</v>
      </c>
      <c r="D30" s="122">
        <v>14560</v>
      </c>
      <c r="E30" s="128">
        <v>0</v>
      </c>
      <c r="F30" s="128">
        <v>0</v>
      </c>
      <c r="G30" s="122">
        <v>66640</v>
      </c>
      <c r="H30" s="128">
        <v>17200</v>
      </c>
      <c r="I30" s="123">
        <v>49000</v>
      </c>
      <c r="J30" s="128">
        <v>0</v>
      </c>
      <c r="K30" s="129">
        <v>0</v>
      </c>
      <c r="N30" s="125"/>
    </row>
    <row r="31" spans="1:14" ht="15" customHeight="1">
      <c r="A31" s="16" t="s">
        <v>343</v>
      </c>
      <c r="B31" s="121">
        <v>190000</v>
      </c>
      <c r="C31" s="128">
        <v>189000</v>
      </c>
      <c r="D31" s="122">
        <v>36680</v>
      </c>
      <c r="E31" s="128">
        <v>35000</v>
      </c>
      <c r="F31" s="128">
        <v>0</v>
      </c>
      <c r="G31" s="122">
        <v>152320</v>
      </c>
      <c r="H31" s="128">
        <v>71920</v>
      </c>
      <c r="I31" s="123">
        <v>80000</v>
      </c>
      <c r="J31" s="128">
        <v>0</v>
      </c>
      <c r="K31" s="129">
        <v>0</v>
      </c>
      <c r="N31" s="125"/>
    </row>
    <row r="32" spans="1:14" ht="15" customHeight="1">
      <c r="A32" s="16" t="s">
        <v>344</v>
      </c>
      <c r="B32" s="121">
        <v>60000</v>
      </c>
      <c r="C32" s="128">
        <v>59000</v>
      </c>
      <c r="D32" s="122">
        <v>10125</v>
      </c>
      <c r="E32" s="128">
        <v>0</v>
      </c>
      <c r="F32" s="128">
        <v>0</v>
      </c>
      <c r="G32" s="122">
        <v>48875</v>
      </c>
      <c r="H32" s="128">
        <v>18495</v>
      </c>
      <c r="I32" s="123">
        <v>30000</v>
      </c>
      <c r="J32" s="128">
        <v>0</v>
      </c>
      <c r="K32" s="129">
        <v>0</v>
      </c>
      <c r="N32" s="125"/>
    </row>
    <row r="33" spans="1:12" ht="15" customHeight="1">
      <c r="A33" s="18" t="s">
        <v>278</v>
      </c>
      <c r="B33" s="122">
        <v>125287.77</v>
      </c>
      <c r="C33" s="128">
        <v>0</v>
      </c>
      <c r="D33" s="122">
        <v>0</v>
      </c>
      <c r="E33" s="128">
        <v>0</v>
      </c>
      <c r="F33" s="128">
        <v>0</v>
      </c>
      <c r="G33" s="122">
        <v>0</v>
      </c>
      <c r="H33" s="128">
        <v>0</v>
      </c>
      <c r="I33" s="123">
        <v>16901</v>
      </c>
      <c r="J33" s="128">
        <v>14871</v>
      </c>
      <c r="K33" s="129">
        <v>979</v>
      </c>
    </row>
    <row r="34" spans="1:12" ht="25.5" customHeight="1">
      <c r="A34" s="120" t="s">
        <v>72</v>
      </c>
      <c r="B34" s="121">
        <v>9127.3633300000001</v>
      </c>
      <c r="C34" s="128">
        <v>0</v>
      </c>
      <c r="D34" s="121">
        <v>0</v>
      </c>
      <c r="E34" s="128">
        <v>0</v>
      </c>
      <c r="F34" s="128">
        <v>0</v>
      </c>
      <c r="G34" s="122">
        <v>0</v>
      </c>
      <c r="H34" s="128">
        <v>0</v>
      </c>
      <c r="I34" s="123">
        <v>8072</v>
      </c>
      <c r="J34" s="128">
        <v>0</v>
      </c>
      <c r="K34" s="129">
        <v>7768</v>
      </c>
    </row>
    <row r="35" spans="1:12" ht="34.5" customHeight="1">
      <c r="A35" s="120" t="s">
        <v>345</v>
      </c>
      <c r="B35" s="121">
        <v>223673</v>
      </c>
      <c r="C35" s="128">
        <v>223673</v>
      </c>
      <c r="D35" s="121">
        <v>223673</v>
      </c>
      <c r="E35" s="128">
        <v>0</v>
      </c>
      <c r="F35" s="128">
        <v>0</v>
      </c>
      <c r="G35" s="122">
        <v>0</v>
      </c>
      <c r="H35" s="128">
        <v>0</v>
      </c>
      <c r="I35" s="123">
        <v>0</v>
      </c>
      <c r="J35" s="128">
        <v>0</v>
      </c>
      <c r="K35" s="129">
        <v>0</v>
      </c>
    </row>
    <row r="36" spans="1:12" ht="15" customHeight="1">
      <c r="A36" s="141" t="s">
        <v>73</v>
      </c>
      <c r="B36" s="130" t="s">
        <v>4</v>
      </c>
      <c r="C36" s="17">
        <f t="shared" ref="C36:K36" si="0">SUM(C7:C35)</f>
        <v>2009867</v>
      </c>
      <c r="D36" s="17">
        <f t="shared" si="0"/>
        <v>688230</v>
      </c>
      <c r="E36" s="17">
        <f t="shared" si="0"/>
        <v>66000</v>
      </c>
      <c r="F36" s="17">
        <f t="shared" si="0"/>
        <v>45950</v>
      </c>
      <c r="G36" s="17">
        <f t="shared" si="0"/>
        <v>1321637</v>
      </c>
      <c r="H36" s="17">
        <f t="shared" si="0"/>
        <v>580775</v>
      </c>
      <c r="I36" s="17">
        <f t="shared" si="0"/>
        <v>1365746</v>
      </c>
      <c r="J36" s="17">
        <f t="shared" si="0"/>
        <v>43217</v>
      </c>
      <c r="K36" s="131">
        <f t="shared" si="0"/>
        <v>533700</v>
      </c>
      <c r="L36" s="274"/>
    </row>
    <row r="37" spans="1:12" ht="18" customHeight="1">
      <c r="A37" s="378" t="s">
        <v>74</v>
      </c>
      <c r="B37" s="379"/>
      <c r="C37" s="379"/>
      <c r="D37" s="379"/>
      <c r="E37" s="379"/>
      <c r="F37" s="379"/>
      <c r="G37" s="379"/>
      <c r="H37" s="379"/>
      <c r="I37" s="379"/>
      <c r="J37" s="380"/>
      <c r="K37" s="132"/>
    </row>
    <row r="38" spans="1:12" ht="15" customHeight="1">
      <c r="A38" s="127" t="s">
        <v>75</v>
      </c>
      <c r="B38" s="122">
        <v>250043.96</v>
      </c>
      <c r="C38" s="128">
        <v>200000</v>
      </c>
      <c r="D38" s="122">
        <v>34250</v>
      </c>
      <c r="E38" s="128">
        <v>0</v>
      </c>
      <c r="F38" s="128">
        <v>0</v>
      </c>
      <c r="G38" s="122">
        <v>165750</v>
      </c>
      <c r="H38" s="128">
        <v>123400</v>
      </c>
      <c r="I38" s="128">
        <v>124400</v>
      </c>
      <c r="J38" s="128">
        <v>0</v>
      </c>
      <c r="K38" s="129">
        <v>82000</v>
      </c>
    </row>
    <row r="39" spans="1:12" ht="15" customHeight="1">
      <c r="A39" s="18" t="s">
        <v>347</v>
      </c>
      <c r="B39" s="122">
        <v>143500</v>
      </c>
      <c r="C39" s="128">
        <v>143000</v>
      </c>
      <c r="D39" s="122">
        <v>21450</v>
      </c>
      <c r="E39" s="128">
        <v>0</v>
      </c>
      <c r="F39" s="128">
        <v>0</v>
      </c>
      <c r="G39" s="122">
        <v>121550</v>
      </c>
      <c r="H39" s="128">
        <v>121300</v>
      </c>
      <c r="I39" s="128">
        <v>0</v>
      </c>
      <c r="J39" s="128">
        <v>0</v>
      </c>
      <c r="K39" s="129">
        <v>0</v>
      </c>
    </row>
    <row r="40" spans="1:12" ht="24" customHeight="1">
      <c r="A40" s="18" t="s">
        <v>346</v>
      </c>
      <c r="B40" s="122">
        <v>120500</v>
      </c>
      <c r="C40" s="128">
        <v>120000</v>
      </c>
      <c r="D40" s="122">
        <v>18000</v>
      </c>
      <c r="E40" s="128">
        <v>0</v>
      </c>
      <c r="F40" s="128">
        <v>0</v>
      </c>
      <c r="G40" s="122">
        <v>102000</v>
      </c>
      <c r="H40" s="128">
        <v>27325</v>
      </c>
      <c r="I40" s="128">
        <v>102425</v>
      </c>
      <c r="J40" s="128">
        <v>0</v>
      </c>
      <c r="K40" s="129">
        <v>27325</v>
      </c>
    </row>
    <row r="41" spans="1:12" ht="24" customHeight="1">
      <c r="A41" s="18" t="s">
        <v>348</v>
      </c>
      <c r="B41" s="122">
        <v>108400</v>
      </c>
      <c r="C41" s="128">
        <v>107900</v>
      </c>
      <c r="D41" s="122">
        <v>16185</v>
      </c>
      <c r="E41" s="128">
        <v>0</v>
      </c>
      <c r="F41" s="128">
        <v>0</v>
      </c>
      <c r="G41" s="122">
        <v>91715</v>
      </c>
      <c r="H41" s="128">
        <v>0</v>
      </c>
      <c r="I41" s="128">
        <v>91465</v>
      </c>
      <c r="J41" s="128">
        <v>0</v>
      </c>
      <c r="K41" s="129">
        <v>0</v>
      </c>
    </row>
    <row r="42" spans="1:12" ht="34.5" customHeight="1">
      <c r="A42" s="18" t="s">
        <v>76</v>
      </c>
      <c r="B42" s="122">
        <v>30500</v>
      </c>
      <c r="C42" s="128">
        <v>25500</v>
      </c>
      <c r="D42" s="122">
        <v>3825</v>
      </c>
      <c r="E42" s="128">
        <v>0</v>
      </c>
      <c r="F42" s="128">
        <v>0</v>
      </c>
      <c r="G42" s="122">
        <v>21675</v>
      </c>
      <c r="H42" s="128">
        <v>21400</v>
      </c>
      <c r="I42" s="128">
        <v>22700</v>
      </c>
      <c r="J42" s="128">
        <v>0</v>
      </c>
      <c r="K42" s="129">
        <v>22400</v>
      </c>
    </row>
    <row r="43" spans="1:12" ht="24" customHeight="1">
      <c r="A43" s="18" t="s">
        <v>349</v>
      </c>
      <c r="B43" s="122">
        <v>250000</v>
      </c>
      <c r="C43" s="128">
        <v>232300</v>
      </c>
      <c r="D43" s="122">
        <v>34845</v>
      </c>
      <c r="E43" s="128">
        <v>34000</v>
      </c>
      <c r="F43" s="128">
        <v>0</v>
      </c>
      <c r="G43" s="122">
        <v>197455</v>
      </c>
      <c r="H43" s="128">
        <v>163005</v>
      </c>
      <c r="I43" s="128">
        <v>179500</v>
      </c>
      <c r="J43" s="128">
        <v>0</v>
      </c>
      <c r="K43" s="129">
        <v>133150</v>
      </c>
    </row>
    <row r="44" spans="1:12" ht="15" customHeight="1">
      <c r="A44" s="141" t="s">
        <v>77</v>
      </c>
      <c r="B44" s="133" t="s">
        <v>4</v>
      </c>
      <c r="C44" s="133">
        <f t="shared" ref="C44:K44" si="1">SUM(C38:C43)</f>
        <v>828700</v>
      </c>
      <c r="D44" s="133">
        <f t="shared" si="1"/>
        <v>128555</v>
      </c>
      <c r="E44" s="133">
        <f t="shared" si="1"/>
        <v>34000</v>
      </c>
      <c r="F44" s="133">
        <f t="shared" si="1"/>
        <v>0</v>
      </c>
      <c r="G44" s="133">
        <f t="shared" si="1"/>
        <v>700145</v>
      </c>
      <c r="H44" s="133">
        <f t="shared" si="1"/>
        <v>456430</v>
      </c>
      <c r="I44" s="133">
        <f t="shared" si="1"/>
        <v>520490</v>
      </c>
      <c r="J44" s="133">
        <f t="shared" si="1"/>
        <v>0</v>
      </c>
      <c r="K44" s="134">
        <f t="shared" si="1"/>
        <v>264875</v>
      </c>
    </row>
    <row r="45" spans="1:12" ht="18" customHeight="1">
      <c r="A45" s="378" t="s">
        <v>78</v>
      </c>
      <c r="B45" s="379"/>
      <c r="C45" s="379"/>
      <c r="D45" s="379"/>
      <c r="E45" s="379"/>
      <c r="F45" s="379"/>
      <c r="G45" s="379"/>
      <c r="H45" s="379"/>
      <c r="I45" s="379"/>
      <c r="J45" s="380"/>
      <c r="K45" s="132"/>
    </row>
    <row r="46" spans="1:12" ht="15" customHeight="1">
      <c r="A46" s="127" t="s">
        <v>79</v>
      </c>
      <c r="B46" s="122">
        <v>43020.959999999999</v>
      </c>
      <c r="C46" s="128">
        <v>40045</v>
      </c>
      <c r="D46" s="122">
        <v>15422</v>
      </c>
      <c r="E46" s="128">
        <v>0</v>
      </c>
      <c r="F46" s="128">
        <v>0</v>
      </c>
      <c r="G46" s="122">
        <v>24623</v>
      </c>
      <c r="H46" s="128">
        <v>24354</v>
      </c>
      <c r="I46" s="128">
        <v>26423</v>
      </c>
      <c r="J46" s="128">
        <v>0</v>
      </c>
      <c r="K46" s="129">
        <v>25116</v>
      </c>
    </row>
    <row r="47" spans="1:12" ht="24" customHeight="1">
      <c r="A47" s="127" t="s">
        <v>81</v>
      </c>
      <c r="B47" s="122">
        <v>9632</v>
      </c>
      <c r="C47" s="128">
        <v>4132</v>
      </c>
      <c r="D47" s="122">
        <v>662</v>
      </c>
      <c r="E47" s="128">
        <v>0</v>
      </c>
      <c r="F47" s="128">
        <v>0</v>
      </c>
      <c r="G47" s="122">
        <v>3470</v>
      </c>
      <c r="H47" s="128">
        <v>3145</v>
      </c>
      <c r="I47" s="128">
        <v>7974</v>
      </c>
      <c r="J47" s="128">
        <v>0</v>
      </c>
      <c r="K47" s="129">
        <v>7017</v>
      </c>
    </row>
    <row r="48" spans="1:12" ht="15" customHeight="1">
      <c r="A48" s="141" t="s">
        <v>83</v>
      </c>
      <c r="B48" s="133" t="s">
        <v>4</v>
      </c>
      <c r="C48" s="133">
        <f t="shared" ref="C48:K48" si="2">SUM(C46:C47)</f>
        <v>44177</v>
      </c>
      <c r="D48" s="133">
        <f t="shared" si="2"/>
        <v>16084</v>
      </c>
      <c r="E48" s="133">
        <f t="shared" si="2"/>
        <v>0</v>
      </c>
      <c r="F48" s="133">
        <f t="shared" si="2"/>
        <v>0</v>
      </c>
      <c r="G48" s="133">
        <f t="shared" si="2"/>
        <v>28093</v>
      </c>
      <c r="H48" s="133">
        <f t="shared" si="2"/>
        <v>27499</v>
      </c>
      <c r="I48" s="133">
        <f t="shared" si="2"/>
        <v>34397</v>
      </c>
      <c r="J48" s="133">
        <f t="shared" si="2"/>
        <v>0</v>
      </c>
      <c r="K48" s="134">
        <f t="shared" si="2"/>
        <v>32133</v>
      </c>
    </row>
    <row r="49" spans="1:11" ht="18" customHeight="1">
      <c r="A49" s="378" t="s">
        <v>84</v>
      </c>
      <c r="B49" s="379"/>
      <c r="C49" s="379"/>
      <c r="D49" s="379"/>
      <c r="E49" s="379"/>
      <c r="F49" s="379"/>
      <c r="G49" s="379"/>
      <c r="H49" s="379"/>
      <c r="I49" s="379"/>
      <c r="J49" s="379"/>
      <c r="K49" s="383"/>
    </row>
    <row r="50" spans="1:11" ht="13.5" customHeight="1">
      <c r="A50" s="135" t="s">
        <v>85</v>
      </c>
      <c r="B50" s="136">
        <v>1040</v>
      </c>
      <c r="C50" s="148">
        <v>1040</v>
      </c>
      <c r="D50" s="136">
        <v>1040</v>
      </c>
      <c r="E50" s="148">
        <v>0</v>
      </c>
      <c r="F50" s="148">
        <v>0</v>
      </c>
      <c r="G50" s="136">
        <v>0</v>
      </c>
      <c r="H50" s="148">
        <v>0</v>
      </c>
      <c r="I50" s="148">
        <v>0</v>
      </c>
      <c r="J50" s="137">
        <v>0</v>
      </c>
      <c r="K50" s="138">
        <v>0</v>
      </c>
    </row>
    <row r="51" spans="1:11" ht="24" customHeight="1">
      <c r="A51" s="120" t="s">
        <v>88</v>
      </c>
      <c r="B51" s="122">
        <v>2623.02</v>
      </c>
      <c r="C51" s="128">
        <v>500</v>
      </c>
      <c r="D51" s="122">
        <v>50</v>
      </c>
      <c r="E51" s="128">
        <v>0</v>
      </c>
      <c r="F51" s="128">
        <v>0</v>
      </c>
      <c r="G51" s="122">
        <v>450</v>
      </c>
      <c r="H51" s="128">
        <v>0</v>
      </c>
      <c r="I51" s="128">
        <v>1713</v>
      </c>
      <c r="J51" s="139">
        <v>0</v>
      </c>
      <c r="K51" s="140">
        <v>0</v>
      </c>
    </row>
    <row r="52" spans="1:11" ht="15" customHeight="1">
      <c r="A52" s="127" t="s">
        <v>86</v>
      </c>
      <c r="B52" s="122">
        <v>40000</v>
      </c>
      <c r="C52" s="128">
        <v>40000</v>
      </c>
      <c r="D52" s="122">
        <v>25000</v>
      </c>
      <c r="E52" s="128">
        <v>0</v>
      </c>
      <c r="F52" s="128">
        <v>0</v>
      </c>
      <c r="G52" s="122">
        <v>15000</v>
      </c>
      <c r="H52" s="128">
        <v>0</v>
      </c>
      <c r="I52" s="128">
        <v>0</v>
      </c>
      <c r="J52" s="128">
        <v>0</v>
      </c>
      <c r="K52" s="129"/>
    </row>
    <row r="53" spans="1:11" ht="13.5" customHeight="1">
      <c r="A53" s="127" t="s">
        <v>429</v>
      </c>
      <c r="B53" s="136">
        <v>6976.82</v>
      </c>
      <c r="C53" s="128">
        <v>0</v>
      </c>
      <c r="D53" s="122">
        <v>0</v>
      </c>
      <c r="E53" s="128">
        <v>0</v>
      </c>
      <c r="F53" s="128">
        <v>0</v>
      </c>
      <c r="G53" s="122">
        <v>0</v>
      </c>
      <c r="H53" s="128">
        <v>0</v>
      </c>
      <c r="I53" s="128">
        <v>1000</v>
      </c>
      <c r="J53" s="139">
        <v>0</v>
      </c>
      <c r="K53" s="140">
        <v>0</v>
      </c>
    </row>
    <row r="54" spans="1:11" ht="15" customHeight="1">
      <c r="A54" s="141" t="s">
        <v>89</v>
      </c>
      <c r="B54" s="142" t="s">
        <v>4</v>
      </c>
      <c r="C54" s="143">
        <f t="shared" ref="C54:K54" si="3">SUM(C50:C53)</f>
        <v>41540</v>
      </c>
      <c r="D54" s="143">
        <f t="shared" si="3"/>
        <v>26090</v>
      </c>
      <c r="E54" s="143">
        <f t="shared" si="3"/>
        <v>0</v>
      </c>
      <c r="F54" s="143">
        <f t="shared" si="3"/>
        <v>0</v>
      </c>
      <c r="G54" s="143">
        <f t="shared" si="3"/>
        <v>15450</v>
      </c>
      <c r="H54" s="143">
        <f t="shared" si="3"/>
        <v>0</v>
      </c>
      <c r="I54" s="143">
        <f t="shared" si="3"/>
        <v>2713</v>
      </c>
      <c r="J54" s="143">
        <f t="shared" si="3"/>
        <v>0</v>
      </c>
      <c r="K54" s="144">
        <f t="shared" si="3"/>
        <v>0</v>
      </c>
    </row>
    <row r="55" spans="1:11" ht="18" customHeight="1">
      <c r="A55" s="378" t="s">
        <v>90</v>
      </c>
      <c r="B55" s="379"/>
      <c r="C55" s="379"/>
      <c r="D55" s="379"/>
      <c r="E55" s="379"/>
      <c r="F55" s="379"/>
      <c r="G55" s="379"/>
      <c r="H55" s="379"/>
      <c r="I55" s="379"/>
      <c r="J55" s="380"/>
      <c r="K55" s="132"/>
    </row>
    <row r="56" spans="1:11" ht="15" customHeight="1">
      <c r="A56" s="127" t="s">
        <v>406</v>
      </c>
      <c r="B56" s="122">
        <v>9700</v>
      </c>
      <c r="C56" s="128">
        <v>9200</v>
      </c>
      <c r="D56" s="122">
        <v>1380</v>
      </c>
      <c r="E56" s="128">
        <v>0</v>
      </c>
      <c r="F56" s="128">
        <v>0</v>
      </c>
      <c r="G56" s="122">
        <v>7820</v>
      </c>
      <c r="H56" s="128">
        <v>7425</v>
      </c>
      <c r="I56" s="128">
        <v>5900</v>
      </c>
      <c r="J56" s="128">
        <v>0</v>
      </c>
      <c r="K56" s="129">
        <v>5500</v>
      </c>
    </row>
    <row r="57" spans="1:11" ht="15" customHeight="1">
      <c r="A57" s="127" t="s">
        <v>91</v>
      </c>
      <c r="B57" s="122">
        <v>12065.13</v>
      </c>
      <c r="C57" s="128">
        <v>0</v>
      </c>
      <c r="D57" s="122">
        <v>0</v>
      </c>
      <c r="E57" s="128">
        <v>0</v>
      </c>
      <c r="F57" s="128">
        <v>0</v>
      </c>
      <c r="G57" s="122">
        <v>0</v>
      </c>
      <c r="H57" s="128">
        <v>0</v>
      </c>
      <c r="I57" s="128">
        <v>3343</v>
      </c>
      <c r="J57" s="128">
        <v>0</v>
      </c>
      <c r="K57" s="129">
        <v>2815</v>
      </c>
    </row>
    <row r="58" spans="1:11" ht="15" customHeight="1">
      <c r="A58" s="127" t="s">
        <v>93</v>
      </c>
      <c r="B58" s="136">
        <v>4669</v>
      </c>
      <c r="C58" s="128">
        <v>1000</v>
      </c>
      <c r="D58" s="122">
        <v>150</v>
      </c>
      <c r="E58" s="128">
        <v>0</v>
      </c>
      <c r="F58" s="128">
        <v>0</v>
      </c>
      <c r="G58" s="122">
        <v>850</v>
      </c>
      <c r="H58" s="128">
        <v>0</v>
      </c>
      <c r="I58" s="128">
        <v>2370</v>
      </c>
      <c r="J58" s="128">
        <v>0</v>
      </c>
      <c r="K58" s="129">
        <v>0</v>
      </c>
    </row>
    <row r="59" spans="1:11" ht="15" customHeight="1">
      <c r="A59" s="127" t="s">
        <v>95</v>
      </c>
      <c r="B59" s="122">
        <v>18010</v>
      </c>
      <c r="C59" s="128">
        <v>2000</v>
      </c>
      <c r="D59" s="122">
        <v>300</v>
      </c>
      <c r="E59" s="148">
        <v>0</v>
      </c>
      <c r="F59" s="148">
        <v>0</v>
      </c>
      <c r="G59" s="136">
        <v>1700</v>
      </c>
      <c r="H59" s="128">
        <v>1500</v>
      </c>
      <c r="I59" s="128">
        <v>1695</v>
      </c>
      <c r="J59" s="128">
        <v>0</v>
      </c>
      <c r="K59" s="129">
        <v>845</v>
      </c>
    </row>
    <row r="60" spans="1:11" ht="15" customHeight="1">
      <c r="A60" s="127" t="s">
        <v>97</v>
      </c>
      <c r="B60" s="122">
        <v>22789.599999999999</v>
      </c>
      <c r="C60" s="128">
        <v>3878</v>
      </c>
      <c r="D60" s="122">
        <v>582</v>
      </c>
      <c r="E60" s="128">
        <v>0</v>
      </c>
      <c r="F60" s="128">
        <v>0</v>
      </c>
      <c r="G60" s="122">
        <v>3296</v>
      </c>
      <c r="H60" s="128">
        <v>3066</v>
      </c>
      <c r="I60" s="128">
        <v>9888</v>
      </c>
      <c r="J60" s="128">
        <v>0</v>
      </c>
      <c r="K60" s="129">
        <v>9638</v>
      </c>
    </row>
    <row r="61" spans="1:11" ht="15" customHeight="1">
      <c r="A61" s="141" t="s">
        <v>99</v>
      </c>
      <c r="B61" s="142" t="s">
        <v>4</v>
      </c>
      <c r="C61" s="143">
        <f t="shared" ref="C61:K61" si="4">SUM(C56:C60)</f>
        <v>16078</v>
      </c>
      <c r="D61" s="143">
        <f t="shared" si="4"/>
        <v>2412</v>
      </c>
      <c r="E61" s="143">
        <f t="shared" si="4"/>
        <v>0</v>
      </c>
      <c r="F61" s="143">
        <f t="shared" si="4"/>
        <v>0</v>
      </c>
      <c r="G61" s="143">
        <f t="shared" si="4"/>
        <v>13666</v>
      </c>
      <c r="H61" s="143">
        <f t="shared" si="4"/>
        <v>11991</v>
      </c>
      <c r="I61" s="143">
        <f t="shared" si="4"/>
        <v>23196</v>
      </c>
      <c r="J61" s="143">
        <f t="shared" si="4"/>
        <v>0</v>
      </c>
      <c r="K61" s="144">
        <f t="shared" si="4"/>
        <v>18798</v>
      </c>
    </row>
    <row r="62" spans="1:11" ht="18" customHeight="1">
      <c r="A62" s="375" t="s">
        <v>100</v>
      </c>
      <c r="B62" s="376"/>
      <c r="C62" s="376"/>
      <c r="D62" s="376"/>
      <c r="E62" s="376"/>
      <c r="F62" s="376"/>
      <c r="G62" s="376"/>
      <c r="H62" s="376"/>
      <c r="I62" s="376"/>
      <c r="J62" s="377"/>
      <c r="K62" s="132"/>
    </row>
    <row r="63" spans="1:11" ht="15" customHeight="1">
      <c r="A63" s="127" t="s">
        <v>101</v>
      </c>
      <c r="B63" s="122">
        <v>66870</v>
      </c>
      <c r="C63" s="128">
        <v>50000</v>
      </c>
      <c r="D63" s="122">
        <v>6750</v>
      </c>
      <c r="E63" s="128">
        <v>0</v>
      </c>
      <c r="F63" s="128">
        <v>0</v>
      </c>
      <c r="G63" s="122">
        <v>43250</v>
      </c>
      <c r="H63" s="128">
        <v>42250</v>
      </c>
      <c r="I63" s="128">
        <v>55700</v>
      </c>
      <c r="J63" s="128">
        <v>0</v>
      </c>
      <c r="K63" s="129">
        <v>54190</v>
      </c>
    </row>
    <row r="64" spans="1:11" ht="15" customHeight="1">
      <c r="A64" s="127" t="s">
        <v>103</v>
      </c>
      <c r="B64" s="122">
        <v>25985</v>
      </c>
      <c r="C64" s="128">
        <v>12481</v>
      </c>
      <c r="D64" s="122">
        <v>840</v>
      </c>
      <c r="E64" s="128">
        <v>0</v>
      </c>
      <c r="F64" s="128">
        <v>0</v>
      </c>
      <c r="G64" s="122">
        <v>11641</v>
      </c>
      <c r="H64" s="128">
        <v>7000</v>
      </c>
      <c r="I64" s="128">
        <v>15293</v>
      </c>
      <c r="J64" s="128">
        <v>0</v>
      </c>
      <c r="K64" s="129">
        <v>10361</v>
      </c>
    </row>
    <row r="65" spans="1:11" ht="15" customHeight="1">
      <c r="A65" s="127" t="s">
        <v>105</v>
      </c>
      <c r="B65" s="122">
        <v>10495</v>
      </c>
      <c r="C65" s="128">
        <v>8373</v>
      </c>
      <c r="D65" s="122">
        <v>125</v>
      </c>
      <c r="E65" s="128">
        <v>0</v>
      </c>
      <c r="F65" s="148">
        <v>0</v>
      </c>
      <c r="G65" s="122">
        <v>8248</v>
      </c>
      <c r="H65" s="128">
        <v>2580</v>
      </c>
      <c r="I65" s="128">
        <v>10370</v>
      </c>
      <c r="J65" s="128">
        <v>0</v>
      </c>
      <c r="K65" s="129">
        <v>2580</v>
      </c>
    </row>
    <row r="66" spans="1:11" ht="15" customHeight="1">
      <c r="A66" s="127" t="s">
        <v>107</v>
      </c>
      <c r="B66" s="122">
        <v>13000</v>
      </c>
      <c r="C66" s="128">
        <v>3500</v>
      </c>
      <c r="D66" s="122">
        <v>950</v>
      </c>
      <c r="E66" s="128">
        <v>0</v>
      </c>
      <c r="F66" s="148">
        <v>0</v>
      </c>
      <c r="G66" s="122">
        <v>2550</v>
      </c>
      <c r="H66" s="128">
        <v>2100</v>
      </c>
      <c r="I66" s="128">
        <v>10200</v>
      </c>
      <c r="J66" s="128">
        <v>0</v>
      </c>
      <c r="K66" s="129">
        <v>8825</v>
      </c>
    </row>
    <row r="67" spans="1:11" ht="15" customHeight="1">
      <c r="A67" s="127" t="s">
        <v>109</v>
      </c>
      <c r="B67" s="122">
        <v>19200</v>
      </c>
      <c r="C67" s="128">
        <v>15353</v>
      </c>
      <c r="D67" s="122">
        <v>2303</v>
      </c>
      <c r="E67" s="128">
        <v>0</v>
      </c>
      <c r="F67" s="148">
        <v>0</v>
      </c>
      <c r="G67" s="122">
        <v>13050</v>
      </c>
      <c r="H67" s="128">
        <v>12300</v>
      </c>
      <c r="I67" s="128">
        <v>15470</v>
      </c>
      <c r="J67" s="128">
        <v>0</v>
      </c>
      <c r="K67" s="129">
        <v>14410</v>
      </c>
    </row>
    <row r="68" spans="1:11" ht="24" customHeight="1">
      <c r="A68" s="127" t="s">
        <v>111</v>
      </c>
      <c r="B68" s="122">
        <v>7782</v>
      </c>
      <c r="C68" s="128">
        <v>1000</v>
      </c>
      <c r="D68" s="122"/>
      <c r="E68" s="128">
        <v>0</v>
      </c>
      <c r="F68" s="148">
        <v>0</v>
      </c>
      <c r="G68" s="122">
        <v>1000</v>
      </c>
      <c r="H68" s="128">
        <v>0</v>
      </c>
      <c r="I68" s="128">
        <v>2000</v>
      </c>
      <c r="J68" s="128">
        <v>0</v>
      </c>
      <c r="K68" s="129">
        <v>0</v>
      </c>
    </row>
    <row r="69" spans="1:11" ht="24" customHeight="1">
      <c r="A69" s="120" t="s">
        <v>114</v>
      </c>
      <c r="B69" s="122">
        <v>50250</v>
      </c>
      <c r="C69" s="128">
        <v>44656</v>
      </c>
      <c r="D69" s="122">
        <v>6698</v>
      </c>
      <c r="E69" s="128">
        <v>0</v>
      </c>
      <c r="F69" s="148">
        <v>0</v>
      </c>
      <c r="G69" s="122">
        <v>37958</v>
      </c>
      <c r="H69" s="128">
        <v>37658</v>
      </c>
      <c r="I69" s="128">
        <v>42400</v>
      </c>
      <c r="J69" s="128">
        <v>0</v>
      </c>
      <c r="K69" s="129">
        <v>41458</v>
      </c>
    </row>
    <row r="70" spans="1:11" ht="18" customHeight="1">
      <c r="A70" s="120" t="s">
        <v>352</v>
      </c>
      <c r="B70" s="122">
        <v>10000</v>
      </c>
      <c r="C70" s="128">
        <v>9700</v>
      </c>
      <c r="D70" s="122">
        <v>1795</v>
      </c>
      <c r="E70" s="128">
        <v>0</v>
      </c>
      <c r="F70" s="128">
        <v>0</v>
      </c>
      <c r="G70" s="122">
        <v>7905</v>
      </c>
      <c r="H70" s="128">
        <v>7600</v>
      </c>
      <c r="I70" s="128">
        <v>0</v>
      </c>
      <c r="J70" s="128">
        <v>0</v>
      </c>
      <c r="K70" s="129">
        <v>0</v>
      </c>
    </row>
    <row r="71" spans="1:11" ht="24" customHeight="1">
      <c r="A71" s="120" t="s">
        <v>116</v>
      </c>
      <c r="B71" s="122">
        <v>33691</v>
      </c>
      <c r="C71" s="128">
        <v>2818</v>
      </c>
      <c r="D71" s="122">
        <v>423</v>
      </c>
      <c r="E71" s="128">
        <v>0</v>
      </c>
      <c r="F71" s="128">
        <v>0</v>
      </c>
      <c r="G71" s="122">
        <v>2395</v>
      </c>
      <c r="H71" s="128">
        <v>2000</v>
      </c>
      <c r="I71" s="128">
        <v>15215</v>
      </c>
      <c r="J71" s="128">
        <v>0</v>
      </c>
      <c r="K71" s="129">
        <v>14315</v>
      </c>
    </row>
    <row r="72" spans="1:11" ht="24" customHeight="1">
      <c r="A72" s="120" t="s">
        <v>293</v>
      </c>
      <c r="B72" s="122">
        <v>220705</v>
      </c>
      <c r="C72" s="128">
        <v>4000</v>
      </c>
      <c r="D72" s="122">
        <v>0</v>
      </c>
      <c r="E72" s="128">
        <v>0</v>
      </c>
      <c r="F72" s="128">
        <v>0</v>
      </c>
      <c r="G72" s="122">
        <v>4000</v>
      </c>
      <c r="H72" s="128">
        <v>0</v>
      </c>
      <c r="I72" s="128">
        <v>9000</v>
      </c>
      <c r="J72" s="128">
        <v>0</v>
      </c>
      <c r="K72" s="129">
        <v>0</v>
      </c>
    </row>
    <row r="73" spans="1:11" ht="15.75" customHeight="1">
      <c r="A73" s="120" t="s">
        <v>119</v>
      </c>
      <c r="B73" s="122">
        <v>5148</v>
      </c>
      <c r="C73" s="128">
        <v>0</v>
      </c>
      <c r="D73" s="122">
        <v>0</v>
      </c>
      <c r="E73" s="128">
        <v>0</v>
      </c>
      <c r="F73" s="128">
        <v>0</v>
      </c>
      <c r="G73" s="122">
        <v>0</v>
      </c>
      <c r="H73" s="128">
        <v>0</v>
      </c>
      <c r="I73" s="128">
        <v>1000</v>
      </c>
      <c r="J73" s="139">
        <v>0</v>
      </c>
      <c r="K73" s="140">
        <v>0</v>
      </c>
    </row>
    <row r="74" spans="1:11" ht="15" customHeight="1">
      <c r="A74" s="120" t="s">
        <v>120</v>
      </c>
      <c r="B74" s="122">
        <v>8218</v>
      </c>
      <c r="C74" s="128">
        <v>1000</v>
      </c>
      <c r="D74" s="122">
        <v>0</v>
      </c>
      <c r="E74" s="148">
        <v>0</v>
      </c>
      <c r="F74" s="148">
        <v>0</v>
      </c>
      <c r="G74" s="136">
        <v>1000</v>
      </c>
      <c r="H74" s="148">
        <v>0</v>
      </c>
      <c r="I74" s="148">
        <v>2000</v>
      </c>
      <c r="J74" s="137">
        <v>0</v>
      </c>
      <c r="K74" s="145">
        <v>0</v>
      </c>
    </row>
    <row r="75" spans="1:11" ht="24" customHeight="1">
      <c r="A75" s="120" t="s">
        <v>294</v>
      </c>
      <c r="B75" s="122">
        <v>13106</v>
      </c>
      <c r="C75" s="128">
        <v>2000</v>
      </c>
      <c r="D75" s="122">
        <v>0</v>
      </c>
      <c r="E75" s="128">
        <v>0</v>
      </c>
      <c r="F75" s="128">
        <v>0</v>
      </c>
      <c r="G75" s="122">
        <v>2000</v>
      </c>
      <c r="H75" s="128">
        <v>0</v>
      </c>
      <c r="I75" s="128">
        <v>3000</v>
      </c>
      <c r="J75" s="128">
        <v>0</v>
      </c>
      <c r="K75" s="129">
        <v>0</v>
      </c>
    </row>
    <row r="76" spans="1:11" ht="24" customHeight="1">
      <c r="A76" s="120" t="s">
        <v>123</v>
      </c>
      <c r="B76" s="122">
        <v>33394.730000000003</v>
      </c>
      <c r="C76" s="128">
        <v>0</v>
      </c>
      <c r="D76" s="122">
        <v>0</v>
      </c>
      <c r="E76" s="128">
        <v>0</v>
      </c>
      <c r="F76" s="128">
        <v>0</v>
      </c>
      <c r="G76" s="122">
        <v>0</v>
      </c>
      <c r="H76" s="128">
        <v>0</v>
      </c>
      <c r="I76" s="128">
        <v>2800</v>
      </c>
      <c r="J76" s="128">
        <v>0</v>
      </c>
      <c r="K76" s="129">
        <v>0</v>
      </c>
    </row>
    <row r="77" spans="1:11" ht="24" customHeight="1">
      <c r="A77" s="120" t="s">
        <v>304</v>
      </c>
      <c r="B77" s="122">
        <v>14735</v>
      </c>
      <c r="C77" s="128">
        <v>2000</v>
      </c>
      <c r="D77" s="122">
        <v>0</v>
      </c>
      <c r="E77" s="128">
        <v>0</v>
      </c>
      <c r="F77" s="128">
        <v>0</v>
      </c>
      <c r="G77" s="122">
        <v>2000</v>
      </c>
      <c r="H77" s="128">
        <v>0</v>
      </c>
      <c r="I77" s="128">
        <v>3500</v>
      </c>
      <c r="J77" s="128">
        <v>0</v>
      </c>
      <c r="K77" s="129">
        <v>0</v>
      </c>
    </row>
    <row r="78" spans="1:11" ht="24" customHeight="1">
      <c r="A78" s="120" t="s">
        <v>125</v>
      </c>
      <c r="B78" s="122">
        <v>12737</v>
      </c>
      <c r="C78" s="128">
        <v>1000</v>
      </c>
      <c r="D78" s="122">
        <v>0</v>
      </c>
      <c r="E78" s="128">
        <v>0</v>
      </c>
      <c r="F78" s="128">
        <v>0</v>
      </c>
      <c r="G78" s="122">
        <v>1000</v>
      </c>
      <c r="H78" s="128">
        <v>0</v>
      </c>
      <c r="I78" s="128">
        <v>2000</v>
      </c>
      <c r="J78" s="128">
        <v>0</v>
      </c>
      <c r="K78" s="129">
        <v>0</v>
      </c>
    </row>
    <row r="79" spans="1:11" ht="16.5" customHeight="1">
      <c r="A79" s="120" t="s">
        <v>126</v>
      </c>
      <c r="B79" s="122">
        <v>12000</v>
      </c>
      <c r="C79" s="128">
        <v>0</v>
      </c>
      <c r="D79" s="122">
        <v>0</v>
      </c>
      <c r="E79" s="128">
        <v>0</v>
      </c>
      <c r="F79" s="128">
        <v>0</v>
      </c>
      <c r="G79" s="122">
        <v>0</v>
      </c>
      <c r="H79" s="128">
        <v>0</v>
      </c>
      <c r="I79" s="128">
        <v>1000</v>
      </c>
      <c r="J79" s="128">
        <v>0</v>
      </c>
      <c r="K79" s="129">
        <v>0</v>
      </c>
    </row>
    <row r="80" spans="1:11" ht="15" customHeight="1">
      <c r="A80" s="120" t="s">
        <v>127</v>
      </c>
      <c r="B80" s="122">
        <v>8449</v>
      </c>
      <c r="C80" s="128">
        <v>2000</v>
      </c>
      <c r="D80" s="122">
        <v>300</v>
      </c>
      <c r="E80" s="128">
        <v>0</v>
      </c>
      <c r="F80" s="128">
        <v>0</v>
      </c>
      <c r="G80" s="122">
        <v>1700</v>
      </c>
      <c r="H80" s="128">
        <v>1500</v>
      </c>
      <c r="I80" s="128">
        <v>6221</v>
      </c>
      <c r="J80" s="128">
        <v>0</v>
      </c>
      <c r="K80" s="129">
        <v>5668</v>
      </c>
    </row>
    <row r="81" spans="1:11" ht="15" customHeight="1">
      <c r="A81" s="120" t="s">
        <v>128</v>
      </c>
      <c r="B81" s="122">
        <v>24277</v>
      </c>
      <c r="C81" s="128">
        <v>16405</v>
      </c>
      <c r="D81" s="122">
        <v>2655</v>
      </c>
      <c r="E81" s="128">
        <v>0</v>
      </c>
      <c r="F81" s="128">
        <v>0</v>
      </c>
      <c r="G81" s="122">
        <v>13750</v>
      </c>
      <c r="H81" s="128">
        <v>10300</v>
      </c>
      <c r="I81" s="128">
        <v>19850</v>
      </c>
      <c r="J81" s="128">
        <v>0</v>
      </c>
      <c r="K81" s="129">
        <v>15847</v>
      </c>
    </row>
    <row r="82" spans="1:11" ht="24" customHeight="1">
      <c r="A82" s="120" t="s">
        <v>283</v>
      </c>
      <c r="B82" s="122">
        <v>26912.629999999997</v>
      </c>
      <c r="C82" s="128">
        <v>0</v>
      </c>
      <c r="D82" s="122">
        <v>0</v>
      </c>
      <c r="E82" s="128">
        <v>0</v>
      </c>
      <c r="F82" s="128">
        <v>0</v>
      </c>
      <c r="G82" s="122">
        <v>0</v>
      </c>
      <c r="H82" s="128">
        <v>0</v>
      </c>
      <c r="I82" s="128">
        <v>6103</v>
      </c>
      <c r="J82" s="128">
        <v>3585</v>
      </c>
      <c r="K82" s="129">
        <v>2115</v>
      </c>
    </row>
    <row r="83" spans="1:11" ht="24" customHeight="1">
      <c r="A83" s="120" t="s">
        <v>131</v>
      </c>
      <c r="B83" s="122">
        <v>9970</v>
      </c>
      <c r="C83" s="128">
        <v>3961</v>
      </c>
      <c r="D83" s="122">
        <v>694</v>
      </c>
      <c r="E83" s="128">
        <v>0</v>
      </c>
      <c r="F83" s="128">
        <v>0</v>
      </c>
      <c r="G83" s="122">
        <v>3267</v>
      </c>
      <c r="H83" s="128">
        <v>3100</v>
      </c>
      <c r="I83" s="128">
        <v>7659</v>
      </c>
      <c r="J83" s="128">
        <v>0</v>
      </c>
      <c r="K83" s="129">
        <v>7075</v>
      </c>
    </row>
    <row r="84" spans="1:11" ht="24" customHeight="1">
      <c r="A84" s="120" t="s">
        <v>428</v>
      </c>
      <c r="B84" s="122">
        <v>25608.29</v>
      </c>
      <c r="C84" s="128">
        <v>0</v>
      </c>
      <c r="D84" s="122">
        <v>0</v>
      </c>
      <c r="E84" s="128">
        <v>0</v>
      </c>
      <c r="F84" s="128">
        <v>0</v>
      </c>
      <c r="G84" s="122">
        <v>0</v>
      </c>
      <c r="H84" s="128">
        <v>0</v>
      </c>
      <c r="I84" s="128">
        <v>60</v>
      </c>
      <c r="J84" s="128">
        <v>0</v>
      </c>
      <c r="K84" s="129">
        <v>17</v>
      </c>
    </row>
    <row r="85" spans="1:11" ht="24" customHeight="1">
      <c r="A85" s="120" t="s">
        <v>272</v>
      </c>
      <c r="B85" s="122">
        <v>22355</v>
      </c>
      <c r="C85" s="128">
        <v>15300</v>
      </c>
      <c r="D85" s="122">
        <v>3995</v>
      </c>
      <c r="E85" s="128">
        <v>0</v>
      </c>
      <c r="F85" s="128">
        <v>3600</v>
      </c>
      <c r="G85" s="122">
        <v>11305</v>
      </c>
      <c r="H85" s="128">
        <v>11000</v>
      </c>
      <c r="I85" s="128">
        <v>14266</v>
      </c>
      <c r="J85" s="128">
        <v>0</v>
      </c>
      <c r="K85" s="129">
        <v>12750</v>
      </c>
    </row>
    <row r="86" spans="1:11" ht="24" customHeight="1">
      <c r="A86" s="127" t="s">
        <v>133</v>
      </c>
      <c r="B86" s="122">
        <v>9600</v>
      </c>
      <c r="C86" s="128">
        <v>0</v>
      </c>
      <c r="D86" s="122">
        <v>0</v>
      </c>
      <c r="E86" s="128">
        <v>0</v>
      </c>
      <c r="F86" s="128">
        <v>0</v>
      </c>
      <c r="G86" s="122">
        <v>0</v>
      </c>
      <c r="H86" s="128">
        <v>0</v>
      </c>
      <c r="I86" s="128">
        <v>1500</v>
      </c>
      <c r="J86" s="128">
        <v>0</v>
      </c>
      <c r="K86" s="129">
        <v>0</v>
      </c>
    </row>
    <row r="87" spans="1:11" ht="15.75" customHeight="1">
      <c r="A87" s="120" t="s">
        <v>134</v>
      </c>
      <c r="B87" s="122">
        <v>27653</v>
      </c>
      <c r="C87" s="128">
        <v>14553</v>
      </c>
      <c r="D87" s="122">
        <v>2183</v>
      </c>
      <c r="E87" s="128">
        <v>0</v>
      </c>
      <c r="F87" s="128">
        <v>0</v>
      </c>
      <c r="G87" s="122">
        <v>12370</v>
      </c>
      <c r="H87" s="128">
        <v>4800</v>
      </c>
      <c r="I87" s="128">
        <v>17440</v>
      </c>
      <c r="J87" s="128">
        <v>0</v>
      </c>
      <c r="K87" s="129">
        <v>9360</v>
      </c>
    </row>
    <row r="88" spans="1:11" ht="15" customHeight="1">
      <c r="A88" s="127" t="s">
        <v>136</v>
      </c>
      <c r="B88" s="122">
        <v>33456</v>
      </c>
      <c r="C88" s="128">
        <v>27860</v>
      </c>
      <c r="D88" s="122">
        <v>4604</v>
      </c>
      <c r="E88" s="128">
        <v>0</v>
      </c>
      <c r="F88" s="128">
        <v>0</v>
      </c>
      <c r="G88" s="122">
        <v>23256</v>
      </c>
      <c r="H88" s="128">
        <v>17673</v>
      </c>
      <c r="I88" s="128">
        <v>8673</v>
      </c>
      <c r="J88" s="128">
        <v>0</v>
      </c>
      <c r="K88" s="129">
        <v>3000</v>
      </c>
    </row>
    <row r="89" spans="1:11" ht="24" customHeight="1">
      <c r="A89" s="120" t="s">
        <v>427</v>
      </c>
      <c r="B89" s="122">
        <v>3100</v>
      </c>
      <c r="C89" s="128">
        <v>0</v>
      </c>
      <c r="D89" s="122">
        <v>0</v>
      </c>
      <c r="E89" s="128">
        <v>0</v>
      </c>
      <c r="F89" s="128">
        <v>0</v>
      </c>
      <c r="G89" s="122">
        <v>0</v>
      </c>
      <c r="H89" s="128">
        <v>0</v>
      </c>
      <c r="I89" s="128">
        <v>500</v>
      </c>
      <c r="J89" s="128">
        <v>0</v>
      </c>
      <c r="K89" s="129">
        <v>0</v>
      </c>
    </row>
    <row r="90" spans="1:11" ht="15" customHeight="1">
      <c r="A90" s="141" t="s">
        <v>138</v>
      </c>
      <c r="B90" s="130" t="s">
        <v>4</v>
      </c>
      <c r="C90" s="17">
        <f t="shared" ref="C90:K90" si="5">SUM(C63:C89)</f>
        <v>237960</v>
      </c>
      <c r="D90" s="17">
        <f t="shared" si="5"/>
        <v>34315</v>
      </c>
      <c r="E90" s="17">
        <f t="shared" si="5"/>
        <v>0</v>
      </c>
      <c r="F90" s="17">
        <f t="shared" si="5"/>
        <v>3600</v>
      </c>
      <c r="G90" s="17">
        <f t="shared" si="5"/>
        <v>203645</v>
      </c>
      <c r="H90" s="17">
        <f t="shared" si="5"/>
        <v>161861</v>
      </c>
      <c r="I90" s="17">
        <f t="shared" si="5"/>
        <v>273220</v>
      </c>
      <c r="J90" s="17">
        <f t="shared" si="5"/>
        <v>3585</v>
      </c>
      <c r="K90" s="131">
        <f t="shared" si="5"/>
        <v>201971</v>
      </c>
    </row>
    <row r="91" spans="1:11" ht="18" customHeight="1">
      <c r="A91" s="375" t="s">
        <v>139</v>
      </c>
      <c r="B91" s="376"/>
      <c r="C91" s="376"/>
      <c r="D91" s="376"/>
      <c r="E91" s="376"/>
      <c r="F91" s="376"/>
      <c r="G91" s="376"/>
      <c r="H91" s="376"/>
      <c r="I91" s="376"/>
      <c r="J91" s="377"/>
      <c r="K91" s="132"/>
    </row>
    <row r="92" spans="1:11" ht="15" customHeight="1">
      <c r="A92" s="120" t="s">
        <v>353</v>
      </c>
      <c r="B92" s="122">
        <v>10000</v>
      </c>
      <c r="C92" s="128">
        <v>9000</v>
      </c>
      <c r="D92" s="122">
        <v>1350</v>
      </c>
      <c r="E92" s="128">
        <v>0</v>
      </c>
      <c r="F92" s="128">
        <v>0</v>
      </c>
      <c r="G92" s="122">
        <v>7650</v>
      </c>
      <c r="H92" s="128">
        <v>7300</v>
      </c>
      <c r="I92" s="128">
        <v>0</v>
      </c>
      <c r="J92" s="128">
        <v>0</v>
      </c>
      <c r="K92" s="129">
        <v>0</v>
      </c>
    </row>
    <row r="93" spans="1:11" ht="15" customHeight="1">
      <c r="A93" s="120" t="s">
        <v>403</v>
      </c>
      <c r="B93" s="122">
        <v>424</v>
      </c>
      <c r="C93" s="128">
        <v>0</v>
      </c>
      <c r="D93" s="122">
        <v>0</v>
      </c>
      <c r="E93" s="128">
        <v>0</v>
      </c>
      <c r="F93" s="128">
        <v>0</v>
      </c>
      <c r="G93" s="122">
        <v>0</v>
      </c>
      <c r="H93" s="128">
        <v>0</v>
      </c>
      <c r="I93" s="128">
        <v>144</v>
      </c>
      <c r="J93" s="128">
        <v>0</v>
      </c>
      <c r="K93" s="129">
        <v>0</v>
      </c>
    </row>
    <row r="94" spans="1:11" ht="24" customHeight="1">
      <c r="A94" s="120" t="s">
        <v>140</v>
      </c>
      <c r="B94" s="122">
        <v>8923</v>
      </c>
      <c r="C94" s="128">
        <v>0</v>
      </c>
      <c r="D94" s="122">
        <v>0</v>
      </c>
      <c r="E94" s="128">
        <v>0</v>
      </c>
      <c r="F94" s="128">
        <v>0</v>
      </c>
      <c r="G94" s="122">
        <v>0</v>
      </c>
      <c r="H94" s="128">
        <v>0</v>
      </c>
      <c r="I94" s="128">
        <v>4205</v>
      </c>
      <c r="J94" s="128">
        <v>0</v>
      </c>
      <c r="K94" s="129">
        <v>3784</v>
      </c>
    </row>
    <row r="95" spans="1:11" ht="24" customHeight="1">
      <c r="A95" s="120" t="s">
        <v>141</v>
      </c>
      <c r="B95" s="122">
        <v>8826</v>
      </c>
      <c r="C95" s="128">
        <v>0</v>
      </c>
      <c r="D95" s="122">
        <v>0</v>
      </c>
      <c r="E95" s="128">
        <v>0</v>
      </c>
      <c r="F95" s="128">
        <v>0</v>
      </c>
      <c r="G95" s="122">
        <v>0</v>
      </c>
      <c r="H95" s="128">
        <v>0</v>
      </c>
      <c r="I95" s="128">
        <v>6013</v>
      </c>
      <c r="J95" s="128">
        <v>0</v>
      </c>
      <c r="K95" s="129">
        <v>5613</v>
      </c>
    </row>
    <row r="96" spans="1:11" ht="24" customHeight="1">
      <c r="A96" s="273" t="s">
        <v>354</v>
      </c>
      <c r="B96" s="122">
        <v>26787.190000000002</v>
      </c>
      <c r="C96" s="128">
        <v>22352</v>
      </c>
      <c r="D96" s="122">
        <v>8357</v>
      </c>
      <c r="E96" s="148">
        <v>0</v>
      </c>
      <c r="F96" s="148">
        <v>8000</v>
      </c>
      <c r="G96" s="136">
        <v>13995</v>
      </c>
      <c r="H96" s="128">
        <v>1995</v>
      </c>
      <c r="I96" s="128">
        <v>16695</v>
      </c>
      <c r="J96" s="128">
        <v>0</v>
      </c>
      <c r="K96" s="129">
        <v>4695</v>
      </c>
    </row>
    <row r="97" spans="1:14" ht="15" customHeight="1">
      <c r="A97" s="146" t="s">
        <v>142</v>
      </c>
      <c r="B97" s="122">
        <v>547.29999999999995</v>
      </c>
      <c r="C97" s="128">
        <v>73</v>
      </c>
      <c r="D97" s="122">
        <v>25</v>
      </c>
      <c r="E97" s="148">
        <v>0</v>
      </c>
      <c r="F97" s="148">
        <v>0</v>
      </c>
      <c r="G97" s="136">
        <v>48</v>
      </c>
      <c r="H97" s="128">
        <v>0</v>
      </c>
      <c r="I97" s="128">
        <v>88</v>
      </c>
      <c r="J97" s="128">
        <v>0</v>
      </c>
      <c r="K97" s="129">
        <v>0</v>
      </c>
    </row>
    <row r="98" spans="1:14" ht="25.5" customHeight="1">
      <c r="A98" s="146" t="s">
        <v>144</v>
      </c>
      <c r="B98" s="122">
        <v>790.23</v>
      </c>
      <c r="C98" s="128">
        <v>96</v>
      </c>
      <c r="D98" s="122">
        <v>22</v>
      </c>
      <c r="E98" s="148">
        <v>0</v>
      </c>
      <c r="F98" s="148">
        <v>0</v>
      </c>
      <c r="G98" s="136">
        <v>74</v>
      </c>
      <c r="H98" s="128">
        <v>0</v>
      </c>
      <c r="I98" s="128">
        <v>134</v>
      </c>
      <c r="J98" s="128">
        <v>0</v>
      </c>
      <c r="K98" s="129">
        <v>0</v>
      </c>
    </row>
    <row r="99" spans="1:14" ht="34.5" customHeight="1">
      <c r="A99" s="273" t="s">
        <v>355</v>
      </c>
      <c r="B99" s="122">
        <v>14162.46</v>
      </c>
      <c r="C99" s="128">
        <v>9875</v>
      </c>
      <c r="D99" s="122">
        <v>3574</v>
      </c>
      <c r="E99" s="148">
        <v>0</v>
      </c>
      <c r="F99" s="148">
        <v>3000</v>
      </c>
      <c r="G99" s="136">
        <v>6301</v>
      </c>
      <c r="H99" s="128">
        <v>733</v>
      </c>
      <c r="I99" s="128">
        <v>9001</v>
      </c>
      <c r="J99" s="128">
        <v>0</v>
      </c>
      <c r="K99" s="129">
        <v>3433</v>
      </c>
    </row>
    <row r="100" spans="1:14" ht="24" customHeight="1">
      <c r="A100" s="273" t="s">
        <v>408</v>
      </c>
      <c r="B100" s="122">
        <v>5244.82</v>
      </c>
      <c r="C100" s="128">
        <v>0</v>
      </c>
      <c r="D100" s="122">
        <v>0</v>
      </c>
      <c r="E100" s="148">
        <v>0</v>
      </c>
      <c r="F100" s="148">
        <v>0</v>
      </c>
      <c r="G100" s="136">
        <v>0</v>
      </c>
      <c r="H100" s="128">
        <v>0</v>
      </c>
      <c r="I100" s="128">
        <v>1611</v>
      </c>
      <c r="J100" s="128">
        <v>0</v>
      </c>
      <c r="K100" s="129">
        <v>1611</v>
      </c>
    </row>
    <row r="101" spans="1:14" ht="15" customHeight="1">
      <c r="A101" s="147" t="s">
        <v>356</v>
      </c>
      <c r="B101" s="122">
        <v>10000</v>
      </c>
      <c r="C101" s="126">
        <v>9500</v>
      </c>
      <c r="D101" s="122">
        <v>1845</v>
      </c>
      <c r="E101" s="148">
        <v>0</v>
      </c>
      <c r="F101" s="148">
        <v>0</v>
      </c>
      <c r="G101" s="136">
        <v>7655</v>
      </c>
      <c r="H101" s="128">
        <v>7300</v>
      </c>
      <c r="I101" s="128">
        <v>0</v>
      </c>
      <c r="J101" s="128">
        <v>0</v>
      </c>
      <c r="K101" s="129">
        <v>0</v>
      </c>
    </row>
    <row r="102" spans="1:14" ht="15" customHeight="1">
      <c r="A102" s="127" t="s">
        <v>270</v>
      </c>
      <c r="B102" s="122">
        <v>43742.490000000005</v>
      </c>
      <c r="C102" s="126">
        <v>0</v>
      </c>
      <c r="D102" s="122">
        <v>0</v>
      </c>
      <c r="E102" s="128">
        <v>0</v>
      </c>
      <c r="F102" s="128">
        <v>0</v>
      </c>
      <c r="G102" s="122">
        <v>0</v>
      </c>
      <c r="H102" s="128">
        <v>0</v>
      </c>
      <c r="I102" s="128">
        <v>0</v>
      </c>
      <c r="J102" s="128">
        <v>0</v>
      </c>
      <c r="K102" s="129">
        <v>0</v>
      </c>
    </row>
    <row r="103" spans="1:14" ht="15" customHeight="1">
      <c r="A103" s="127" t="s">
        <v>426</v>
      </c>
      <c r="B103" s="122">
        <v>1722.39</v>
      </c>
      <c r="C103" s="126">
        <v>0</v>
      </c>
      <c r="D103" s="122">
        <v>0</v>
      </c>
      <c r="E103" s="128">
        <v>0</v>
      </c>
      <c r="F103" s="128">
        <v>0</v>
      </c>
      <c r="G103" s="122">
        <v>0</v>
      </c>
      <c r="H103" s="128">
        <v>0</v>
      </c>
      <c r="I103" s="128">
        <v>300</v>
      </c>
      <c r="J103" s="128">
        <v>0</v>
      </c>
      <c r="K103" s="129">
        <v>0</v>
      </c>
    </row>
    <row r="104" spans="1:14" ht="15" customHeight="1">
      <c r="A104" s="127" t="s">
        <v>145</v>
      </c>
      <c r="B104" s="122">
        <v>8465.65</v>
      </c>
      <c r="C104" s="126">
        <v>0</v>
      </c>
      <c r="D104" s="122">
        <v>0</v>
      </c>
      <c r="E104" s="128">
        <v>0</v>
      </c>
      <c r="F104" s="128">
        <v>0</v>
      </c>
      <c r="G104" s="122">
        <v>0</v>
      </c>
      <c r="H104" s="128">
        <v>0</v>
      </c>
      <c r="I104" s="128">
        <v>2311</v>
      </c>
      <c r="J104" s="128">
        <v>0</v>
      </c>
      <c r="K104" s="129">
        <v>1320</v>
      </c>
    </row>
    <row r="105" spans="1:14" ht="24" customHeight="1">
      <c r="A105" s="127" t="s">
        <v>146</v>
      </c>
      <c r="B105" s="122">
        <v>9684.4599999999991</v>
      </c>
      <c r="C105" s="128">
        <v>0</v>
      </c>
      <c r="D105" s="122">
        <v>0</v>
      </c>
      <c r="E105" s="128">
        <v>0</v>
      </c>
      <c r="F105" s="128">
        <v>0</v>
      </c>
      <c r="G105" s="122">
        <v>0</v>
      </c>
      <c r="H105" s="128">
        <v>0</v>
      </c>
      <c r="I105" s="128">
        <v>3410</v>
      </c>
      <c r="J105" s="128">
        <v>0</v>
      </c>
      <c r="K105" s="129">
        <v>3001</v>
      </c>
    </row>
    <row r="106" spans="1:14" ht="24" customHeight="1">
      <c r="A106" s="127" t="s">
        <v>357</v>
      </c>
      <c r="B106" s="122">
        <v>9800</v>
      </c>
      <c r="C106" s="126">
        <v>9300</v>
      </c>
      <c r="D106" s="122">
        <v>1565</v>
      </c>
      <c r="E106" s="128">
        <v>0</v>
      </c>
      <c r="F106" s="128">
        <v>0</v>
      </c>
      <c r="G106" s="122">
        <v>7735</v>
      </c>
      <c r="H106" s="128">
        <v>7400</v>
      </c>
      <c r="I106" s="128">
        <v>7990</v>
      </c>
      <c r="J106" s="128">
        <v>0</v>
      </c>
      <c r="K106" s="129">
        <v>7400</v>
      </c>
    </row>
    <row r="107" spans="1:14" ht="15" customHeight="1">
      <c r="A107" s="127" t="s">
        <v>154</v>
      </c>
      <c r="B107" s="122">
        <v>19365.349999999999</v>
      </c>
      <c r="C107" s="126">
        <v>0</v>
      </c>
      <c r="D107" s="122">
        <v>0</v>
      </c>
      <c r="E107" s="128">
        <v>0</v>
      </c>
      <c r="F107" s="128">
        <v>0</v>
      </c>
      <c r="G107" s="122">
        <v>0</v>
      </c>
      <c r="H107" s="128">
        <v>0</v>
      </c>
      <c r="I107" s="128">
        <v>1059</v>
      </c>
      <c r="J107" s="128">
        <v>0</v>
      </c>
      <c r="K107" s="129">
        <v>345</v>
      </c>
    </row>
    <row r="108" spans="1:14" ht="15" customHeight="1">
      <c r="A108" s="127" t="s">
        <v>155</v>
      </c>
      <c r="B108" s="122">
        <v>9651.08</v>
      </c>
      <c r="C108" s="128">
        <v>0</v>
      </c>
      <c r="D108" s="122">
        <v>0</v>
      </c>
      <c r="E108" s="128">
        <v>0</v>
      </c>
      <c r="F108" s="128">
        <v>0</v>
      </c>
      <c r="G108" s="122">
        <v>0</v>
      </c>
      <c r="H108" s="128">
        <v>0</v>
      </c>
      <c r="I108" s="128">
        <v>8048</v>
      </c>
      <c r="J108" s="128">
        <v>0</v>
      </c>
      <c r="K108" s="129">
        <v>7858</v>
      </c>
    </row>
    <row r="109" spans="1:14" ht="15" customHeight="1">
      <c r="A109" s="127" t="s">
        <v>156</v>
      </c>
      <c r="B109" s="122">
        <v>19007.769999999997</v>
      </c>
      <c r="C109" s="126">
        <v>0</v>
      </c>
      <c r="D109" s="122">
        <v>0</v>
      </c>
      <c r="E109" s="128">
        <v>0</v>
      </c>
      <c r="F109" s="128">
        <v>0</v>
      </c>
      <c r="G109" s="122">
        <v>0</v>
      </c>
      <c r="H109" s="128">
        <v>0</v>
      </c>
      <c r="I109" s="128">
        <v>8571</v>
      </c>
      <c r="J109" s="128">
        <v>0</v>
      </c>
      <c r="K109" s="129">
        <v>7950</v>
      </c>
    </row>
    <row r="110" spans="1:14" ht="24" customHeight="1">
      <c r="A110" s="127" t="s">
        <v>147</v>
      </c>
      <c r="B110" s="122">
        <v>54306</v>
      </c>
      <c r="C110" s="128">
        <v>43751</v>
      </c>
      <c r="D110" s="122">
        <v>10388</v>
      </c>
      <c r="E110" s="128">
        <v>0</v>
      </c>
      <c r="F110" s="128">
        <v>9300</v>
      </c>
      <c r="G110" s="122">
        <v>33363</v>
      </c>
      <c r="H110" s="128">
        <v>33113</v>
      </c>
      <c r="I110" s="128">
        <v>9000</v>
      </c>
      <c r="J110" s="128">
        <v>0</v>
      </c>
      <c r="K110" s="129">
        <v>9000</v>
      </c>
      <c r="M110" s="125"/>
      <c r="N110" s="125"/>
    </row>
    <row r="111" spans="1:14" ht="24" customHeight="1">
      <c r="A111" s="127" t="s">
        <v>149</v>
      </c>
      <c r="B111" s="122">
        <v>53429</v>
      </c>
      <c r="C111" s="128">
        <v>35660</v>
      </c>
      <c r="D111" s="122">
        <v>7053</v>
      </c>
      <c r="E111" s="128">
        <v>0</v>
      </c>
      <c r="F111" s="128">
        <v>6700</v>
      </c>
      <c r="G111" s="122">
        <v>28607</v>
      </c>
      <c r="H111" s="128">
        <v>28370</v>
      </c>
      <c r="I111" s="128">
        <v>20250</v>
      </c>
      <c r="J111" s="128">
        <v>0</v>
      </c>
      <c r="K111" s="129">
        <v>20000</v>
      </c>
      <c r="M111" s="125"/>
      <c r="N111" s="125"/>
    </row>
    <row r="112" spans="1:14" ht="24" customHeight="1">
      <c r="A112" s="127" t="s">
        <v>151</v>
      </c>
      <c r="B112" s="122">
        <v>64588</v>
      </c>
      <c r="C112" s="128">
        <v>33410</v>
      </c>
      <c r="D112" s="122">
        <v>5785</v>
      </c>
      <c r="E112" s="128">
        <v>0</v>
      </c>
      <c r="F112" s="128">
        <v>4200</v>
      </c>
      <c r="G112" s="122">
        <v>27625</v>
      </c>
      <c r="H112" s="128">
        <v>19170</v>
      </c>
      <c r="I112" s="128">
        <v>33021</v>
      </c>
      <c r="J112" s="128">
        <v>0</v>
      </c>
      <c r="K112" s="129">
        <v>23800</v>
      </c>
      <c r="M112" s="125"/>
      <c r="N112" s="125"/>
    </row>
    <row r="113" spans="1:14" ht="24" customHeight="1">
      <c r="A113" s="127" t="s">
        <v>153</v>
      </c>
      <c r="B113" s="122">
        <v>5661.69</v>
      </c>
      <c r="C113" s="128">
        <v>0</v>
      </c>
      <c r="D113" s="122">
        <v>0</v>
      </c>
      <c r="E113" s="128">
        <v>0</v>
      </c>
      <c r="F113" s="128">
        <v>0</v>
      </c>
      <c r="G113" s="122">
        <v>0</v>
      </c>
      <c r="H113" s="128">
        <v>0</v>
      </c>
      <c r="I113" s="128">
        <v>773</v>
      </c>
      <c r="J113" s="128">
        <v>0</v>
      </c>
      <c r="K113" s="129">
        <v>431</v>
      </c>
      <c r="M113" s="125"/>
      <c r="N113" s="125"/>
    </row>
    <row r="114" spans="1:14" ht="24" customHeight="1">
      <c r="A114" s="127" t="s">
        <v>271</v>
      </c>
      <c r="B114" s="122">
        <v>5229.3500000000004</v>
      </c>
      <c r="C114" s="128">
        <v>0</v>
      </c>
      <c r="D114" s="122">
        <v>0</v>
      </c>
      <c r="E114" s="128">
        <v>0</v>
      </c>
      <c r="F114" s="128">
        <v>0</v>
      </c>
      <c r="G114" s="122">
        <v>0</v>
      </c>
      <c r="H114" s="128">
        <v>0</v>
      </c>
      <c r="I114" s="128">
        <v>506</v>
      </c>
      <c r="J114" s="128">
        <v>0</v>
      </c>
      <c r="K114" s="129">
        <v>44</v>
      </c>
      <c r="M114" s="125"/>
      <c r="N114" s="125"/>
    </row>
    <row r="115" spans="1:14" ht="15" customHeight="1">
      <c r="A115" s="127" t="s">
        <v>295</v>
      </c>
      <c r="B115" s="122">
        <v>1487</v>
      </c>
      <c r="C115" s="128">
        <v>298</v>
      </c>
      <c r="D115" s="122">
        <v>75</v>
      </c>
      <c r="E115" s="128">
        <v>0</v>
      </c>
      <c r="F115" s="128">
        <v>0</v>
      </c>
      <c r="G115" s="122">
        <v>223</v>
      </c>
      <c r="H115" s="128">
        <v>0</v>
      </c>
      <c r="I115" s="128">
        <v>223</v>
      </c>
      <c r="J115" s="128">
        <v>0</v>
      </c>
      <c r="K115" s="129">
        <v>0</v>
      </c>
    </row>
    <row r="116" spans="1:14" ht="24" customHeight="1">
      <c r="A116" s="127" t="s">
        <v>158</v>
      </c>
      <c r="B116" s="122">
        <v>20877.54</v>
      </c>
      <c r="C116" s="128">
        <v>0</v>
      </c>
      <c r="D116" s="122">
        <v>0</v>
      </c>
      <c r="E116" s="128">
        <v>0</v>
      </c>
      <c r="F116" s="128">
        <v>0</v>
      </c>
      <c r="G116" s="122">
        <v>0</v>
      </c>
      <c r="H116" s="128">
        <v>0</v>
      </c>
      <c r="I116" s="128">
        <v>14394</v>
      </c>
      <c r="J116" s="128">
        <v>0</v>
      </c>
      <c r="K116" s="129">
        <v>13761</v>
      </c>
    </row>
    <row r="117" spans="1:14" ht="24" customHeight="1">
      <c r="A117" s="127" t="s">
        <v>159</v>
      </c>
      <c r="B117" s="122">
        <v>226655</v>
      </c>
      <c r="C117" s="126">
        <v>5000</v>
      </c>
      <c r="D117" s="122">
        <v>0</v>
      </c>
      <c r="E117" s="128">
        <v>0</v>
      </c>
      <c r="F117" s="128">
        <v>0</v>
      </c>
      <c r="G117" s="122">
        <v>5000</v>
      </c>
      <c r="H117" s="128">
        <v>0</v>
      </c>
      <c r="I117" s="128">
        <v>15000</v>
      </c>
      <c r="J117" s="128">
        <v>0</v>
      </c>
      <c r="K117" s="129"/>
    </row>
    <row r="118" spans="1:14" ht="15" customHeight="1">
      <c r="A118" s="127" t="s">
        <v>161</v>
      </c>
      <c r="B118" s="122">
        <v>9878.99</v>
      </c>
      <c r="C118" s="126">
        <v>0</v>
      </c>
      <c r="D118" s="122">
        <v>0</v>
      </c>
      <c r="E118" s="128">
        <v>0</v>
      </c>
      <c r="F118" s="128">
        <v>0</v>
      </c>
      <c r="G118" s="122">
        <v>0</v>
      </c>
      <c r="H118" s="128">
        <v>0</v>
      </c>
      <c r="I118" s="128">
        <v>2873</v>
      </c>
      <c r="J118" s="128">
        <v>0</v>
      </c>
      <c r="K118" s="129">
        <v>2382</v>
      </c>
    </row>
    <row r="119" spans="1:14" ht="15" customHeight="1">
      <c r="A119" s="149" t="s">
        <v>162</v>
      </c>
      <c r="B119" s="122">
        <v>39999</v>
      </c>
      <c r="C119" s="126">
        <v>39380</v>
      </c>
      <c r="D119" s="122">
        <v>6230</v>
      </c>
      <c r="E119" s="128">
        <v>0</v>
      </c>
      <c r="F119" s="128">
        <v>0</v>
      </c>
      <c r="G119" s="122">
        <v>33150</v>
      </c>
      <c r="H119" s="128">
        <v>25575</v>
      </c>
      <c r="I119" s="128">
        <v>7225</v>
      </c>
      <c r="J119" s="128">
        <v>0</v>
      </c>
      <c r="K119" s="129"/>
    </row>
    <row r="120" spans="1:14" ht="24" customHeight="1">
      <c r="A120" s="149" t="s">
        <v>164</v>
      </c>
      <c r="B120" s="122">
        <v>1344.87</v>
      </c>
      <c r="C120" s="126">
        <v>0</v>
      </c>
      <c r="D120" s="122">
        <v>0</v>
      </c>
      <c r="E120" s="128">
        <v>0</v>
      </c>
      <c r="F120" s="128">
        <v>0</v>
      </c>
      <c r="G120" s="122">
        <v>0</v>
      </c>
      <c r="H120" s="128">
        <v>0</v>
      </c>
      <c r="I120" s="128">
        <v>1030</v>
      </c>
      <c r="J120" s="128">
        <v>0</v>
      </c>
      <c r="K120" s="129"/>
    </row>
    <row r="121" spans="1:14" ht="24" customHeight="1">
      <c r="A121" s="149" t="s">
        <v>165</v>
      </c>
      <c r="B121" s="122">
        <v>431.32</v>
      </c>
      <c r="C121" s="126">
        <v>39</v>
      </c>
      <c r="D121" s="122">
        <v>0</v>
      </c>
      <c r="E121" s="128">
        <v>0</v>
      </c>
      <c r="F121" s="128">
        <v>0</v>
      </c>
      <c r="G121" s="122">
        <v>39</v>
      </c>
      <c r="H121" s="128">
        <v>0</v>
      </c>
      <c r="I121" s="128">
        <v>69</v>
      </c>
      <c r="J121" s="128">
        <v>0</v>
      </c>
      <c r="K121" s="129">
        <v>0</v>
      </c>
    </row>
    <row r="122" spans="1:14" ht="15" customHeight="1">
      <c r="A122" s="149" t="s">
        <v>167</v>
      </c>
      <c r="B122" s="122">
        <v>9999.5499999999993</v>
      </c>
      <c r="C122" s="126">
        <v>0</v>
      </c>
      <c r="D122" s="122">
        <v>0</v>
      </c>
      <c r="E122" s="128">
        <v>0</v>
      </c>
      <c r="F122" s="128">
        <v>0</v>
      </c>
      <c r="G122" s="122">
        <v>0</v>
      </c>
      <c r="H122" s="128">
        <v>0</v>
      </c>
      <c r="I122" s="128">
        <v>8074</v>
      </c>
      <c r="J122" s="128">
        <v>0</v>
      </c>
      <c r="K122" s="129">
        <v>7732</v>
      </c>
    </row>
    <row r="123" spans="1:14" ht="15" customHeight="1">
      <c r="A123" s="149" t="s">
        <v>358</v>
      </c>
      <c r="B123" s="122">
        <v>9900</v>
      </c>
      <c r="C123" s="126">
        <v>9400</v>
      </c>
      <c r="D123" s="122">
        <v>1580</v>
      </c>
      <c r="E123" s="128">
        <v>0</v>
      </c>
      <c r="F123" s="128">
        <v>0</v>
      </c>
      <c r="G123" s="122">
        <v>7820</v>
      </c>
      <c r="H123" s="128">
        <v>7500</v>
      </c>
      <c r="I123" s="128">
        <v>8152</v>
      </c>
      <c r="J123" s="128">
        <v>0</v>
      </c>
      <c r="K123" s="129">
        <v>7500</v>
      </c>
    </row>
    <row r="124" spans="1:14" ht="24" customHeight="1">
      <c r="A124" s="149" t="s">
        <v>359</v>
      </c>
      <c r="B124" s="122">
        <v>9900</v>
      </c>
      <c r="C124" s="126">
        <v>9400</v>
      </c>
      <c r="D124" s="122">
        <v>1580</v>
      </c>
      <c r="E124" s="128">
        <v>0</v>
      </c>
      <c r="F124" s="128">
        <v>0</v>
      </c>
      <c r="G124" s="122">
        <v>7820</v>
      </c>
      <c r="H124" s="128">
        <v>7500</v>
      </c>
      <c r="I124" s="128">
        <v>8005</v>
      </c>
      <c r="J124" s="128">
        <v>0</v>
      </c>
      <c r="K124" s="129">
        <v>7500</v>
      </c>
    </row>
    <row r="125" spans="1:14" ht="24" customHeight="1">
      <c r="A125" s="273" t="s">
        <v>410</v>
      </c>
      <c r="B125" s="122">
        <v>6106.04</v>
      </c>
      <c r="C125" s="128">
        <v>0</v>
      </c>
      <c r="D125" s="122">
        <v>0</v>
      </c>
      <c r="E125" s="148">
        <v>0</v>
      </c>
      <c r="F125" s="148">
        <v>0</v>
      </c>
      <c r="G125" s="136">
        <v>0</v>
      </c>
      <c r="H125" s="128">
        <v>0</v>
      </c>
      <c r="I125" s="128">
        <v>3141</v>
      </c>
      <c r="J125" s="128">
        <v>0</v>
      </c>
      <c r="K125" s="129">
        <v>2141</v>
      </c>
    </row>
    <row r="126" spans="1:14" ht="24" customHeight="1">
      <c r="A126" s="120" t="s">
        <v>169</v>
      </c>
      <c r="B126" s="122">
        <v>450.05</v>
      </c>
      <c r="C126" s="128">
        <v>0</v>
      </c>
      <c r="D126" s="122">
        <v>0</v>
      </c>
      <c r="E126" s="128">
        <v>0</v>
      </c>
      <c r="F126" s="128">
        <v>0</v>
      </c>
      <c r="G126" s="122">
        <v>0</v>
      </c>
      <c r="H126" s="128">
        <v>0</v>
      </c>
      <c r="I126" s="128">
        <v>79</v>
      </c>
      <c r="J126" s="128">
        <v>0</v>
      </c>
      <c r="K126" s="129">
        <v>0</v>
      </c>
    </row>
    <row r="127" spans="1:14" ht="24" customHeight="1">
      <c r="A127" s="146" t="s">
        <v>170</v>
      </c>
      <c r="B127" s="122">
        <v>16001</v>
      </c>
      <c r="C127" s="128">
        <v>12000</v>
      </c>
      <c r="D127" s="122">
        <v>2225</v>
      </c>
      <c r="E127" s="128">
        <v>0</v>
      </c>
      <c r="F127" s="128">
        <v>0</v>
      </c>
      <c r="G127" s="122">
        <v>9775</v>
      </c>
      <c r="H127" s="128">
        <v>9235</v>
      </c>
      <c r="I127" s="128">
        <v>12836</v>
      </c>
      <c r="J127" s="128">
        <v>0</v>
      </c>
      <c r="K127" s="129">
        <v>11838</v>
      </c>
    </row>
    <row r="128" spans="1:14" ht="15" customHeight="1">
      <c r="A128" s="146" t="s">
        <v>361</v>
      </c>
      <c r="B128" s="122">
        <v>8000</v>
      </c>
      <c r="C128" s="128">
        <v>7500</v>
      </c>
      <c r="D128" s="122">
        <v>1465</v>
      </c>
      <c r="E128" s="128">
        <v>0</v>
      </c>
      <c r="F128" s="128">
        <v>0</v>
      </c>
      <c r="G128" s="122">
        <v>6035</v>
      </c>
      <c r="H128" s="128">
        <v>5700</v>
      </c>
      <c r="I128" s="128">
        <v>0</v>
      </c>
      <c r="J128" s="128">
        <v>0</v>
      </c>
      <c r="K128" s="129">
        <v>0</v>
      </c>
    </row>
    <row r="129" spans="1:11" ht="34.5" customHeight="1">
      <c r="A129" s="273" t="s">
        <v>362</v>
      </c>
      <c r="B129" s="122">
        <v>30801.48</v>
      </c>
      <c r="C129" s="128">
        <v>25662</v>
      </c>
      <c r="D129" s="122">
        <v>5474</v>
      </c>
      <c r="E129" s="148">
        <v>0</v>
      </c>
      <c r="F129" s="148">
        <v>5000</v>
      </c>
      <c r="G129" s="136">
        <v>20188</v>
      </c>
      <c r="H129" s="128">
        <v>2100</v>
      </c>
      <c r="I129" s="128">
        <v>24188</v>
      </c>
      <c r="J129" s="128">
        <v>0</v>
      </c>
      <c r="K129" s="129">
        <v>6100</v>
      </c>
    </row>
    <row r="130" spans="1:11" ht="15" customHeight="1">
      <c r="A130" s="273" t="s">
        <v>363</v>
      </c>
      <c r="B130" s="122">
        <v>12957</v>
      </c>
      <c r="C130" s="128">
        <v>9717</v>
      </c>
      <c r="D130" s="122">
        <v>3117</v>
      </c>
      <c r="E130" s="148">
        <v>0</v>
      </c>
      <c r="F130" s="148">
        <v>3000</v>
      </c>
      <c r="G130" s="136">
        <v>6600</v>
      </c>
      <c r="H130" s="128">
        <v>1650</v>
      </c>
      <c r="I130" s="128">
        <v>8800</v>
      </c>
      <c r="J130" s="128">
        <v>0</v>
      </c>
      <c r="K130" s="129">
        <v>3850</v>
      </c>
    </row>
    <row r="131" spans="1:11" ht="15" customHeight="1">
      <c r="A131" s="296" t="s">
        <v>364</v>
      </c>
      <c r="B131" s="122">
        <v>29512.46</v>
      </c>
      <c r="C131" s="128">
        <v>24829</v>
      </c>
      <c r="D131" s="122">
        <v>10416</v>
      </c>
      <c r="E131" s="128">
        <v>0</v>
      </c>
      <c r="F131" s="128">
        <v>10000</v>
      </c>
      <c r="G131" s="122">
        <v>14413</v>
      </c>
      <c r="H131" s="128">
        <v>3200</v>
      </c>
      <c r="I131" s="128">
        <v>16338</v>
      </c>
      <c r="J131" s="128">
        <v>0</v>
      </c>
      <c r="K131" s="129">
        <v>5125</v>
      </c>
    </row>
    <row r="132" spans="1:11" ht="24" customHeight="1">
      <c r="A132" s="273" t="s">
        <v>365</v>
      </c>
      <c r="B132" s="122">
        <v>12632.32</v>
      </c>
      <c r="C132" s="128">
        <v>7555</v>
      </c>
      <c r="D132" s="122">
        <v>720</v>
      </c>
      <c r="E132" s="148">
        <v>0</v>
      </c>
      <c r="F132" s="148">
        <v>720</v>
      </c>
      <c r="G132" s="136">
        <v>6835</v>
      </c>
      <c r="H132" s="128">
        <v>500</v>
      </c>
      <c r="I132" s="128">
        <v>10335</v>
      </c>
      <c r="J132" s="128">
        <v>0</v>
      </c>
      <c r="K132" s="129">
        <v>4000</v>
      </c>
    </row>
    <row r="133" spans="1:11" ht="15" customHeight="1">
      <c r="A133" s="273" t="s">
        <v>366</v>
      </c>
      <c r="B133" s="122">
        <v>31339.11</v>
      </c>
      <c r="C133" s="128">
        <v>26513</v>
      </c>
      <c r="D133" s="122">
        <v>17524</v>
      </c>
      <c r="E133" s="148">
        <v>0</v>
      </c>
      <c r="F133" s="148">
        <v>17000</v>
      </c>
      <c r="G133" s="136">
        <v>8989</v>
      </c>
      <c r="H133" s="128">
        <v>1989</v>
      </c>
      <c r="I133" s="128">
        <v>10629</v>
      </c>
      <c r="J133" s="128">
        <v>0</v>
      </c>
      <c r="K133" s="129">
        <v>3629</v>
      </c>
    </row>
    <row r="134" spans="1:11" ht="15" customHeight="1">
      <c r="A134" s="273" t="s">
        <v>367</v>
      </c>
      <c r="B134" s="122">
        <v>14465.05</v>
      </c>
      <c r="C134" s="128">
        <v>9150</v>
      </c>
      <c r="D134" s="122">
        <v>4425</v>
      </c>
      <c r="E134" s="148">
        <v>0</v>
      </c>
      <c r="F134" s="148">
        <v>4000</v>
      </c>
      <c r="G134" s="136">
        <v>4725</v>
      </c>
      <c r="H134" s="128">
        <v>725</v>
      </c>
      <c r="I134" s="128">
        <v>7225</v>
      </c>
      <c r="J134" s="128">
        <v>0</v>
      </c>
      <c r="K134" s="129">
        <v>3225</v>
      </c>
    </row>
    <row r="135" spans="1:11" ht="24" customHeight="1">
      <c r="A135" s="273" t="s">
        <v>368</v>
      </c>
      <c r="B135" s="122">
        <v>9148.7200000000012</v>
      </c>
      <c r="C135" s="128">
        <v>3163</v>
      </c>
      <c r="D135" s="122">
        <v>286</v>
      </c>
      <c r="E135" s="148">
        <v>0</v>
      </c>
      <c r="F135" s="148">
        <v>286</v>
      </c>
      <c r="G135" s="136">
        <v>2877</v>
      </c>
      <c r="H135" s="128">
        <v>676</v>
      </c>
      <c r="I135" s="128">
        <v>5564</v>
      </c>
      <c r="J135" s="128">
        <v>0</v>
      </c>
      <c r="K135" s="129">
        <v>3363</v>
      </c>
    </row>
    <row r="136" spans="1:11" ht="24" customHeight="1">
      <c r="A136" s="303" t="s">
        <v>414</v>
      </c>
      <c r="B136" s="122">
        <v>4493.83</v>
      </c>
      <c r="C136" s="128">
        <v>0</v>
      </c>
      <c r="D136" s="122">
        <v>0</v>
      </c>
      <c r="E136" s="148">
        <v>0</v>
      </c>
      <c r="F136" s="148">
        <v>0</v>
      </c>
      <c r="G136" s="136">
        <v>0</v>
      </c>
      <c r="H136" s="128">
        <v>0</v>
      </c>
      <c r="I136" s="128">
        <v>3676</v>
      </c>
      <c r="J136" s="128">
        <v>0</v>
      </c>
      <c r="K136" s="129">
        <v>2676</v>
      </c>
    </row>
    <row r="137" spans="1:11" ht="24" customHeight="1">
      <c r="A137" s="273" t="s">
        <v>369</v>
      </c>
      <c r="B137" s="122">
        <v>53385.88</v>
      </c>
      <c r="C137" s="128">
        <v>46784</v>
      </c>
      <c r="D137" s="122">
        <v>25017</v>
      </c>
      <c r="E137" s="148">
        <v>0</v>
      </c>
      <c r="F137" s="148">
        <v>24765</v>
      </c>
      <c r="G137" s="136">
        <v>21767</v>
      </c>
      <c r="H137" s="128">
        <v>4300</v>
      </c>
      <c r="I137" s="128">
        <v>25967</v>
      </c>
      <c r="J137" s="128">
        <v>0</v>
      </c>
      <c r="K137" s="129">
        <v>8500</v>
      </c>
    </row>
    <row r="138" spans="1:11" ht="15" customHeight="1">
      <c r="A138" s="273" t="s">
        <v>370</v>
      </c>
      <c r="B138" s="122">
        <v>54220.11</v>
      </c>
      <c r="C138" s="128">
        <v>49291</v>
      </c>
      <c r="D138" s="122">
        <v>22612</v>
      </c>
      <c r="E138" s="148">
        <v>0</v>
      </c>
      <c r="F138" s="148">
        <v>22000</v>
      </c>
      <c r="G138" s="136">
        <v>26679</v>
      </c>
      <c r="H138" s="128">
        <v>5000</v>
      </c>
      <c r="I138" s="128">
        <v>29279</v>
      </c>
      <c r="J138" s="128">
        <v>0</v>
      </c>
      <c r="K138" s="129">
        <v>7600</v>
      </c>
    </row>
    <row r="139" spans="1:11" ht="24" customHeight="1">
      <c r="A139" s="273" t="s">
        <v>371</v>
      </c>
      <c r="B139" s="122">
        <v>46697.18</v>
      </c>
      <c r="C139" s="128">
        <v>40452</v>
      </c>
      <c r="D139" s="122">
        <v>14209</v>
      </c>
      <c r="E139" s="148">
        <v>0</v>
      </c>
      <c r="F139" s="148">
        <v>14000</v>
      </c>
      <c r="G139" s="136">
        <v>26243</v>
      </c>
      <c r="H139" s="128">
        <v>4400</v>
      </c>
      <c r="I139" s="128">
        <v>30243</v>
      </c>
      <c r="J139" s="128">
        <v>0</v>
      </c>
      <c r="K139" s="129">
        <v>8400</v>
      </c>
    </row>
    <row r="140" spans="1:11" ht="15" customHeight="1">
      <c r="A140" s="273" t="s">
        <v>372</v>
      </c>
      <c r="B140" s="122">
        <v>28404.17</v>
      </c>
      <c r="C140" s="128">
        <v>19822</v>
      </c>
      <c r="D140" s="122">
        <v>4903</v>
      </c>
      <c r="E140" s="148">
        <v>0</v>
      </c>
      <c r="F140" s="148">
        <v>4000</v>
      </c>
      <c r="G140" s="136">
        <v>14919</v>
      </c>
      <c r="H140" s="128">
        <v>1500</v>
      </c>
      <c r="I140" s="128">
        <v>19819</v>
      </c>
      <c r="J140" s="128">
        <v>0</v>
      </c>
      <c r="K140" s="129">
        <v>6400</v>
      </c>
    </row>
    <row r="141" spans="1:11" ht="24" customHeight="1">
      <c r="A141" s="273" t="s">
        <v>373</v>
      </c>
      <c r="B141" s="122">
        <v>14412.51</v>
      </c>
      <c r="C141" s="128">
        <v>9964</v>
      </c>
      <c r="D141" s="122">
        <v>2673</v>
      </c>
      <c r="E141" s="148">
        <v>0</v>
      </c>
      <c r="F141" s="148">
        <v>2673</v>
      </c>
      <c r="G141" s="136">
        <v>7291</v>
      </c>
      <c r="H141" s="128">
        <v>1280</v>
      </c>
      <c r="I141" s="128">
        <v>10175</v>
      </c>
      <c r="J141" s="128">
        <v>0</v>
      </c>
      <c r="K141" s="129">
        <v>4164</v>
      </c>
    </row>
    <row r="142" spans="1:11" ht="24" customHeight="1">
      <c r="A142" s="273" t="s">
        <v>374</v>
      </c>
      <c r="B142" s="122">
        <v>22161.73</v>
      </c>
      <c r="C142" s="128">
        <v>19147</v>
      </c>
      <c r="D142" s="122">
        <v>2015</v>
      </c>
      <c r="E142" s="148">
        <v>0</v>
      </c>
      <c r="F142" s="148">
        <v>1900</v>
      </c>
      <c r="G142" s="136">
        <v>17132</v>
      </c>
      <c r="H142" s="128">
        <v>2000</v>
      </c>
      <c r="I142" s="128">
        <v>18132</v>
      </c>
      <c r="J142" s="128">
        <v>0</v>
      </c>
      <c r="K142" s="129">
        <v>3000</v>
      </c>
    </row>
    <row r="143" spans="1:11" ht="24" customHeight="1">
      <c r="A143" s="273" t="s">
        <v>375</v>
      </c>
      <c r="B143" s="122">
        <v>19098.54</v>
      </c>
      <c r="C143" s="128">
        <v>13135</v>
      </c>
      <c r="D143" s="122">
        <v>6043</v>
      </c>
      <c r="E143" s="148">
        <v>0</v>
      </c>
      <c r="F143" s="148">
        <v>5910</v>
      </c>
      <c r="G143" s="136">
        <v>7092</v>
      </c>
      <c r="H143" s="128">
        <v>1961</v>
      </c>
      <c r="I143" s="128">
        <v>9654</v>
      </c>
      <c r="J143" s="128">
        <v>0</v>
      </c>
      <c r="K143" s="129">
        <v>4523</v>
      </c>
    </row>
    <row r="144" spans="1:11" ht="24" customHeight="1">
      <c r="A144" s="273" t="s">
        <v>376</v>
      </c>
      <c r="B144" s="122">
        <v>13761.02</v>
      </c>
      <c r="C144" s="128">
        <v>8510</v>
      </c>
      <c r="D144" s="122">
        <v>1251</v>
      </c>
      <c r="E144" s="148">
        <v>0</v>
      </c>
      <c r="F144" s="148">
        <v>1000</v>
      </c>
      <c r="G144" s="136">
        <v>7259</v>
      </c>
      <c r="H144" s="128">
        <v>1000</v>
      </c>
      <c r="I144" s="128">
        <v>11259</v>
      </c>
      <c r="J144" s="128">
        <v>0</v>
      </c>
      <c r="K144" s="129">
        <v>5000</v>
      </c>
    </row>
    <row r="145" spans="1:11" ht="34.5" customHeight="1">
      <c r="A145" s="273" t="s">
        <v>377</v>
      </c>
      <c r="B145" s="122">
        <v>20694.29</v>
      </c>
      <c r="C145" s="128">
        <v>13813</v>
      </c>
      <c r="D145" s="122">
        <v>6475</v>
      </c>
      <c r="E145" s="148">
        <v>0</v>
      </c>
      <c r="F145" s="148">
        <v>6000</v>
      </c>
      <c r="G145" s="136">
        <v>7338</v>
      </c>
      <c r="H145" s="128">
        <v>1920</v>
      </c>
      <c r="I145" s="128">
        <v>10985</v>
      </c>
      <c r="J145" s="128">
        <v>0</v>
      </c>
      <c r="K145" s="129">
        <v>5567</v>
      </c>
    </row>
    <row r="146" spans="1:11" ht="24" customHeight="1">
      <c r="A146" s="273" t="s">
        <v>378</v>
      </c>
      <c r="B146" s="122">
        <v>11345.44</v>
      </c>
      <c r="C146" s="128">
        <v>6314</v>
      </c>
      <c r="D146" s="122">
        <v>2375</v>
      </c>
      <c r="E146" s="148">
        <v>0</v>
      </c>
      <c r="F146" s="148">
        <v>2000</v>
      </c>
      <c r="G146" s="136">
        <v>3939</v>
      </c>
      <c r="H146" s="128">
        <v>646</v>
      </c>
      <c r="I146" s="128">
        <v>6616</v>
      </c>
      <c r="J146" s="128">
        <v>0</v>
      </c>
      <c r="K146" s="129">
        <v>3323</v>
      </c>
    </row>
    <row r="147" spans="1:11" ht="24" customHeight="1">
      <c r="A147" s="273" t="s">
        <v>379</v>
      </c>
      <c r="B147" s="122">
        <v>8482.2200000000012</v>
      </c>
      <c r="C147" s="128">
        <v>3437</v>
      </c>
      <c r="D147" s="122">
        <v>2667</v>
      </c>
      <c r="E147" s="148">
        <v>0</v>
      </c>
      <c r="F147" s="148">
        <v>2667</v>
      </c>
      <c r="G147" s="136">
        <v>770</v>
      </c>
      <c r="H147" s="128">
        <v>770</v>
      </c>
      <c r="I147" s="128">
        <v>3581</v>
      </c>
      <c r="J147" s="128">
        <v>0</v>
      </c>
      <c r="K147" s="129">
        <v>3581</v>
      </c>
    </row>
    <row r="148" spans="1:11" ht="24" customHeight="1">
      <c r="A148" s="273" t="s">
        <v>380</v>
      </c>
      <c r="B148" s="122">
        <v>19337.059999999998</v>
      </c>
      <c r="C148" s="128">
        <v>12548</v>
      </c>
      <c r="D148" s="122">
        <v>829</v>
      </c>
      <c r="E148" s="148">
        <v>0</v>
      </c>
      <c r="F148" s="148">
        <v>829</v>
      </c>
      <c r="G148" s="136">
        <v>11719</v>
      </c>
      <c r="H148" s="128">
        <v>1605</v>
      </c>
      <c r="I148" s="128">
        <v>15719</v>
      </c>
      <c r="J148" s="128">
        <v>0</v>
      </c>
      <c r="K148" s="129">
        <v>5605</v>
      </c>
    </row>
    <row r="149" spans="1:11" ht="24" customHeight="1">
      <c r="A149" s="273" t="s">
        <v>411</v>
      </c>
      <c r="B149" s="122">
        <v>5449.41</v>
      </c>
      <c r="C149" s="128">
        <v>0</v>
      </c>
      <c r="D149" s="122">
        <v>0</v>
      </c>
      <c r="E149" s="148">
        <v>0</v>
      </c>
      <c r="F149" s="148">
        <v>0</v>
      </c>
      <c r="G149" s="136">
        <v>0</v>
      </c>
      <c r="H149" s="128">
        <v>0</v>
      </c>
      <c r="I149" s="128">
        <v>4459</v>
      </c>
      <c r="J149" s="128">
        <v>0</v>
      </c>
      <c r="K149" s="129">
        <v>2459</v>
      </c>
    </row>
    <row r="150" spans="1:11" ht="24" customHeight="1">
      <c r="A150" s="273" t="s">
        <v>412</v>
      </c>
      <c r="B150" s="122">
        <v>5360.61</v>
      </c>
      <c r="C150" s="128">
        <v>0</v>
      </c>
      <c r="D150" s="122">
        <v>0</v>
      </c>
      <c r="E150" s="148">
        <v>0</v>
      </c>
      <c r="F150" s="148">
        <v>0</v>
      </c>
      <c r="G150" s="136">
        <v>0</v>
      </c>
      <c r="H150" s="128">
        <v>0</v>
      </c>
      <c r="I150" s="128">
        <v>3215</v>
      </c>
      <c r="J150" s="128">
        <v>0</v>
      </c>
      <c r="K150" s="129">
        <v>2215</v>
      </c>
    </row>
    <row r="151" spans="1:11" ht="24" customHeight="1">
      <c r="A151" s="273" t="s">
        <v>413</v>
      </c>
      <c r="B151" s="122">
        <v>5008.54</v>
      </c>
      <c r="C151" s="128">
        <v>0</v>
      </c>
      <c r="D151" s="122">
        <v>0</v>
      </c>
      <c r="E151" s="148">
        <v>0</v>
      </c>
      <c r="F151" s="148">
        <v>0</v>
      </c>
      <c r="G151" s="136">
        <v>0</v>
      </c>
      <c r="H151" s="128">
        <v>0</v>
      </c>
      <c r="I151" s="128">
        <v>2875</v>
      </c>
      <c r="J151" s="128">
        <v>0</v>
      </c>
      <c r="K151" s="129">
        <v>1875</v>
      </c>
    </row>
    <row r="152" spans="1:11" ht="24" customHeight="1">
      <c r="A152" s="273" t="s">
        <v>409</v>
      </c>
      <c r="B152" s="122">
        <v>6057.8899999999994</v>
      </c>
      <c r="C152" s="128">
        <v>0</v>
      </c>
      <c r="D152" s="122">
        <v>0</v>
      </c>
      <c r="E152" s="148">
        <v>0</v>
      </c>
      <c r="F152" s="148">
        <v>0</v>
      </c>
      <c r="G152" s="136">
        <v>0</v>
      </c>
      <c r="H152" s="128">
        <v>0</v>
      </c>
      <c r="I152" s="128">
        <v>3429</v>
      </c>
      <c r="J152" s="128">
        <v>0</v>
      </c>
      <c r="K152" s="129">
        <v>1429</v>
      </c>
    </row>
    <row r="153" spans="1:11" ht="15" customHeight="1">
      <c r="A153" s="273" t="s">
        <v>415</v>
      </c>
      <c r="B153" s="122">
        <v>4126.8</v>
      </c>
      <c r="C153" s="128">
        <v>0</v>
      </c>
      <c r="D153" s="122">
        <v>0</v>
      </c>
      <c r="E153" s="128">
        <v>0</v>
      </c>
      <c r="F153" s="128">
        <v>0</v>
      </c>
      <c r="G153" s="122">
        <v>0</v>
      </c>
      <c r="H153" s="128">
        <v>0</v>
      </c>
      <c r="I153" s="128">
        <v>2696</v>
      </c>
      <c r="J153" s="128">
        <v>0</v>
      </c>
      <c r="K153" s="129">
        <v>1696</v>
      </c>
    </row>
    <row r="154" spans="1:11" ht="24" customHeight="1">
      <c r="A154" s="302" t="s">
        <v>416</v>
      </c>
      <c r="B154" s="122">
        <v>6176.03</v>
      </c>
      <c r="C154" s="128">
        <v>0</v>
      </c>
      <c r="D154" s="122">
        <v>0</v>
      </c>
      <c r="E154" s="148">
        <v>0</v>
      </c>
      <c r="F154" s="148">
        <v>0</v>
      </c>
      <c r="G154" s="136">
        <v>0</v>
      </c>
      <c r="H154" s="128">
        <v>0</v>
      </c>
      <c r="I154" s="128">
        <v>3523</v>
      </c>
      <c r="J154" s="128">
        <v>0</v>
      </c>
      <c r="K154" s="129">
        <v>2523</v>
      </c>
    </row>
    <row r="155" spans="1:11" ht="34.5" customHeight="1">
      <c r="A155" s="147" t="s">
        <v>200</v>
      </c>
      <c r="B155" s="122">
        <v>24769.87</v>
      </c>
      <c r="C155" s="128">
        <v>0</v>
      </c>
      <c r="D155" s="122">
        <v>0</v>
      </c>
      <c r="E155" s="148">
        <v>0</v>
      </c>
      <c r="F155" s="148">
        <v>0</v>
      </c>
      <c r="G155" s="136">
        <v>0</v>
      </c>
      <c r="H155" s="128">
        <v>0</v>
      </c>
      <c r="I155" s="128">
        <v>4232</v>
      </c>
      <c r="J155" s="128">
        <v>0</v>
      </c>
      <c r="K155" s="129">
        <v>3745</v>
      </c>
    </row>
    <row r="156" spans="1:11" ht="15" customHeight="1">
      <c r="A156" s="141" t="s">
        <v>172</v>
      </c>
      <c r="B156" s="130" t="s">
        <v>4</v>
      </c>
      <c r="C156" s="17">
        <f t="shared" ref="C156:K156" si="6">SUM(C92:C155)</f>
        <v>605840</v>
      </c>
      <c r="D156" s="17">
        <f t="shared" si="6"/>
        <v>186150</v>
      </c>
      <c r="E156" s="17">
        <f t="shared" si="6"/>
        <v>0</v>
      </c>
      <c r="F156" s="17">
        <f t="shared" si="6"/>
        <v>158950</v>
      </c>
      <c r="G156" s="17">
        <f t="shared" si="6"/>
        <v>419690</v>
      </c>
      <c r="H156" s="17">
        <f t="shared" si="6"/>
        <v>198113</v>
      </c>
      <c r="I156" s="17">
        <f t="shared" si="6"/>
        <v>516844</v>
      </c>
      <c r="J156" s="17">
        <f t="shared" si="6"/>
        <v>0</v>
      </c>
      <c r="K156" s="131">
        <f t="shared" si="6"/>
        <v>266712</v>
      </c>
    </row>
    <row r="157" spans="1:11" ht="18" customHeight="1">
      <c r="A157" s="375" t="s">
        <v>173</v>
      </c>
      <c r="B157" s="376"/>
      <c r="C157" s="376"/>
      <c r="D157" s="376"/>
      <c r="E157" s="376"/>
      <c r="F157" s="376"/>
      <c r="G157" s="376"/>
      <c r="H157" s="376"/>
      <c r="I157" s="376"/>
      <c r="J157" s="377"/>
      <c r="K157" s="132"/>
    </row>
    <row r="158" spans="1:11" ht="24" customHeight="1">
      <c r="A158" s="127" t="s">
        <v>174</v>
      </c>
      <c r="B158" s="122">
        <v>35720.11</v>
      </c>
      <c r="C158" s="128">
        <v>34195</v>
      </c>
      <c r="D158" s="122">
        <v>13186</v>
      </c>
      <c r="E158" s="128">
        <v>0</v>
      </c>
      <c r="F158" s="128">
        <v>0</v>
      </c>
      <c r="G158" s="122">
        <v>21009</v>
      </c>
      <c r="H158" s="128">
        <v>20500</v>
      </c>
      <c r="I158" s="128">
        <v>21009</v>
      </c>
      <c r="J158" s="128">
        <v>0</v>
      </c>
      <c r="K158" s="129">
        <v>20500</v>
      </c>
    </row>
    <row r="159" spans="1:11" ht="15" customHeight="1">
      <c r="A159" s="127" t="s">
        <v>176</v>
      </c>
      <c r="B159" s="122">
        <v>44999.75</v>
      </c>
      <c r="C159" s="128">
        <v>44386</v>
      </c>
      <c r="D159" s="122">
        <v>6908</v>
      </c>
      <c r="E159" s="128">
        <v>0</v>
      </c>
      <c r="F159" s="128">
        <v>0</v>
      </c>
      <c r="G159" s="122">
        <v>37478</v>
      </c>
      <c r="H159" s="128">
        <v>37150</v>
      </c>
      <c r="I159" s="128">
        <v>38000</v>
      </c>
      <c r="J159" s="128">
        <v>0</v>
      </c>
      <c r="K159" s="129">
        <v>37150</v>
      </c>
    </row>
    <row r="160" spans="1:11" ht="24" customHeight="1">
      <c r="A160" s="127" t="s">
        <v>296</v>
      </c>
      <c r="B160" s="122">
        <v>477000.44999999995</v>
      </c>
      <c r="C160" s="128">
        <v>294227</v>
      </c>
      <c r="D160" s="122">
        <v>44137</v>
      </c>
      <c r="E160" s="128">
        <v>0</v>
      </c>
      <c r="F160" s="128">
        <v>43500</v>
      </c>
      <c r="G160" s="122">
        <v>250090</v>
      </c>
      <c r="H160" s="128">
        <v>124540</v>
      </c>
      <c r="I160" s="128">
        <v>188958</v>
      </c>
      <c r="J160" s="128">
        <v>0</v>
      </c>
      <c r="K160" s="129">
        <v>60558</v>
      </c>
    </row>
    <row r="161" spans="1:11" ht="24" customHeight="1">
      <c r="A161" s="127" t="s">
        <v>425</v>
      </c>
      <c r="B161" s="122">
        <v>25000</v>
      </c>
      <c r="C161" s="128">
        <v>24500</v>
      </c>
      <c r="D161" s="122">
        <v>4100</v>
      </c>
      <c r="E161" s="128">
        <v>0</v>
      </c>
      <c r="F161" s="128">
        <v>0</v>
      </c>
      <c r="G161" s="122">
        <v>20400</v>
      </c>
      <c r="H161" s="128">
        <v>20150</v>
      </c>
      <c r="I161" s="128">
        <v>0</v>
      </c>
      <c r="J161" s="128">
        <v>0</v>
      </c>
      <c r="K161" s="129">
        <v>0</v>
      </c>
    </row>
    <row r="162" spans="1:11" ht="24" customHeight="1">
      <c r="A162" s="18" t="s">
        <v>383</v>
      </c>
      <c r="B162" s="122">
        <v>37000</v>
      </c>
      <c r="C162" s="128">
        <v>36000</v>
      </c>
      <c r="D162" s="122">
        <v>6080</v>
      </c>
      <c r="E162" s="128">
        <v>0</v>
      </c>
      <c r="F162" s="128">
        <v>0</v>
      </c>
      <c r="G162" s="122">
        <v>29920</v>
      </c>
      <c r="H162" s="128">
        <v>29745</v>
      </c>
      <c r="I162" s="128">
        <v>15000</v>
      </c>
      <c r="J162" s="128">
        <v>0</v>
      </c>
      <c r="K162" s="129">
        <v>14300</v>
      </c>
    </row>
    <row r="163" spans="1:11" ht="24" customHeight="1">
      <c r="A163" s="18" t="s">
        <v>178</v>
      </c>
      <c r="B163" s="122">
        <v>46319.88</v>
      </c>
      <c r="C163" s="128">
        <v>45150</v>
      </c>
      <c r="D163" s="122">
        <v>8302</v>
      </c>
      <c r="E163" s="128">
        <v>0</v>
      </c>
      <c r="F163" s="128">
        <v>0</v>
      </c>
      <c r="G163" s="122">
        <v>36848</v>
      </c>
      <c r="H163" s="128">
        <v>30403</v>
      </c>
      <c r="I163" s="128">
        <v>37673</v>
      </c>
      <c r="J163" s="128">
        <v>0</v>
      </c>
      <c r="K163" s="129">
        <v>30403</v>
      </c>
    </row>
    <row r="164" spans="1:11" ht="24" customHeight="1">
      <c r="A164" s="127" t="s">
        <v>273</v>
      </c>
      <c r="B164" s="122">
        <v>69753.09</v>
      </c>
      <c r="C164" s="128">
        <v>0</v>
      </c>
      <c r="D164" s="122">
        <v>0</v>
      </c>
      <c r="E164" s="128">
        <v>0</v>
      </c>
      <c r="F164" s="128">
        <v>0</v>
      </c>
      <c r="G164" s="122">
        <v>0</v>
      </c>
      <c r="H164" s="128">
        <v>0</v>
      </c>
      <c r="I164" s="128">
        <v>4766</v>
      </c>
      <c r="J164" s="128">
        <v>0</v>
      </c>
      <c r="K164" s="129">
        <v>2766</v>
      </c>
    </row>
    <row r="165" spans="1:11" ht="15" customHeight="1">
      <c r="A165" s="18" t="s">
        <v>384</v>
      </c>
      <c r="B165" s="122">
        <v>80199.75</v>
      </c>
      <c r="C165" s="128">
        <v>78586</v>
      </c>
      <c r="D165" s="122">
        <v>11958</v>
      </c>
      <c r="E165" s="128">
        <v>0</v>
      </c>
      <c r="F165" s="128">
        <v>0</v>
      </c>
      <c r="G165" s="122">
        <v>66628</v>
      </c>
      <c r="H165" s="128">
        <v>66128</v>
      </c>
      <c r="I165" s="128">
        <v>520</v>
      </c>
      <c r="J165" s="128">
        <v>0</v>
      </c>
      <c r="K165" s="129">
        <v>0</v>
      </c>
    </row>
    <row r="166" spans="1:11" ht="15" customHeight="1">
      <c r="A166" s="18" t="s">
        <v>180</v>
      </c>
      <c r="B166" s="122">
        <v>295000.08</v>
      </c>
      <c r="C166" s="128">
        <v>94340</v>
      </c>
      <c r="D166" s="122">
        <v>94340</v>
      </c>
      <c r="E166" s="128">
        <v>0</v>
      </c>
      <c r="F166" s="128">
        <v>40000</v>
      </c>
      <c r="G166" s="122">
        <v>0</v>
      </c>
      <c r="H166" s="128">
        <v>0</v>
      </c>
      <c r="I166" s="128">
        <v>31030</v>
      </c>
      <c r="J166" s="128">
        <v>0</v>
      </c>
      <c r="K166" s="129">
        <v>14584</v>
      </c>
    </row>
    <row r="167" spans="1:11" ht="15" customHeight="1">
      <c r="A167" s="141" t="s">
        <v>181</v>
      </c>
      <c r="B167" s="130" t="s">
        <v>4</v>
      </c>
      <c r="C167" s="17">
        <f t="shared" ref="C167:K167" si="7">SUM(C158:C166)</f>
        <v>651384</v>
      </c>
      <c r="D167" s="17">
        <f t="shared" si="7"/>
        <v>189011</v>
      </c>
      <c r="E167" s="17">
        <f t="shared" si="7"/>
        <v>0</v>
      </c>
      <c r="F167" s="17">
        <f t="shared" si="7"/>
        <v>83500</v>
      </c>
      <c r="G167" s="17">
        <f t="shared" si="7"/>
        <v>462373</v>
      </c>
      <c r="H167" s="17">
        <f t="shared" si="7"/>
        <v>328616</v>
      </c>
      <c r="I167" s="17">
        <f t="shared" si="7"/>
        <v>336956</v>
      </c>
      <c r="J167" s="17">
        <f t="shared" si="7"/>
        <v>0</v>
      </c>
      <c r="K167" s="131">
        <f t="shared" si="7"/>
        <v>180261</v>
      </c>
    </row>
    <row r="168" spans="1:11" ht="18" customHeight="1">
      <c r="A168" s="375" t="s">
        <v>182</v>
      </c>
      <c r="B168" s="376"/>
      <c r="C168" s="376"/>
      <c r="D168" s="376"/>
      <c r="E168" s="376"/>
      <c r="F168" s="376"/>
      <c r="G168" s="376"/>
      <c r="H168" s="376"/>
      <c r="I168" s="376"/>
      <c r="J168" s="377"/>
      <c r="K168" s="132"/>
    </row>
    <row r="169" spans="1:11" ht="15" customHeight="1">
      <c r="A169" s="18" t="s">
        <v>183</v>
      </c>
      <c r="B169" s="122">
        <v>1000</v>
      </c>
      <c r="C169" s="128">
        <v>1000</v>
      </c>
      <c r="D169" s="122">
        <v>1000</v>
      </c>
      <c r="E169" s="128">
        <v>0</v>
      </c>
      <c r="F169" s="128">
        <v>0</v>
      </c>
      <c r="G169" s="122">
        <v>0</v>
      </c>
      <c r="H169" s="128">
        <v>0</v>
      </c>
      <c r="I169" s="128">
        <v>0</v>
      </c>
      <c r="J169" s="128">
        <v>0</v>
      </c>
      <c r="K169" s="129">
        <v>0</v>
      </c>
    </row>
    <row r="170" spans="1:11" ht="24" customHeight="1">
      <c r="A170" s="127" t="s">
        <v>185</v>
      </c>
      <c r="B170" s="122">
        <v>3306.01</v>
      </c>
      <c r="C170" s="128">
        <v>2306</v>
      </c>
      <c r="D170" s="122">
        <v>588</v>
      </c>
      <c r="E170" s="128">
        <v>0</v>
      </c>
      <c r="F170" s="128">
        <v>0</v>
      </c>
      <c r="G170" s="122">
        <v>1718</v>
      </c>
      <c r="H170" s="128">
        <v>0</v>
      </c>
      <c r="I170" s="128">
        <v>2194</v>
      </c>
      <c r="J170" s="128">
        <v>0</v>
      </c>
      <c r="K170" s="129">
        <v>0</v>
      </c>
    </row>
    <row r="171" spans="1:11" ht="15" customHeight="1">
      <c r="A171" s="141" t="s">
        <v>186</v>
      </c>
      <c r="B171" s="130" t="s">
        <v>4</v>
      </c>
      <c r="C171" s="17">
        <f t="shared" ref="C171:K171" si="8">SUM(C169:C170)</f>
        <v>3306</v>
      </c>
      <c r="D171" s="17">
        <f t="shared" si="8"/>
        <v>1588</v>
      </c>
      <c r="E171" s="17">
        <f t="shared" si="8"/>
        <v>0</v>
      </c>
      <c r="F171" s="17">
        <f t="shared" si="8"/>
        <v>0</v>
      </c>
      <c r="G171" s="17">
        <f t="shared" si="8"/>
        <v>1718</v>
      </c>
      <c r="H171" s="17">
        <f t="shared" si="8"/>
        <v>0</v>
      </c>
      <c r="I171" s="17">
        <f t="shared" si="8"/>
        <v>2194</v>
      </c>
      <c r="J171" s="17">
        <f t="shared" si="8"/>
        <v>0</v>
      </c>
      <c r="K171" s="131">
        <f t="shared" si="8"/>
        <v>0</v>
      </c>
    </row>
    <row r="172" spans="1:11" ht="18" customHeight="1">
      <c r="A172" s="378" t="s">
        <v>385</v>
      </c>
      <c r="B172" s="379"/>
      <c r="C172" s="379"/>
      <c r="D172" s="379"/>
      <c r="E172" s="379"/>
      <c r="F172" s="379"/>
      <c r="G172" s="379"/>
      <c r="H172" s="379"/>
      <c r="I172" s="379"/>
      <c r="J172" s="380"/>
      <c r="K172" s="132"/>
    </row>
    <row r="173" spans="1:11" ht="24" customHeight="1">
      <c r="A173" s="120" t="s">
        <v>297</v>
      </c>
      <c r="B173" s="122">
        <v>135026.51999999999</v>
      </c>
      <c r="C173" s="128">
        <v>22800</v>
      </c>
      <c r="D173" s="122">
        <v>3675</v>
      </c>
      <c r="E173" s="128">
        <v>0</v>
      </c>
      <c r="F173" s="128">
        <v>0</v>
      </c>
      <c r="G173" s="122">
        <v>19125</v>
      </c>
      <c r="H173" s="128">
        <v>17625</v>
      </c>
      <c r="I173" s="128">
        <v>46647</v>
      </c>
      <c r="J173" s="128">
        <v>0</v>
      </c>
      <c r="K173" s="129">
        <v>43070</v>
      </c>
    </row>
    <row r="174" spans="1:11" ht="24" customHeight="1">
      <c r="A174" s="120" t="s">
        <v>189</v>
      </c>
      <c r="B174" s="122">
        <v>7145</v>
      </c>
      <c r="C174" s="128">
        <v>750</v>
      </c>
      <c r="D174" s="122">
        <v>750</v>
      </c>
      <c r="E174" s="128">
        <v>0</v>
      </c>
      <c r="F174" s="128">
        <v>0</v>
      </c>
      <c r="G174" s="122">
        <v>0</v>
      </c>
      <c r="H174" s="128">
        <v>0</v>
      </c>
      <c r="I174" s="128">
        <v>1000</v>
      </c>
      <c r="J174" s="128">
        <v>0</v>
      </c>
      <c r="K174" s="129">
        <v>0</v>
      </c>
    </row>
    <row r="175" spans="1:11" ht="24" customHeight="1">
      <c r="A175" s="120" t="s">
        <v>191</v>
      </c>
      <c r="B175" s="122">
        <v>31999.89</v>
      </c>
      <c r="C175" s="128">
        <v>20740</v>
      </c>
      <c r="D175" s="122">
        <v>6086</v>
      </c>
      <c r="E175" s="128">
        <v>0</v>
      </c>
      <c r="F175" s="128">
        <v>0</v>
      </c>
      <c r="G175" s="122">
        <v>14654</v>
      </c>
      <c r="H175" s="128">
        <v>13954</v>
      </c>
      <c r="I175" s="128">
        <v>24225</v>
      </c>
      <c r="J175" s="128">
        <v>0</v>
      </c>
      <c r="K175" s="129">
        <v>22724</v>
      </c>
    </row>
    <row r="176" spans="1:11" ht="15" customHeight="1">
      <c r="A176" s="120" t="s">
        <v>192</v>
      </c>
      <c r="B176" s="122">
        <v>9856</v>
      </c>
      <c r="C176" s="128">
        <v>747</v>
      </c>
      <c r="D176" s="122">
        <v>247</v>
      </c>
      <c r="E176" s="128">
        <v>0</v>
      </c>
      <c r="F176" s="128">
        <v>0</v>
      </c>
      <c r="G176" s="122">
        <v>500</v>
      </c>
      <c r="H176" s="128">
        <v>0</v>
      </c>
      <c r="I176" s="128">
        <v>1000</v>
      </c>
      <c r="J176" s="128">
        <v>0</v>
      </c>
      <c r="K176" s="129">
        <v>0</v>
      </c>
    </row>
    <row r="177" spans="1:11" ht="24" customHeight="1">
      <c r="A177" s="16" t="s">
        <v>194</v>
      </c>
      <c r="B177" s="122">
        <v>8034.7</v>
      </c>
      <c r="C177" s="128">
        <v>4590</v>
      </c>
      <c r="D177" s="122">
        <v>2203</v>
      </c>
      <c r="E177" s="128">
        <v>0</v>
      </c>
      <c r="F177" s="128">
        <v>0</v>
      </c>
      <c r="G177" s="122">
        <v>2387</v>
      </c>
      <c r="H177" s="128">
        <v>2000</v>
      </c>
      <c r="I177" s="128">
        <v>4878</v>
      </c>
      <c r="J177" s="128">
        <v>0</v>
      </c>
      <c r="K177" s="129">
        <v>4000</v>
      </c>
    </row>
    <row r="178" spans="1:11" ht="26.25" customHeight="1">
      <c r="A178" s="141" t="s">
        <v>446</v>
      </c>
      <c r="B178" s="130" t="s">
        <v>4</v>
      </c>
      <c r="C178" s="17">
        <f t="shared" ref="C178:K178" si="9">SUM(C173:C177)</f>
        <v>49627</v>
      </c>
      <c r="D178" s="17">
        <f t="shared" si="9"/>
        <v>12961</v>
      </c>
      <c r="E178" s="17">
        <f t="shared" si="9"/>
        <v>0</v>
      </c>
      <c r="F178" s="17">
        <f t="shared" si="9"/>
        <v>0</v>
      </c>
      <c r="G178" s="17">
        <f t="shared" si="9"/>
        <v>36666</v>
      </c>
      <c r="H178" s="17">
        <f t="shared" si="9"/>
        <v>33579</v>
      </c>
      <c r="I178" s="17">
        <f t="shared" si="9"/>
        <v>77750</v>
      </c>
      <c r="J178" s="17">
        <f t="shared" si="9"/>
        <v>0</v>
      </c>
      <c r="K178" s="131">
        <f t="shared" si="9"/>
        <v>69794</v>
      </c>
    </row>
    <row r="179" spans="1:11" ht="11.25" thickBot="1">
      <c r="A179" s="16"/>
      <c r="B179" s="150"/>
      <c r="C179" s="151"/>
      <c r="D179" s="152"/>
      <c r="E179" s="152"/>
      <c r="F179" s="152"/>
      <c r="G179" s="152"/>
      <c r="H179" s="150"/>
      <c r="I179" s="20"/>
      <c r="J179" s="153"/>
      <c r="K179" s="154"/>
    </row>
    <row r="180" spans="1:11" ht="16.5" customHeight="1" thickBot="1">
      <c r="A180" s="155" t="s">
        <v>195</v>
      </c>
      <c r="B180" s="156" t="s">
        <v>4</v>
      </c>
      <c r="C180" s="157">
        <f t="shared" ref="C180:K180" si="10">SUM(C36,C54,C61,C90,C156,C167,C171,C178,C48,C44)</f>
        <v>4488479</v>
      </c>
      <c r="D180" s="157">
        <f t="shared" si="10"/>
        <v>1285396</v>
      </c>
      <c r="E180" s="157">
        <f t="shared" si="10"/>
        <v>100000</v>
      </c>
      <c r="F180" s="157">
        <f t="shared" si="10"/>
        <v>292000</v>
      </c>
      <c r="G180" s="157">
        <f t="shared" si="10"/>
        <v>3203083</v>
      </c>
      <c r="H180" s="157">
        <f t="shared" si="10"/>
        <v>1798864</v>
      </c>
      <c r="I180" s="157">
        <f t="shared" si="10"/>
        <v>3153506</v>
      </c>
      <c r="J180" s="157">
        <f t="shared" si="10"/>
        <v>46802</v>
      </c>
      <c r="K180" s="158">
        <f t="shared" si="10"/>
        <v>1568244</v>
      </c>
    </row>
    <row r="181" spans="1:11">
      <c r="D181" s="125"/>
      <c r="E181" s="125"/>
    </row>
  </sheetData>
  <customSheetViews>
    <customSheetView guid="{FFF09864-B75B-45CC-8A23-7ED56E2D3858}" fitToPage="1">
      <selection activeCell="L2" sqref="L2"/>
      <rowBreaks count="3" manualBreakCount="3">
        <brk id="27" max="10" man="1"/>
        <brk id="48" max="10" man="1"/>
        <brk id="171" max="10" man="1"/>
      </rowBreaks>
      <pageMargins left="0.31496062992125984" right="0.31496062992125984" top="0.78740157480314965" bottom="0.39370078740157483" header="0.31496062992125984" footer="0.11811023622047245"/>
      <printOptions horizontalCentered="1"/>
      <pageSetup paperSize="9" scale="97" firstPageNumber="8" fitToHeight="0" orientation="landscape" useFirstPageNumber="1" r:id="rId1"/>
      <headerFooter alignWithMargins="0">
        <oddHeader>&amp;L&amp;"Tahoma,Kurzíva"&amp;9Návrh rozpočtu na rok 2015
Příloha č. 10&amp;R&amp;"Tahoma,Kurzíva"&amp;9Přehled akcí spolufinancovaných z evropských finančních zdrojů z pohledu způsobu financování</oddHeader>
        <oddFooter>&amp;C&amp;"Tahoma,Obyčejné"&amp;P</oddFooter>
      </headerFooter>
    </customSheetView>
  </customSheetViews>
  <mergeCells count="18">
    <mergeCell ref="A91:J91"/>
    <mergeCell ref="A157:J157"/>
    <mergeCell ref="A168:J168"/>
    <mergeCell ref="A172:J172"/>
    <mergeCell ref="A6:K6"/>
    <mergeCell ref="A37:J37"/>
    <mergeCell ref="A45:J45"/>
    <mergeCell ref="A49:K49"/>
    <mergeCell ref="A55:J55"/>
    <mergeCell ref="A62:J62"/>
    <mergeCell ref="A1:J1"/>
    <mergeCell ref="A2:J2"/>
    <mergeCell ref="A4:A5"/>
    <mergeCell ref="B4:B5"/>
    <mergeCell ref="C4:C5"/>
    <mergeCell ref="D4:F4"/>
    <mergeCell ref="G4:H4"/>
    <mergeCell ref="I4:K4"/>
  </mergeCells>
  <printOptions horizontalCentered="1"/>
  <pageMargins left="0.31496062992125984" right="0.31496062992125984" top="0.78740157480314965" bottom="0.39370078740157483" header="0.31496062992125984" footer="0.11811023622047245"/>
  <pageSetup paperSize="9" scale="97" firstPageNumber="8" fitToHeight="0" orientation="landscape" useFirstPageNumber="1" r:id="rId2"/>
  <headerFooter alignWithMargins="0">
    <oddHeader>&amp;L&amp;"Tahoma,Kurzíva"&amp;9Návrh rozpočtu na rok 2015
Příloha č. 10&amp;R&amp;"Tahoma,Kurzíva"&amp;9Přehled akcí spolufinancovaných z evropských finančních zdrojů z pohledu způsobu financování</oddHeader>
    <oddFooter>&amp;C&amp;"Tahoma,Obyčejné"&amp;P</oddFooter>
  </headerFooter>
  <rowBreaks count="3" manualBreakCount="3">
    <brk id="27" max="10" man="1"/>
    <brk id="48" max="10" man="1"/>
    <brk id="17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zoomScale="95" zoomScaleNormal="95" zoomScaleSheetLayoutView="100" workbookViewId="0">
      <selection activeCell="E5" sqref="E5"/>
    </sheetView>
  </sheetViews>
  <sheetFormatPr defaultRowHeight="12.75"/>
  <cols>
    <col min="1" max="1" width="60.85546875" customWidth="1"/>
    <col min="2" max="4" width="14.7109375" customWidth="1"/>
    <col min="5" max="5" width="11.7109375" bestFit="1" customWidth="1"/>
    <col min="6" max="6" width="11.85546875" bestFit="1" customWidth="1"/>
  </cols>
  <sheetData>
    <row r="1" spans="1:6" ht="38.25" customHeight="1">
      <c r="A1" s="384" t="s">
        <v>445</v>
      </c>
      <c r="B1" s="384"/>
      <c r="C1" s="384"/>
      <c r="D1" s="384"/>
    </row>
    <row r="3" spans="1:6" s="2" customFormat="1" ht="12" thickBot="1">
      <c r="D3" s="23" t="s">
        <v>36</v>
      </c>
      <c r="F3" s="24"/>
    </row>
    <row r="4" spans="1:6" s="2" customFormat="1" ht="51.75" customHeight="1" thickBot="1">
      <c r="A4" s="25" t="s">
        <v>37</v>
      </c>
      <c r="B4" s="301" t="s">
        <v>196</v>
      </c>
      <c r="C4" s="26" t="s">
        <v>438</v>
      </c>
      <c r="D4" s="27" t="s">
        <v>444</v>
      </c>
    </row>
    <row r="5" spans="1:6" s="31" customFormat="1" ht="15" customHeight="1">
      <c r="A5" s="28" t="s">
        <v>443</v>
      </c>
      <c r="B5" s="29"/>
      <c r="C5" s="29"/>
      <c r="D5" s="30"/>
      <c r="F5" s="32"/>
    </row>
    <row r="6" spans="1:6" s="37" customFormat="1" ht="15" customHeight="1">
      <c r="A6" s="33" t="s">
        <v>69</v>
      </c>
      <c r="B6" s="34">
        <v>43497.09</v>
      </c>
      <c r="C6" s="35">
        <v>30377</v>
      </c>
      <c r="D6" s="36">
        <v>10550</v>
      </c>
    </row>
    <row r="7" spans="1:6" s="37" customFormat="1" ht="15" customHeight="1">
      <c r="A7" s="33" t="s">
        <v>70</v>
      </c>
      <c r="B7" s="34">
        <v>113622</v>
      </c>
      <c r="C7" s="35">
        <v>30859</v>
      </c>
      <c r="D7" s="36">
        <v>4500</v>
      </c>
    </row>
    <row r="8" spans="1:6" s="37" customFormat="1" ht="15" customHeight="1">
      <c r="A8" s="33" t="s">
        <v>71</v>
      </c>
      <c r="B8" s="34">
        <v>107000</v>
      </c>
      <c r="C8" s="35">
        <v>59803</v>
      </c>
      <c r="D8" s="36">
        <v>9150</v>
      </c>
    </row>
    <row r="9" spans="1:6" s="37" customFormat="1" ht="15" customHeight="1">
      <c r="A9" s="33" t="s">
        <v>54</v>
      </c>
      <c r="B9" s="34">
        <v>251999.87</v>
      </c>
      <c r="C9" s="35">
        <v>61793</v>
      </c>
      <c r="D9" s="36">
        <v>10250</v>
      </c>
    </row>
    <row r="10" spans="1:6" s="37" customFormat="1" ht="15" customHeight="1">
      <c r="A10" s="33" t="s">
        <v>57</v>
      </c>
      <c r="B10" s="34">
        <v>291000.02</v>
      </c>
      <c r="C10" s="35">
        <v>58100</v>
      </c>
      <c r="D10" s="36">
        <v>11500</v>
      </c>
    </row>
    <row r="11" spans="1:6" s="37" customFormat="1" ht="15" customHeight="1">
      <c r="A11" s="33" t="s">
        <v>272</v>
      </c>
      <c r="B11" s="34">
        <v>22355.4</v>
      </c>
      <c r="C11" s="35">
        <v>15300</v>
      </c>
      <c r="D11" s="36">
        <v>3600</v>
      </c>
    </row>
    <row r="12" spans="1:6" s="37" customFormat="1" ht="15" customHeight="1">
      <c r="A12" s="33" t="s">
        <v>197</v>
      </c>
      <c r="B12" s="34">
        <v>54306</v>
      </c>
      <c r="C12" s="35">
        <v>43751</v>
      </c>
      <c r="D12" s="36">
        <v>9300</v>
      </c>
    </row>
    <row r="13" spans="1:6" s="37" customFormat="1" ht="15" customHeight="1">
      <c r="A13" s="33" t="s">
        <v>198</v>
      </c>
      <c r="B13" s="34">
        <v>53429</v>
      </c>
      <c r="C13" s="35">
        <v>35660</v>
      </c>
      <c r="D13" s="36">
        <v>6700</v>
      </c>
    </row>
    <row r="14" spans="1:6" s="37" customFormat="1" ht="15" customHeight="1">
      <c r="A14" s="33" t="s">
        <v>199</v>
      </c>
      <c r="B14" s="34">
        <v>64587.95</v>
      </c>
      <c r="C14" s="35">
        <v>33410</v>
      </c>
      <c r="D14" s="36">
        <v>4200</v>
      </c>
    </row>
    <row r="15" spans="1:6" s="37" customFormat="1" ht="15" customHeight="1">
      <c r="A15" s="33" t="s">
        <v>201</v>
      </c>
      <c r="B15" s="34">
        <v>477000.45</v>
      </c>
      <c r="C15" s="35">
        <v>294227</v>
      </c>
      <c r="D15" s="36">
        <v>43500</v>
      </c>
    </row>
    <row r="16" spans="1:6" s="37" customFormat="1" ht="15" customHeight="1">
      <c r="A16" s="33" t="s">
        <v>180</v>
      </c>
      <c r="B16" s="34">
        <v>295000.08</v>
      </c>
      <c r="C16" s="35">
        <v>94340</v>
      </c>
      <c r="D16" s="36">
        <v>40000</v>
      </c>
    </row>
    <row r="17" spans="1:4" s="37" customFormat="1" ht="23.25" customHeight="1">
      <c r="A17" s="33" t="s">
        <v>374</v>
      </c>
      <c r="B17" s="34">
        <v>22161.73</v>
      </c>
      <c r="C17" s="35">
        <v>19147</v>
      </c>
      <c r="D17" s="36">
        <v>1900</v>
      </c>
    </row>
    <row r="18" spans="1:4" s="37" customFormat="1" ht="15" customHeight="1">
      <c r="A18" s="33" t="s">
        <v>354</v>
      </c>
      <c r="B18" s="34">
        <v>26787.190000000002</v>
      </c>
      <c r="C18" s="35">
        <v>22352</v>
      </c>
      <c r="D18" s="36">
        <v>8000</v>
      </c>
    </row>
    <row r="19" spans="1:4" s="37" customFormat="1" ht="23.25" customHeight="1">
      <c r="A19" s="33" t="s">
        <v>377</v>
      </c>
      <c r="B19" s="34">
        <v>20694.29</v>
      </c>
      <c r="C19" s="35">
        <v>13813</v>
      </c>
      <c r="D19" s="36">
        <v>6000</v>
      </c>
    </row>
    <row r="20" spans="1:4" s="37" customFormat="1" ht="15" customHeight="1">
      <c r="A20" s="33" t="s">
        <v>372</v>
      </c>
      <c r="B20" s="34">
        <v>28404.17</v>
      </c>
      <c r="C20" s="35">
        <v>19822</v>
      </c>
      <c r="D20" s="36">
        <v>4000</v>
      </c>
    </row>
    <row r="21" spans="1:4" s="37" customFormat="1" ht="15" customHeight="1">
      <c r="A21" s="33" t="s">
        <v>371</v>
      </c>
      <c r="B21" s="34">
        <v>46697.18</v>
      </c>
      <c r="C21" s="35">
        <v>40452</v>
      </c>
      <c r="D21" s="36">
        <v>14000</v>
      </c>
    </row>
    <row r="22" spans="1:4" s="37" customFormat="1" ht="15" customHeight="1">
      <c r="A22" s="33" t="s">
        <v>370</v>
      </c>
      <c r="B22" s="34">
        <v>54220.11</v>
      </c>
      <c r="C22" s="35">
        <v>49291</v>
      </c>
      <c r="D22" s="36">
        <v>22000</v>
      </c>
    </row>
    <row r="23" spans="1:4" s="37" customFormat="1" ht="24" customHeight="1">
      <c r="A23" s="33" t="s">
        <v>362</v>
      </c>
      <c r="B23" s="34">
        <v>30801.48</v>
      </c>
      <c r="C23" s="35">
        <v>25662</v>
      </c>
      <c r="D23" s="36">
        <v>5000</v>
      </c>
    </row>
    <row r="24" spans="1:4" s="37" customFormat="1" ht="15" customHeight="1">
      <c r="A24" s="33" t="s">
        <v>366</v>
      </c>
      <c r="B24" s="34">
        <v>31339.11</v>
      </c>
      <c r="C24" s="35">
        <v>26513</v>
      </c>
      <c r="D24" s="36">
        <v>17000</v>
      </c>
    </row>
    <row r="25" spans="1:4" s="37" customFormat="1" ht="23.25" customHeight="1">
      <c r="A25" s="33" t="s">
        <v>369</v>
      </c>
      <c r="B25" s="34">
        <v>53385.88</v>
      </c>
      <c r="C25" s="35">
        <v>46784</v>
      </c>
      <c r="D25" s="36">
        <v>24765</v>
      </c>
    </row>
    <row r="26" spans="1:4" s="37" customFormat="1" ht="23.25" customHeight="1">
      <c r="A26" s="33" t="s">
        <v>355</v>
      </c>
      <c r="B26" s="34">
        <v>14162.46</v>
      </c>
      <c r="C26" s="35">
        <v>9875</v>
      </c>
      <c r="D26" s="36">
        <v>3000</v>
      </c>
    </row>
    <row r="27" spans="1:4" s="37" customFormat="1" ht="15" customHeight="1">
      <c r="A27" s="33" t="s">
        <v>363</v>
      </c>
      <c r="B27" s="34">
        <v>12957</v>
      </c>
      <c r="C27" s="35">
        <v>9717</v>
      </c>
      <c r="D27" s="36">
        <v>3000</v>
      </c>
    </row>
    <row r="28" spans="1:4" s="37" customFormat="1" ht="15" customHeight="1">
      <c r="A28" s="33" t="s">
        <v>376</v>
      </c>
      <c r="B28" s="34">
        <v>13761.02</v>
      </c>
      <c r="C28" s="35">
        <v>8510</v>
      </c>
      <c r="D28" s="36">
        <v>1000</v>
      </c>
    </row>
    <row r="29" spans="1:4" s="37" customFormat="1" ht="15" customHeight="1">
      <c r="A29" s="33" t="s">
        <v>365</v>
      </c>
      <c r="B29" s="34">
        <v>12632.32</v>
      </c>
      <c r="C29" s="35">
        <v>7555</v>
      </c>
      <c r="D29" s="36">
        <v>720</v>
      </c>
    </row>
    <row r="30" spans="1:4" s="37" customFormat="1" ht="15" customHeight="1">
      <c r="A30" s="33" t="s">
        <v>364</v>
      </c>
      <c r="B30" s="34">
        <v>29512.46</v>
      </c>
      <c r="C30" s="35">
        <v>24829</v>
      </c>
      <c r="D30" s="36">
        <v>10000</v>
      </c>
    </row>
    <row r="31" spans="1:4" s="37" customFormat="1" ht="15" customHeight="1">
      <c r="A31" s="33" t="s">
        <v>367</v>
      </c>
      <c r="B31" s="34">
        <v>14465.05</v>
      </c>
      <c r="C31" s="35">
        <v>9150</v>
      </c>
      <c r="D31" s="36">
        <v>4000</v>
      </c>
    </row>
    <row r="32" spans="1:4" s="37" customFormat="1" ht="15" customHeight="1">
      <c r="A32" s="33" t="s">
        <v>380</v>
      </c>
      <c r="B32" s="34">
        <v>19337.059999999998</v>
      </c>
      <c r="C32" s="35">
        <v>12548</v>
      </c>
      <c r="D32" s="36">
        <v>829</v>
      </c>
    </row>
    <row r="33" spans="1:6" s="37" customFormat="1" ht="24" customHeight="1">
      <c r="A33" s="33" t="s">
        <v>378</v>
      </c>
      <c r="B33" s="34">
        <v>11345.44</v>
      </c>
      <c r="C33" s="35">
        <v>6314</v>
      </c>
      <c r="D33" s="36">
        <v>2000</v>
      </c>
    </row>
    <row r="34" spans="1:6" s="37" customFormat="1" ht="15" customHeight="1">
      <c r="A34" s="33" t="s">
        <v>368</v>
      </c>
      <c r="B34" s="34">
        <v>9148.7200000000012</v>
      </c>
      <c r="C34" s="35">
        <v>3163</v>
      </c>
      <c r="D34" s="36">
        <v>286</v>
      </c>
    </row>
    <row r="35" spans="1:6" s="37" customFormat="1" ht="15" customHeight="1">
      <c r="A35" s="33" t="s">
        <v>379</v>
      </c>
      <c r="B35" s="34">
        <v>8482.2200000000012</v>
      </c>
      <c r="C35" s="35">
        <v>3437</v>
      </c>
      <c r="D35" s="36">
        <v>2667</v>
      </c>
    </row>
    <row r="36" spans="1:6" s="37" customFormat="1" ht="15" customHeight="1">
      <c r="A36" s="33" t="s">
        <v>373</v>
      </c>
      <c r="B36" s="34">
        <v>14412.51</v>
      </c>
      <c r="C36" s="35">
        <v>9964</v>
      </c>
      <c r="D36" s="36">
        <v>2673</v>
      </c>
    </row>
    <row r="37" spans="1:6" s="37" customFormat="1" ht="15" customHeight="1">
      <c r="A37" s="33" t="s">
        <v>375</v>
      </c>
      <c r="B37" s="34">
        <v>19098.54</v>
      </c>
      <c r="C37" s="35">
        <v>13135</v>
      </c>
      <c r="D37" s="36">
        <v>5910</v>
      </c>
    </row>
    <row r="38" spans="1:6" s="37" customFormat="1" ht="25.5" customHeight="1">
      <c r="A38" s="38" t="s">
        <v>442</v>
      </c>
      <c r="B38" s="39">
        <f>SUM(B6:B37)</f>
        <v>2267603.7999999998</v>
      </c>
      <c r="C38" s="39">
        <f>SUM(C6:C37)</f>
        <v>1139653</v>
      </c>
      <c r="D38" s="40">
        <f>SUM(D6:D37)</f>
        <v>292000</v>
      </c>
    </row>
    <row r="39" spans="1:6" ht="3.75" customHeight="1">
      <c r="A39" s="295"/>
      <c r="B39" s="289"/>
      <c r="C39" s="289"/>
      <c r="D39" s="294"/>
    </row>
    <row r="40" spans="1:6" ht="37.5" customHeight="1" thickBot="1">
      <c r="A40" s="41" t="s">
        <v>441</v>
      </c>
      <c r="B40" s="42">
        <f>B38</f>
        <v>2267603.7999999998</v>
      </c>
      <c r="C40" s="43">
        <f>C38</f>
        <v>1139653</v>
      </c>
      <c r="D40" s="44">
        <f>D38</f>
        <v>292000</v>
      </c>
      <c r="E40" s="45"/>
      <c r="F40" s="46"/>
    </row>
    <row r="41" spans="1:6" s="289" customFormat="1" ht="18" hidden="1" customHeight="1">
      <c r="A41" s="293"/>
      <c r="B41" s="292"/>
      <c r="C41" s="292"/>
      <c r="D41" s="292"/>
      <c r="E41" s="291"/>
      <c r="F41" s="290"/>
    </row>
    <row r="42" spans="1:6" s="37" customFormat="1" ht="63" hidden="1" customHeight="1">
      <c r="A42" s="387" t="s">
        <v>440</v>
      </c>
      <c r="B42" s="387"/>
      <c r="C42" s="387"/>
      <c r="D42" s="387"/>
    </row>
    <row r="43" spans="1:6" s="2" customFormat="1" ht="12" hidden="1" thickBot="1">
      <c r="D43" s="23" t="s">
        <v>36</v>
      </c>
      <c r="F43" s="24"/>
    </row>
    <row r="44" spans="1:6" s="37" customFormat="1" ht="57" hidden="1" thickBot="1">
      <c r="A44" s="288" t="s">
        <v>439</v>
      </c>
      <c r="B44" s="287" t="s">
        <v>196</v>
      </c>
      <c r="C44" s="287" t="s">
        <v>438</v>
      </c>
      <c r="D44" s="286" t="s">
        <v>437</v>
      </c>
    </row>
    <row r="45" spans="1:6" s="37" customFormat="1" ht="23.25" hidden="1" customHeight="1">
      <c r="A45" s="285" t="s">
        <v>436</v>
      </c>
      <c r="B45" s="284">
        <v>50000</v>
      </c>
      <c r="C45" s="283">
        <v>0</v>
      </c>
      <c r="D45" s="282">
        <v>41000</v>
      </c>
    </row>
    <row r="46" spans="1:6" s="37" customFormat="1" ht="15" hidden="1" customHeight="1">
      <c r="A46" s="33" t="s">
        <v>101</v>
      </c>
      <c r="B46" s="34">
        <v>66870.540000000008</v>
      </c>
      <c r="C46" s="35">
        <v>50000</v>
      </c>
      <c r="D46" s="36">
        <v>6000</v>
      </c>
    </row>
    <row r="47" spans="1:6" s="37" customFormat="1" ht="15" hidden="1" customHeight="1">
      <c r="A47" s="33" t="s">
        <v>53</v>
      </c>
      <c r="B47" s="34">
        <v>15512.98</v>
      </c>
      <c r="C47" s="35">
        <v>0</v>
      </c>
      <c r="D47" s="36">
        <v>3000</v>
      </c>
    </row>
    <row r="48" spans="1:6" s="31" customFormat="1" ht="15" hidden="1" customHeight="1" thickBot="1">
      <c r="A48" s="281" t="s">
        <v>61</v>
      </c>
      <c r="B48" s="280">
        <v>402705.51</v>
      </c>
      <c r="C48" s="279">
        <v>401150</v>
      </c>
      <c r="D48" s="278">
        <v>30000</v>
      </c>
      <c r="E48" s="37"/>
      <c r="F48" s="32"/>
    </row>
    <row r="49" spans="1:4" s="37" customFormat="1" ht="34.5" hidden="1" thickBot="1">
      <c r="A49" s="277" t="s">
        <v>435</v>
      </c>
      <c r="B49" s="276">
        <f>SUM(B45:B48)</f>
        <v>535089.03</v>
      </c>
      <c r="C49" s="276">
        <f>SUM(C45:C48)</f>
        <v>451150</v>
      </c>
      <c r="D49" s="275">
        <f>SUM(D45:D48)</f>
        <v>80000</v>
      </c>
    </row>
    <row r="50" spans="1:4" s="37" customFormat="1" ht="9" customHeight="1">
      <c r="A50" s="385"/>
      <c r="B50" s="386"/>
      <c r="C50" s="386"/>
      <c r="D50" s="386"/>
    </row>
  </sheetData>
  <customSheetViews>
    <customSheetView guid="{FFF09864-B75B-45CC-8A23-7ED56E2D3858}" scale="95" fitToPage="1" hiddenRows="1">
      <selection activeCell="E5" sqref="E5"/>
      <pageMargins left="0.39370078740157483" right="0.39370078740157483" top="0.78740157480314965" bottom="0.59055118110236227" header="0.31496062992125984" footer="0.11811023622047245"/>
      <printOptions horizontalCentered="1"/>
      <pageSetup paperSize="9" scale="92" firstPageNumber="17" fitToHeight="0" orientation="portrait" useFirstPageNumber="1" r:id="rId1"/>
      <headerFooter alignWithMargins="0">
        <oddHeader>&amp;L&amp;"Tahoma,Kurzíva"&amp;9Návrh rozpočtu na rok 2015
Příloha č. 10&amp;R&amp;"Tahoma,Kurzíva"&amp;9Přehled akcí navržených k částečnému profinancování z úvěrového rámce EIB</oddHeader>
        <oddFooter>&amp;C&amp;"Tahoma,Obyčejné"&amp;P</oddFooter>
      </headerFooter>
    </customSheetView>
  </customSheetViews>
  <mergeCells count="3">
    <mergeCell ref="A1:D1"/>
    <mergeCell ref="A50:D50"/>
    <mergeCell ref="A42:D42"/>
  </mergeCells>
  <printOptions horizontalCentered="1"/>
  <pageMargins left="0.39370078740157483" right="0.39370078740157483" top="0.78740157480314965" bottom="0.59055118110236227" header="0.31496062992125984" footer="0.11811023622047245"/>
  <pageSetup paperSize="9" scale="92" firstPageNumber="17" fitToHeight="0" orientation="portrait" useFirstPageNumber="1" r:id="rId2"/>
  <headerFooter alignWithMargins="0">
    <oddHeader>&amp;L&amp;"Tahoma,Kurzíva"&amp;9Návrh rozpočtu na rok 2015
Příloha č. 10&amp;R&amp;"Tahoma,Kurzíva"&amp;9Přehled akcí navržených k částečnému profinancování z úvěrového rámce EIB</oddHeader>
    <oddFooter>&amp;C&amp;"Tahoma,Obyčejné"&amp;P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3"/>
  <sheetViews>
    <sheetView zoomScaleNormal="100" zoomScaleSheetLayoutView="100" workbookViewId="0">
      <selection activeCell="E2" sqref="E2"/>
    </sheetView>
  </sheetViews>
  <sheetFormatPr defaultRowHeight="10.5"/>
  <cols>
    <col min="1" max="1" width="7" style="108" customWidth="1"/>
    <col min="2" max="2" width="30" style="109" customWidth="1"/>
    <col min="3" max="3" width="12.140625" style="101" customWidth="1"/>
    <col min="4" max="4" width="47" style="110" customWidth="1"/>
    <col min="5" max="16384" width="9.140625" style="57"/>
  </cols>
  <sheetData>
    <row r="1" spans="1:4" s="47" customFormat="1" ht="18" customHeight="1">
      <c r="A1" s="390" t="s">
        <v>389</v>
      </c>
      <c r="B1" s="390"/>
      <c r="C1" s="390"/>
      <c r="D1" s="390"/>
    </row>
    <row r="2" spans="1:4" s="47" customFormat="1" ht="18" customHeight="1">
      <c r="A2" s="252"/>
      <c r="B2" s="252"/>
      <c r="C2" s="252"/>
      <c r="D2" s="252"/>
    </row>
    <row r="3" spans="1:4" s="52" customFormat="1" ht="15" customHeight="1" thickBot="1">
      <c r="A3" s="48" t="s">
        <v>202</v>
      </c>
      <c r="B3" s="49"/>
      <c r="C3" s="50"/>
      <c r="D3" s="51"/>
    </row>
    <row r="4" spans="1:4" ht="25.5" customHeight="1" thickBot="1">
      <c r="A4" s="53" t="s">
        <v>203</v>
      </c>
      <c r="B4" s="54" t="s">
        <v>204</v>
      </c>
      <c r="C4" s="254" t="s">
        <v>205</v>
      </c>
      <c r="D4" s="56" t="s">
        <v>206</v>
      </c>
    </row>
    <row r="5" spans="1:4" ht="24" customHeight="1" thickTop="1">
      <c r="A5" s="58">
        <v>1111</v>
      </c>
      <c r="B5" s="247" t="s">
        <v>207</v>
      </c>
      <c r="C5" s="78">
        <v>1110000</v>
      </c>
      <c r="D5" s="255" t="s">
        <v>208</v>
      </c>
    </row>
    <row r="6" spans="1:4" ht="24" customHeight="1">
      <c r="A6" s="59">
        <v>1112</v>
      </c>
      <c r="B6" s="245" t="s">
        <v>209</v>
      </c>
      <c r="C6" s="60">
        <v>15000</v>
      </c>
      <c r="D6" s="256" t="s">
        <v>210</v>
      </c>
    </row>
    <row r="7" spans="1:4" ht="24" customHeight="1">
      <c r="A7" s="59">
        <v>1113</v>
      </c>
      <c r="B7" s="245" t="s">
        <v>211</v>
      </c>
      <c r="C7" s="60">
        <v>115000</v>
      </c>
      <c r="D7" s="256" t="s">
        <v>212</v>
      </c>
    </row>
    <row r="8" spans="1:4" ht="24" customHeight="1">
      <c r="A8" s="59">
        <v>1121</v>
      </c>
      <c r="B8" s="245" t="s">
        <v>213</v>
      </c>
      <c r="C8" s="60">
        <v>1100000</v>
      </c>
      <c r="D8" s="256" t="s">
        <v>214</v>
      </c>
    </row>
    <row r="9" spans="1:4" ht="24" customHeight="1">
      <c r="A9" s="59">
        <v>1123</v>
      </c>
      <c r="B9" s="245" t="s">
        <v>215</v>
      </c>
      <c r="C9" s="60">
        <v>25000</v>
      </c>
      <c r="D9" s="256" t="s">
        <v>216</v>
      </c>
    </row>
    <row r="10" spans="1:4" ht="24" customHeight="1">
      <c r="A10" s="59">
        <v>1211</v>
      </c>
      <c r="B10" s="245" t="s">
        <v>217</v>
      </c>
      <c r="C10" s="60">
        <v>2410000</v>
      </c>
      <c r="D10" s="256" t="s">
        <v>218</v>
      </c>
    </row>
    <row r="11" spans="1:4" ht="45" customHeight="1" thickBot="1">
      <c r="A11" s="62">
        <v>1361</v>
      </c>
      <c r="B11" s="63" t="s">
        <v>219</v>
      </c>
      <c r="C11" s="95">
        <v>1650</v>
      </c>
      <c r="D11" s="257" t="s">
        <v>220</v>
      </c>
    </row>
    <row r="12" spans="1:4" s="69" customFormat="1" ht="15.75" customHeight="1" thickTop="1" thickBot="1">
      <c r="A12" s="65" t="s">
        <v>221</v>
      </c>
      <c r="B12" s="66"/>
      <c r="C12" s="269">
        <f>SUM(C5:C11)</f>
        <v>4776650</v>
      </c>
      <c r="D12" s="268"/>
    </row>
    <row r="13" spans="1:4" s="69" customFormat="1" ht="15.75" customHeight="1">
      <c r="A13" s="70"/>
      <c r="B13" s="71"/>
      <c r="C13" s="72"/>
      <c r="D13" s="73"/>
    </row>
    <row r="14" spans="1:4" s="69" customFormat="1" ht="15" customHeight="1">
      <c r="A14" s="74"/>
      <c r="B14" s="71"/>
      <c r="C14" s="72"/>
      <c r="D14" s="73"/>
    </row>
    <row r="15" spans="1:4" s="69" customFormat="1" ht="15" customHeight="1" thickBot="1">
      <c r="A15" s="70" t="s">
        <v>222</v>
      </c>
      <c r="B15" s="71"/>
      <c r="C15" s="72"/>
      <c r="D15" s="73"/>
    </row>
    <row r="16" spans="1:4" s="75" customFormat="1" ht="25.5" customHeight="1" thickBot="1">
      <c r="A16" s="53" t="s">
        <v>203</v>
      </c>
      <c r="B16" s="54" t="s">
        <v>204</v>
      </c>
      <c r="C16" s="55" t="s">
        <v>205</v>
      </c>
      <c r="D16" s="56" t="s">
        <v>206</v>
      </c>
    </row>
    <row r="17" spans="1:4" ht="34.5" customHeight="1" thickTop="1">
      <c r="A17" s="391">
        <v>2111</v>
      </c>
      <c r="B17" s="393" t="s">
        <v>223</v>
      </c>
      <c r="C17" s="76">
        <v>1692</v>
      </c>
      <c r="D17" s="77" t="s">
        <v>390</v>
      </c>
    </row>
    <row r="18" spans="1:4" ht="34.5" customHeight="1">
      <c r="A18" s="392"/>
      <c r="B18" s="394"/>
      <c r="C18" s="78">
        <v>600</v>
      </c>
      <c r="D18" s="79" t="s">
        <v>391</v>
      </c>
    </row>
    <row r="19" spans="1:4" ht="12.75" customHeight="1">
      <c r="A19" s="244">
        <v>2119</v>
      </c>
      <c r="B19" s="245" t="s">
        <v>224</v>
      </c>
      <c r="C19" s="60">
        <v>1500</v>
      </c>
      <c r="D19" s="61" t="s">
        <v>225</v>
      </c>
    </row>
    <row r="20" spans="1:4" ht="57.75" customHeight="1">
      <c r="A20" s="395">
        <v>2122</v>
      </c>
      <c r="B20" s="397" t="s">
        <v>226</v>
      </c>
      <c r="C20" s="60">
        <v>6327</v>
      </c>
      <c r="D20" s="61" t="s">
        <v>227</v>
      </c>
    </row>
    <row r="21" spans="1:4" ht="24" customHeight="1">
      <c r="A21" s="396"/>
      <c r="B21" s="398"/>
      <c r="C21" s="60">
        <v>12000</v>
      </c>
      <c r="D21" s="61" t="s">
        <v>228</v>
      </c>
    </row>
    <row r="22" spans="1:4" ht="34.5" customHeight="1">
      <c r="A22" s="392"/>
      <c r="B22" s="399"/>
      <c r="C22" s="60">
        <v>11958</v>
      </c>
      <c r="D22" s="61" t="s">
        <v>392</v>
      </c>
    </row>
    <row r="23" spans="1:4" ht="34.5" customHeight="1">
      <c r="A23" s="244">
        <v>2131</v>
      </c>
      <c r="B23" s="245" t="s">
        <v>229</v>
      </c>
      <c r="C23" s="60">
        <v>834</v>
      </c>
      <c r="D23" s="61" t="s">
        <v>230</v>
      </c>
    </row>
    <row r="24" spans="1:4" ht="34.5" customHeight="1">
      <c r="A24" s="388">
        <v>2132</v>
      </c>
      <c r="B24" s="389" t="s">
        <v>231</v>
      </c>
      <c r="C24" s="60">
        <v>8954</v>
      </c>
      <c r="D24" s="61" t="s">
        <v>393</v>
      </c>
    </row>
    <row r="25" spans="1:4" ht="34.5" customHeight="1">
      <c r="A25" s="388"/>
      <c r="B25" s="389"/>
      <c r="C25" s="60">
        <v>6369</v>
      </c>
      <c r="D25" s="61" t="s">
        <v>232</v>
      </c>
    </row>
    <row r="26" spans="1:4" ht="45" customHeight="1">
      <c r="A26" s="388"/>
      <c r="B26" s="389"/>
      <c r="C26" s="60">
        <v>3500</v>
      </c>
      <c r="D26" s="61" t="s">
        <v>394</v>
      </c>
    </row>
    <row r="27" spans="1:4" ht="34.5" customHeight="1">
      <c r="A27" s="246">
        <v>2139</v>
      </c>
      <c r="B27" s="248" t="s">
        <v>233</v>
      </c>
      <c r="C27" s="78">
        <v>8</v>
      </c>
      <c r="D27" s="79" t="s">
        <v>395</v>
      </c>
    </row>
    <row r="28" spans="1:4" ht="24" customHeight="1">
      <c r="A28" s="244">
        <v>2141</v>
      </c>
      <c r="B28" s="245" t="s">
        <v>234</v>
      </c>
      <c r="C28" s="60">
        <v>12000</v>
      </c>
      <c r="D28" s="61" t="s">
        <v>235</v>
      </c>
    </row>
    <row r="29" spans="1:4" ht="24" customHeight="1">
      <c r="A29" s="246">
        <v>2211</v>
      </c>
      <c r="B29" s="248" t="s">
        <v>236</v>
      </c>
      <c r="C29" s="78">
        <v>5</v>
      </c>
      <c r="D29" s="79" t="s">
        <v>237</v>
      </c>
    </row>
    <row r="30" spans="1:4" ht="69.75" customHeight="1">
      <c r="A30" s="388">
        <v>2212</v>
      </c>
      <c r="B30" s="389" t="s">
        <v>238</v>
      </c>
      <c r="C30" s="60">
        <v>25</v>
      </c>
      <c r="D30" s="61" t="s">
        <v>281</v>
      </c>
    </row>
    <row r="31" spans="1:4" ht="60" customHeight="1">
      <c r="A31" s="388"/>
      <c r="B31" s="389"/>
      <c r="C31" s="60">
        <v>5000</v>
      </c>
      <c r="D31" s="61" t="s">
        <v>282</v>
      </c>
    </row>
    <row r="32" spans="1:4" ht="34.5" customHeight="1">
      <c r="A32" s="388">
        <v>2324</v>
      </c>
      <c r="B32" s="397" t="s">
        <v>239</v>
      </c>
      <c r="C32" s="60">
        <v>1000</v>
      </c>
      <c r="D32" s="61" t="s">
        <v>240</v>
      </c>
    </row>
    <row r="33" spans="1:4" ht="34.5" customHeight="1">
      <c r="A33" s="388"/>
      <c r="B33" s="398"/>
      <c r="C33" s="60">
        <v>15</v>
      </c>
      <c r="D33" s="61" t="s">
        <v>241</v>
      </c>
    </row>
    <row r="34" spans="1:4" ht="24" customHeight="1">
      <c r="A34" s="388"/>
      <c r="B34" s="399"/>
      <c r="C34" s="60">
        <v>50</v>
      </c>
      <c r="D34" s="61" t="s">
        <v>396</v>
      </c>
    </row>
    <row r="35" spans="1:4" ht="34.5" customHeight="1">
      <c r="A35" s="244">
        <v>2329</v>
      </c>
      <c r="B35" s="245" t="s">
        <v>242</v>
      </c>
      <c r="C35" s="60">
        <v>3100</v>
      </c>
      <c r="D35" s="61" t="s">
        <v>243</v>
      </c>
    </row>
    <row r="36" spans="1:4" ht="45" customHeight="1">
      <c r="A36" s="244">
        <v>2342</v>
      </c>
      <c r="B36" s="245" t="s">
        <v>244</v>
      </c>
      <c r="C36" s="60">
        <v>15000</v>
      </c>
      <c r="D36" s="61" t="s">
        <v>245</v>
      </c>
    </row>
    <row r="37" spans="1:4" ht="45" customHeight="1">
      <c r="A37" s="400">
        <v>2451</v>
      </c>
      <c r="B37" s="389" t="s">
        <v>246</v>
      </c>
      <c r="C37" s="60">
        <v>3000</v>
      </c>
      <c r="D37" s="61" t="s">
        <v>397</v>
      </c>
    </row>
    <row r="38" spans="1:4" ht="25.5" customHeight="1" thickBot="1">
      <c r="A38" s="401"/>
      <c r="B38" s="402"/>
      <c r="C38" s="80">
        <v>70000</v>
      </c>
      <c r="D38" s="64" t="s">
        <v>398</v>
      </c>
    </row>
    <row r="39" spans="1:4" s="81" customFormat="1" ht="15.75" customHeight="1" thickTop="1" thickBot="1">
      <c r="A39" s="65" t="s">
        <v>247</v>
      </c>
      <c r="B39" s="66"/>
      <c r="C39" s="67">
        <f>SUM(C17:C38)</f>
        <v>162937</v>
      </c>
      <c r="D39" s="68"/>
    </row>
    <row r="40" spans="1:4" s="81" customFormat="1" ht="15.75" customHeight="1">
      <c r="A40" s="82"/>
      <c r="B40" s="83"/>
      <c r="C40" s="84"/>
      <c r="D40" s="85"/>
    </row>
    <row r="41" spans="1:4" ht="15" customHeight="1">
      <c r="A41" s="86"/>
      <c r="B41" s="87"/>
      <c r="C41" s="88"/>
      <c r="D41" s="89"/>
    </row>
    <row r="42" spans="1:4" ht="15" customHeight="1" thickBot="1">
      <c r="A42" s="90" t="s">
        <v>248</v>
      </c>
      <c r="B42" s="91"/>
      <c r="C42" s="92"/>
      <c r="D42" s="93"/>
    </row>
    <row r="43" spans="1:4" ht="25.5" customHeight="1" thickBot="1">
      <c r="A43" s="53" t="s">
        <v>203</v>
      </c>
      <c r="B43" s="54" t="s">
        <v>204</v>
      </c>
      <c r="C43" s="55" t="s">
        <v>205</v>
      </c>
      <c r="D43" s="56" t="s">
        <v>206</v>
      </c>
    </row>
    <row r="44" spans="1:4" ht="24" customHeight="1" thickTop="1">
      <c r="A44" s="250">
        <v>3111</v>
      </c>
      <c r="B44" s="251" t="s">
        <v>249</v>
      </c>
      <c r="C44" s="60">
        <v>10000</v>
      </c>
      <c r="D44" s="77" t="s">
        <v>250</v>
      </c>
    </row>
    <row r="45" spans="1:4" ht="24" customHeight="1">
      <c r="A45" s="244">
        <v>3112</v>
      </c>
      <c r="B45" s="245" t="s">
        <v>251</v>
      </c>
      <c r="C45" s="60">
        <v>30000</v>
      </c>
      <c r="D45" s="61" t="s">
        <v>252</v>
      </c>
    </row>
    <row r="46" spans="1:4" ht="34.5" customHeight="1" thickBot="1">
      <c r="A46" s="94">
        <v>3129</v>
      </c>
      <c r="B46" s="249" t="s">
        <v>253</v>
      </c>
      <c r="C46" s="95">
        <v>15980</v>
      </c>
      <c r="D46" s="64" t="s">
        <v>254</v>
      </c>
    </row>
    <row r="47" spans="1:4" s="69" customFormat="1" ht="15.75" customHeight="1" thickTop="1" thickBot="1">
      <c r="A47" s="96" t="s">
        <v>255</v>
      </c>
      <c r="B47" s="97"/>
      <c r="C47" s="67">
        <f>SUM(C44:C46)</f>
        <v>55980</v>
      </c>
      <c r="D47" s="68"/>
    </row>
    <row r="48" spans="1:4" s="75" customFormat="1" ht="15" customHeight="1">
      <c r="A48" s="98"/>
      <c r="B48" s="83"/>
      <c r="C48" s="84"/>
      <c r="D48" s="99"/>
    </row>
    <row r="49" spans="1:4" s="75" customFormat="1" ht="15" customHeight="1">
      <c r="A49" s="74"/>
      <c r="B49" s="71"/>
      <c r="C49" s="72"/>
      <c r="D49" s="100"/>
    </row>
    <row r="50" spans="1:4" s="75" customFormat="1" ht="15" customHeight="1" thickBot="1">
      <c r="A50" s="70" t="s">
        <v>302</v>
      </c>
      <c r="B50" s="71"/>
      <c r="C50" s="72"/>
      <c r="D50" s="100"/>
    </row>
    <row r="51" spans="1:4" s="75" customFormat="1" ht="25.5" customHeight="1">
      <c r="A51" s="258" t="s">
        <v>203</v>
      </c>
      <c r="B51" s="259" t="s">
        <v>204</v>
      </c>
      <c r="C51" s="260" t="s">
        <v>205</v>
      </c>
      <c r="D51" s="261" t="s">
        <v>206</v>
      </c>
    </row>
    <row r="52" spans="1:4" s="264" customFormat="1" ht="34.5" customHeight="1">
      <c r="A52" s="262">
        <v>4112</v>
      </c>
      <c r="B52" s="245" t="s">
        <v>256</v>
      </c>
      <c r="C52" s="60">
        <v>114252</v>
      </c>
      <c r="D52" s="263" t="s">
        <v>301</v>
      </c>
    </row>
    <row r="53" spans="1:4" s="264" customFormat="1" ht="24" customHeight="1">
      <c r="A53" s="262">
        <v>4113</v>
      </c>
      <c r="B53" s="245" t="s">
        <v>257</v>
      </c>
      <c r="C53" s="60">
        <v>850</v>
      </c>
      <c r="D53" s="263" t="s">
        <v>183</v>
      </c>
    </row>
    <row r="54" spans="1:4" s="109" customFormat="1" ht="12.75" customHeight="1">
      <c r="A54" s="388">
        <v>4116</v>
      </c>
      <c r="B54" s="389" t="s">
        <v>258</v>
      </c>
      <c r="C54" s="60">
        <v>207979</v>
      </c>
      <c r="D54" s="263" t="s">
        <v>259</v>
      </c>
    </row>
    <row r="55" spans="1:4" s="49" customFormat="1" ht="12.75" customHeight="1">
      <c r="A55" s="388"/>
      <c r="B55" s="389"/>
      <c r="C55" s="60">
        <v>2000</v>
      </c>
      <c r="D55" s="263" t="s">
        <v>111</v>
      </c>
    </row>
    <row r="56" spans="1:4" s="109" customFormat="1" ht="12.75" customHeight="1">
      <c r="A56" s="388"/>
      <c r="B56" s="389"/>
      <c r="C56" s="60">
        <v>2000</v>
      </c>
      <c r="D56" s="263" t="s">
        <v>120</v>
      </c>
    </row>
    <row r="57" spans="1:4" s="109" customFormat="1" ht="12.75" customHeight="1">
      <c r="A57" s="388"/>
      <c r="B57" s="389"/>
      <c r="C57" s="60">
        <v>1000</v>
      </c>
      <c r="D57" s="263" t="s">
        <v>126</v>
      </c>
    </row>
    <row r="58" spans="1:4" s="109" customFormat="1" ht="12.75" customHeight="1">
      <c r="A58" s="388"/>
      <c r="B58" s="389"/>
      <c r="C58" s="60">
        <v>1500</v>
      </c>
      <c r="D58" s="263" t="s">
        <v>133</v>
      </c>
    </row>
    <row r="59" spans="1:4" s="109" customFormat="1" ht="12.75" customHeight="1">
      <c r="A59" s="388"/>
      <c r="B59" s="389"/>
      <c r="C59" s="60">
        <v>1000</v>
      </c>
      <c r="D59" s="263" t="s">
        <v>119</v>
      </c>
    </row>
    <row r="60" spans="1:4" s="109" customFormat="1" ht="24" customHeight="1">
      <c r="A60" s="388"/>
      <c r="B60" s="389"/>
      <c r="C60" s="60">
        <v>3000</v>
      </c>
      <c r="D60" s="263" t="s">
        <v>122</v>
      </c>
    </row>
    <row r="61" spans="1:4" s="109" customFormat="1" ht="24" customHeight="1">
      <c r="A61" s="388"/>
      <c r="B61" s="389"/>
      <c r="C61" s="60">
        <v>2800</v>
      </c>
      <c r="D61" s="263" t="s">
        <v>123</v>
      </c>
    </row>
    <row r="62" spans="1:4" s="109" customFormat="1" ht="12.75" customHeight="1">
      <c r="A62" s="388"/>
      <c r="B62" s="389"/>
      <c r="C62" s="60">
        <v>9000</v>
      </c>
      <c r="D62" s="263" t="s">
        <v>117</v>
      </c>
    </row>
    <row r="63" spans="1:4" s="109" customFormat="1" ht="12.75" customHeight="1">
      <c r="A63" s="388"/>
      <c r="B63" s="389"/>
      <c r="C63" s="60">
        <v>3500</v>
      </c>
      <c r="D63" s="263" t="s">
        <v>304</v>
      </c>
    </row>
    <row r="64" spans="1:4" s="109" customFormat="1" ht="12.75" customHeight="1">
      <c r="A64" s="388"/>
      <c r="B64" s="389"/>
      <c r="C64" s="60">
        <v>500</v>
      </c>
      <c r="D64" s="263" t="s">
        <v>399</v>
      </c>
    </row>
    <row r="65" spans="1:4" s="109" customFormat="1" ht="12.75" customHeight="1">
      <c r="A65" s="388"/>
      <c r="B65" s="389"/>
      <c r="C65" s="60">
        <v>2000</v>
      </c>
      <c r="D65" s="263" t="s">
        <v>125</v>
      </c>
    </row>
    <row r="66" spans="1:4" s="109" customFormat="1" ht="24" customHeight="1">
      <c r="A66" s="388"/>
      <c r="B66" s="389"/>
      <c r="C66" s="60">
        <v>1000</v>
      </c>
      <c r="D66" s="263" t="s">
        <v>189</v>
      </c>
    </row>
    <row r="67" spans="1:4" s="109" customFormat="1" ht="12.75" customHeight="1">
      <c r="A67" s="388"/>
      <c r="B67" s="389"/>
      <c r="C67" s="60">
        <v>1000</v>
      </c>
      <c r="D67" s="263" t="s">
        <v>192</v>
      </c>
    </row>
    <row r="68" spans="1:4" s="109" customFormat="1" ht="12.75" customHeight="1">
      <c r="A68" s="388"/>
      <c r="B68" s="389"/>
      <c r="C68" s="60">
        <v>300</v>
      </c>
      <c r="D68" s="263" t="s">
        <v>400</v>
      </c>
    </row>
    <row r="69" spans="1:4" s="109" customFormat="1" ht="34.5" customHeight="1">
      <c r="A69" s="388"/>
      <c r="B69" s="389"/>
      <c r="C69" s="60">
        <v>1000</v>
      </c>
      <c r="D69" s="263" t="s">
        <v>401</v>
      </c>
    </row>
    <row r="70" spans="1:4" s="109" customFormat="1" ht="24" customHeight="1">
      <c r="A70" s="388"/>
      <c r="B70" s="389"/>
      <c r="C70" s="60">
        <v>15000</v>
      </c>
      <c r="D70" s="263" t="s">
        <v>159</v>
      </c>
    </row>
    <row r="71" spans="1:4" s="109" customFormat="1" ht="24" customHeight="1">
      <c r="A71" s="244">
        <v>4118</v>
      </c>
      <c r="B71" s="245" t="s">
        <v>260</v>
      </c>
      <c r="C71" s="60">
        <v>221</v>
      </c>
      <c r="D71" s="263" t="s">
        <v>402</v>
      </c>
    </row>
    <row r="72" spans="1:4" s="109" customFormat="1" ht="24" customHeight="1">
      <c r="A72" s="388">
        <v>4119</v>
      </c>
      <c r="B72" s="389" t="s">
        <v>261</v>
      </c>
      <c r="C72" s="60">
        <v>79</v>
      </c>
      <c r="D72" s="263" t="s">
        <v>169</v>
      </c>
    </row>
    <row r="73" spans="1:4" s="109" customFormat="1">
      <c r="A73" s="388"/>
      <c r="B73" s="389"/>
      <c r="C73" s="60">
        <v>88</v>
      </c>
      <c r="D73" s="263" t="s">
        <v>142</v>
      </c>
    </row>
    <row r="74" spans="1:4" s="109" customFormat="1">
      <c r="A74" s="388"/>
      <c r="B74" s="389"/>
      <c r="C74" s="60">
        <v>134</v>
      </c>
      <c r="D74" s="263" t="s">
        <v>144</v>
      </c>
    </row>
    <row r="75" spans="1:4" s="109" customFormat="1">
      <c r="A75" s="388"/>
      <c r="B75" s="389"/>
      <c r="C75" s="60">
        <v>223</v>
      </c>
      <c r="D75" s="263" t="s">
        <v>157</v>
      </c>
    </row>
    <row r="76" spans="1:4" s="109" customFormat="1">
      <c r="A76" s="388"/>
      <c r="B76" s="389"/>
      <c r="C76" s="60">
        <v>144</v>
      </c>
      <c r="D76" s="263" t="s">
        <v>403</v>
      </c>
    </row>
    <row r="77" spans="1:4" s="109" customFormat="1">
      <c r="A77" s="388"/>
      <c r="B77" s="389"/>
      <c r="C77" s="60">
        <v>69</v>
      </c>
      <c r="D77" s="263" t="s">
        <v>165</v>
      </c>
    </row>
    <row r="78" spans="1:4" s="109" customFormat="1" ht="45" customHeight="1">
      <c r="A78" s="244">
        <v>4121</v>
      </c>
      <c r="B78" s="245" t="s">
        <v>404</v>
      </c>
      <c r="C78" s="60">
        <v>41000</v>
      </c>
      <c r="D78" s="263" t="s">
        <v>405</v>
      </c>
    </row>
    <row r="79" spans="1:4" s="109" customFormat="1" ht="24" customHeight="1">
      <c r="A79" s="244">
        <v>4122</v>
      </c>
      <c r="B79" s="265" t="s">
        <v>262</v>
      </c>
      <c r="C79" s="60">
        <v>2646</v>
      </c>
      <c r="D79" s="263" t="s">
        <v>263</v>
      </c>
    </row>
    <row r="80" spans="1:4" s="109" customFormat="1">
      <c r="A80" s="388">
        <v>4123</v>
      </c>
      <c r="B80" s="389" t="s">
        <v>264</v>
      </c>
      <c r="C80" s="60">
        <v>1695</v>
      </c>
      <c r="D80" s="263" t="s">
        <v>95</v>
      </c>
    </row>
    <row r="81" spans="1:4" s="109" customFormat="1">
      <c r="A81" s="403"/>
      <c r="B81" s="404"/>
      <c r="C81" s="60">
        <v>9888</v>
      </c>
      <c r="D81" s="263" t="s">
        <v>97</v>
      </c>
    </row>
    <row r="82" spans="1:4" s="109" customFormat="1">
      <c r="A82" s="403"/>
      <c r="B82" s="404"/>
      <c r="C82" s="60">
        <v>3343</v>
      </c>
      <c r="D82" s="263" t="s">
        <v>91</v>
      </c>
    </row>
    <row r="83" spans="1:4" s="109" customFormat="1">
      <c r="A83" s="403"/>
      <c r="B83" s="404"/>
      <c r="C83" s="60">
        <v>2370</v>
      </c>
      <c r="D83" s="263" t="s">
        <v>93</v>
      </c>
    </row>
    <row r="84" spans="1:4" s="109" customFormat="1">
      <c r="A84" s="403"/>
      <c r="B84" s="404"/>
      <c r="C84" s="60">
        <v>5900</v>
      </c>
      <c r="D84" s="263" t="s">
        <v>406</v>
      </c>
    </row>
    <row r="85" spans="1:4" s="109" customFormat="1" ht="24" customHeight="1">
      <c r="A85" s="244">
        <v>4151</v>
      </c>
      <c r="B85" s="266" t="s">
        <v>407</v>
      </c>
      <c r="C85" s="60">
        <v>1030</v>
      </c>
      <c r="D85" s="263" t="s">
        <v>164</v>
      </c>
    </row>
    <row r="86" spans="1:4" s="109" customFormat="1" ht="12.75" customHeight="1">
      <c r="A86" s="395">
        <v>4213</v>
      </c>
      <c r="B86" s="397" t="s">
        <v>265</v>
      </c>
      <c r="C86" s="60">
        <v>85754</v>
      </c>
      <c r="D86" s="263" t="s">
        <v>47</v>
      </c>
    </row>
    <row r="87" spans="1:4" s="109" customFormat="1" ht="12.75" customHeight="1">
      <c r="A87" s="396"/>
      <c r="B87" s="398"/>
      <c r="C87" s="60">
        <v>271</v>
      </c>
      <c r="D87" s="263" t="s">
        <v>267</v>
      </c>
    </row>
    <row r="88" spans="1:4" s="109" customFormat="1" ht="24" customHeight="1">
      <c r="A88" s="396"/>
      <c r="B88" s="398"/>
      <c r="C88" s="60">
        <v>1007</v>
      </c>
      <c r="D88" s="263" t="s">
        <v>374</v>
      </c>
    </row>
    <row r="89" spans="1:4" s="109" customFormat="1" ht="12.75" customHeight="1">
      <c r="A89" s="396"/>
      <c r="B89" s="398"/>
      <c r="C89" s="60">
        <v>928</v>
      </c>
      <c r="D89" s="263" t="s">
        <v>354</v>
      </c>
    </row>
    <row r="90" spans="1:4" s="109" customFormat="1" ht="24" customHeight="1">
      <c r="A90" s="396"/>
      <c r="B90" s="398"/>
      <c r="C90" s="60">
        <v>610</v>
      </c>
      <c r="D90" s="263" t="s">
        <v>377</v>
      </c>
    </row>
    <row r="91" spans="1:4" s="109" customFormat="1" ht="12.75" customHeight="1">
      <c r="A91" s="396"/>
      <c r="B91" s="398"/>
      <c r="C91" s="60">
        <v>1101</v>
      </c>
      <c r="D91" s="263" t="s">
        <v>372</v>
      </c>
    </row>
    <row r="92" spans="1:4" s="109" customFormat="1" ht="12.75" customHeight="1">
      <c r="A92" s="396"/>
      <c r="B92" s="398"/>
      <c r="C92" s="60">
        <v>1680</v>
      </c>
      <c r="D92" s="263" t="s">
        <v>371</v>
      </c>
    </row>
    <row r="93" spans="1:4" s="109" customFormat="1" ht="12.75" customHeight="1">
      <c r="A93" s="396"/>
      <c r="B93" s="398"/>
      <c r="C93" s="60">
        <v>248</v>
      </c>
      <c r="D93" s="263" t="s">
        <v>411</v>
      </c>
    </row>
    <row r="94" spans="1:4" s="109" customFormat="1" ht="12.75" customHeight="1">
      <c r="A94" s="396"/>
      <c r="B94" s="398"/>
      <c r="C94" s="60">
        <v>1627</v>
      </c>
      <c r="D94" s="263" t="s">
        <v>370</v>
      </c>
    </row>
    <row r="95" spans="1:4" s="109" customFormat="1" ht="34.5" customHeight="1">
      <c r="A95" s="396"/>
      <c r="B95" s="398"/>
      <c r="C95" s="60">
        <v>1344</v>
      </c>
      <c r="D95" s="263" t="s">
        <v>362</v>
      </c>
    </row>
    <row r="96" spans="1:4" s="109" customFormat="1" ht="12.75" customHeight="1">
      <c r="A96" s="396"/>
      <c r="B96" s="398"/>
      <c r="C96" s="60">
        <v>179</v>
      </c>
      <c r="D96" s="263" t="s">
        <v>412</v>
      </c>
    </row>
    <row r="97" spans="1:4" s="109" customFormat="1" ht="12.75" customHeight="1">
      <c r="A97" s="396"/>
      <c r="B97" s="398"/>
      <c r="C97" s="60">
        <v>591</v>
      </c>
      <c r="D97" s="263" t="s">
        <v>366</v>
      </c>
    </row>
    <row r="98" spans="1:4" s="109" customFormat="1" ht="24" customHeight="1">
      <c r="A98" s="396">
        <v>4213</v>
      </c>
      <c r="B98" s="398" t="s">
        <v>265</v>
      </c>
      <c r="C98" s="60">
        <v>1443</v>
      </c>
      <c r="D98" s="263" t="s">
        <v>369</v>
      </c>
    </row>
    <row r="99" spans="1:4" s="109" customFormat="1" ht="24" customHeight="1">
      <c r="A99" s="396"/>
      <c r="B99" s="398"/>
      <c r="C99" s="60">
        <v>500</v>
      </c>
      <c r="D99" s="263" t="s">
        <v>355</v>
      </c>
    </row>
    <row r="100" spans="1:4" s="109" customFormat="1" ht="24" customHeight="1">
      <c r="A100" s="396"/>
      <c r="B100" s="398"/>
      <c r="C100" s="60">
        <v>90</v>
      </c>
      <c r="D100" s="263" t="s">
        <v>408</v>
      </c>
    </row>
    <row r="101" spans="1:4" s="109" customFormat="1" ht="12.75" customHeight="1">
      <c r="A101" s="396"/>
      <c r="B101" s="398"/>
      <c r="C101" s="60">
        <v>489</v>
      </c>
      <c r="D101" s="263" t="s">
        <v>363</v>
      </c>
    </row>
    <row r="102" spans="1:4" s="109" customFormat="1" ht="24" customHeight="1">
      <c r="A102" s="396"/>
      <c r="B102" s="398"/>
      <c r="C102" s="60">
        <v>626</v>
      </c>
      <c r="D102" s="263" t="s">
        <v>376</v>
      </c>
    </row>
    <row r="103" spans="1:4" s="109" customFormat="1" ht="12.75" customHeight="1">
      <c r="A103" s="396"/>
      <c r="B103" s="398"/>
      <c r="C103" s="60">
        <v>574</v>
      </c>
      <c r="D103" s="263" t="s">
        <v>365</v>
      </c>
    </row>
    <row r="104" spans="1:4" s="109" customFormat="1" ht="12.75" customHeight="1">
      <c r="A104" s="396"/>
      <c r="B104" s="398"/>
      <c r="C104" s="60">
        <v>908</v>
      </c>
      <c r="D104" s="263" t="s">
        <v>364</v>
      </c>
    </row>
    <row r="105" spans="1:4" s="109" customFormat="1" ht="12.75" customHeight="1">
      <c r="A105" s="396"/>
      <c r="B105" s="398"/>
      <c r="C105" s="60">
        <v>401</v>
      </c>
      <c r="D105" s="263" t="s">
        <v>367</v>
      </c>
    </row>
    <row r="106" spans="1:4" s="109" customFormat="1" ht="24" customHeight="1">
      <c r="A106" s="396"/>
      <c r="B106" s="398"/>
      <c r="C106" s="60">
        <v>160</v>
      </c>
      <c r="D106" s="263" t="s">
        <v>413</v>
      </c>
    </row>
    <row r="107" spans="1:4" s="109" customFormat="1" ht="12.75" customHeight="1">
      <c r="A107" s="396"/>
      <c r="B107" s="398"/>
      <c r="C107" s="60">
        <v>873</v>
      </c>
      <c r="D107" s="263" t="s">
        <v>380</v>
      </c>
    </row>
    <row r="108" spans="1:4" s="109" customFormat="1" ht="24" customHeight="1">
      <c r="A108" s="396"/>
      <c r="B108" s="398"/>
      <c r="C108" s="60">
        <v>191</v>
      </c>
      <c r="D108" s="263" t="s">
        <v>409</v>
      </c>
    </row>
    <row r="109" spans="1:4" s="109" customFormat="1" ht="24" customHeight="1">
      <c r="A109" s="396"/>
      <c r="B109" s="398"/>
      <c r="C109" s="60">
        <v>368</v>
      </c>
      <c r="D109" s="263" t="s">
        <v>378</v>
      </c>
    </row>
    <row r="110" spans="1:4" s="109" customFormat="1" ht="24" customHeight="1">
      <c r="A110" s="396"/>
      <c r="B110" s="398"/>
      <c r="C110" s="60">
        <v>175</v>
      </c>
      <c r="D110" s="263" t="s">
        <v>410</v>
      </c>
    </row>
    <row r="111" spans="1:4" s="109" customFormat="1" ht="24" customHeight="1">
      <c r="A111" s="396"/>
      <c r="B111" s="398"/>
      <c r="C111" s="60">
        <v>309</v>
      </c>
      <c r="D111" s="263" t="s">
        <v>368</v>
      </c>
    </row>
    <row r="112" spans="1:4" s="109" customFormat="1" ht="24" customHeight="1">
      <c r="A112" s="396"/>
      <c r="B112" s="398"/>
      <c r="C112" s="60">
        <v>204</v>
      </c>
      <c r="D112" s="263" t="s">
        <v>414</v>
      </c>
    </row>
    <row r="113" spans="1:4" s="109" customFormat="1" ht="12.75" customHeight="1">
      <c r="A113" s="396"/>
      <c r="B113" s="398"/>
      <c r="C113" s="60">
        <v>150</v>
      </c>
      <c r="D113" s="263" t="s">
        <v>415</v>
      </c>
    </row>
    <row r="114" spans="1:4" s="109" customFormat="1" ht="12.75" customHeight="1">
      <c r="A114" s="396"/>
      <c r="B114" s="398"/>
      <c r="C114" s="60">
        <v>199</v>
      </c>
      <c r="D114" s="263" t="s">
        <v>379</v>
      </c>
    </row>
    <row r="115" spans="1:4" s="109" customFormat="1" ht="24" customHeight="1">
      <c r="A115" s="396"/>
      <c r="B115" s="398"/>
      <c r="C115" s="60">
        <v>565</v>
      </c>
      <c r="D115" s="263" t="s">
        <v>373</v>
      </c>
    </row>
    <row r="116" spans="1:4" s="109" customFormat="1" ht="24" customHeight="1">
      <c r="A116" s="396"/>
      <c r="B116" s="398"/>
      <c r="C116" s="60">
        <v>196</v>
      </c>
      <c r="D116" s="263" t="s">
        <v>416</v>
      </c>
    </row>
    <row r="117" spans="1:4" s="109" customFormat="1" ht="24" customHeight="1">
      <c r="A117" s="396"/>
      <c r="B117" s="398"/>
      <c r="C117" s="60">
        <v>536</v>
      </c>
      <c r="D117" s="263" t="s">
        <v>375</v>
      </c>
    </row>
    <row r="118" spans="1:4" s="109" customFormat="1" ht="24" customHeight="1">
      <c r="A118" s="392"/>
      <c r="B118" s="399"/>
      <c r="C118" s="78">
        <v>122</v>
      </c>
      <c r="D118" s="267" t="s">
        <v>185</v>
      </c>
    </row>
    <row r="119" spans="1:4" s="109" customFormat="1" ht="12.75" customHeight="1">
      <c r="A119" s="409">
        <v>4216</v>
      </c>
      <c r="B119" s="397" t="s">
        <v>266</v>
      </c>
      <c r="C119" s="60">
        <v>520</v>
      </c>
      <c r="D119" s="263" t="s">
        <v>384</v>
      </c>
    </row>
    <row r="120" spans="1:4" s="109" customFormat="1" ht="12.75" customHeight="1">
      <c r="A120" s="407"/>
      <c r="B120" s="398"/>
      <c r="C120" s="60">
        <v>15000</v>
      </c>
      <c r="D120" s="263" t="s">
        <v>346</v>
      </c>
    </row>
    <row r="121" spans="1:4" s="109" customFormat="1">
      <c r="A121" s="407"/>
      <c r="B121" s="398"/>
      <c r="C121" s="60">
        <v>15000</v>
      </c>
      <c r="D121" s="263" t="s">
        <v>348</v>
      </c>
    </row>
    <row r="122" spans="1:4" s="109" customFormat="1">
      <c r="A122" s="407"/>
      <c r="B122" s="398"/>
      <c r="C122" s="60">
        <v>15000</v>
      </c>
      <c r="D122" s="263" t="s">
        <v>347</v>
      </c>
    </row>
    <row r="123" spans="1:4" s="109" customFormat="1" ht="24" customHeight="1">
      <c r="A123" s="407"/>
      <c r="B123" s="398"/>
      <c r="C123" s="60">
        <v>21009</v>
      </c>
      <c r="D123" s="263" t="s">
        <v>174</v>
      </c>
    </row>
    <row r="124" spans="1:4" s="109" customFormat="1">
      <c r="A124" s="407"/>
      <c r="B124" s="398"/>
      <c r="C124" s="60">
        <v>46647</v>
      </c>
      <c r="D124" s="263" t="s">
        <v>187</v>
      </c>
    </row>
    <row r="125" spans="1:4" s="109" customFormat="1">
      <c r="A125" s="407"/>
      <c r="B125" s="398"/>
      <c r="C125" s="60">
        <v>24225</v>
      </c>
      <c r="D125" s="263" t="s">
        <v>191</v>
      </c>
    </row>
    <row r="126" spans="1:4" s="109" customFormat="1">
      <c r="A126" s="407"/>
      <c r="B126" s="398"/>
      <c r="C126" s="60">
        <v>15293</v>
      </c>
      <c r="D126" s="263" t="s">
        <v>417</v>
      </c>
    </row>
    <row r="127" spans="1:4" s="109" customFormat="1">
      <c r="A127" s="407"/>
      <c r="B127" s="398"/>
      <c r="C127" s="60">
        <v>55700</v>
      </c>
      <c r="D127" s="263" t="s">
        <v>418</v>
      </c>
    </row>
    <row r="128" spans="1:4" s="109" customFormat="1">
      <c r="A128" s="407"/>
      <c r="B128" s="398"/>
      <c r="C128" s="60">
        <v>10370</v>
      </c>
      <c r="D128" s="263" t="s">
        <v>105</v>
      </c>
    </row>
    <row r="129" spans="1:4" s="109" customFormat="1" ht="24" customHeight="1">
      <c r="A129" s="407"/>
      <c r="B129" s="398"/>
      <c r="C129" s="60">
        <v>2072</v>
      </c>
      <c r="D129" s="263" t="s">
        <v>185</v>
      </c>
    </row>
    <row r="130" spans="1:4" s="109" customFormat="1" ht="12.75" customHeight="1">
      <c r="A130" s="407"/>
      <c r="B130" s="398"/>
      <c r="C130" s="60">
        <v>4607</v>
      </c>
      <c r="D130" s="263" t="s">
        <v>267</v>
      </c>
    </row>
    <row r="131" spans="1:4" s="109" customFormat="1" ht="24" customHeight="1">
      <c r="A131" s="407"/>
      <c r="B131" s="398"/>
      <c r="C131" s="60">
        <v>17125</v>
      </c>
      <c r="D131" s="263" t="s">
        <v>374</v>
      </c>
    </row>
    <row r="132" spans="1:4" s="109" customFormat="1" ht="12.75" customHeight="1">
      <c r="A132" s="407"/>
      <c r="B132" s="398"/>
      <c r="C132" s="60">
        <v>15767</v>
      </c>
      <c r="D132" s="263" t="s">
        <v>354</v>
      </c>
    </row>
    <row r="133" spans="1:4" s="109" customFormat="1" ht="24" customHeight="1">
      <c r="A133" s="407"/>
      <c r="B133" s="398"/>
      <c r="C133" s="60">
        <v>10375</v>
      </c>
      <c r="D133" s="263" t="s">
        <v>377</v>
      </c>
    </row>
    <row r="134" spans="1:4" s="109" customFormat="1" ht="12.75" customHeight="1">
      <c r="A134" s="407"/>
      <c r="B134" s="398"/>
      <c r="C134" s="60">
        <v>18718</v>
      </c>
      <c r="D134" s="263" t="s">
        <v>372</v>
      </c>
    </row>
    <row r="135" spans="1:4" s="109" customFormat="1" ht="12.75" customHeight="1">
      <c r="A135" s="407"/>
      <c r="B135" s="398"/>
      <c r="C135" s="60">
        <v>28563</v>
      </c>
      <c r="D135" s="263" t="s">
        <v>371</v>
      </c>
    </row>
    <row r="136" spans="1:4" s="109" customFormat="1" ht="12.75" customHeight="1">
      <c r="A136" s="407"/>
      <c r="B136" s="398"/>
      <c r="C136" s="60">
        <v>4211</v>
      </c>
      <c r="D136" s="263" t="s">
        <v>411</v>
      </c>
    </row>
    <row r="137" spans="1:4" s="109" customFormat="1" ht="12.75" customHeight="1">
      <c r="A137" s="407"/>
      <c r="B137" s="398"/>
      <c r="C137" s="60">
        <v>27652</v>
      </c>
      <c r="D137" s="263" t="s">
        <v>370</v>
      </c>
    </row>
    <row r="138" spans="1:4" s="109" customFormat="1" ht="34.5" customHeight="1">
      <c r="A138" s="407"/>
      <c r="B138" s="398"/>
      <c r="C138" s="60">
        <v>22844</v>
      </c>
      <c r="D138" s="263" t="s">
        <v>362</v>
      </c>
    </row>
    <row r="139" spans="1:4" s="109" customFormat="1" ht="12.75" customHeight="1">
      <c r="A139" s="407">
        <v>4216</v>
      </c>
      <c r="B139" s="398" t="s">
        <v>266</v>
      </c>
      <c r="C139" s="60">
        <v>3036</v>
      </c>
      <c r="D139" s="263" t="s">
        <v>412</v>
      </c>
    </row>
    <row r="140" spans="1:4" s="109" customFormat="1" ht="12.75" customHeight="1">
      <c r="A140" s="407"/>
      <c r="B140" s="398"/>
      <c r="C140" s="60">
        <v>10038</v>
      </c>
      <c r="D140" s="263" t="s">
        <v>366</v>
      </c>
    </row>
    <row r="141" spans="1:4" s="109" customFormat="1" ht="24" customHeight="1">
      <c r="A141" s="407"/>
      <c r="B141" s="398"/>
      <c r="C141" s="60">
        <v>24524</v>
      </c>
      <c r="D141" s="263" t="s">
        <v>369</v>
      </c>
    </row>
    <row r="142" spans="1:4" s="109" customFormat="1" ht="24" customHeight="1">
      <c r="A142" s="407"/>
      <c r="B142" s="398"/>
      <c r="C142" s="60">
        <v>8501</v>
      </c>
      <c r="D142" s="263" t="s">
        <v>355</v>
      </c>
    </row>
    <row r="143" spans="1:4" s="109" customFormat="1" ht="24" customHeight="1">
      <c r="A143" s="407"/>
      <c r="B143" s="398"/>
      <c r="C143" s="60">
        <v>1521</v>
      </c>
      <c r="D143" s="263" t="s">
        <v>408</v>
      </c>
    </row>
    <row r="144" spans="1:4" s="109" customFormat="1" ht="12.75" customHeight="1">
      <c r="A144" s="407"/>
      <c r="B144" s="398"/>
      <c r="C144" s="60">
        <v>8311</v>
      </c>
      <c r="D144" s="263" t="s">
        <v>363</v>
      </c>
    </row>
    <row r="145" spans="1:4" s="109" customFormat="1" ht="24" customHeight="1">
      <c r="A145" s="407"/>
      <c r="B145" s="398"/>
      <c r="C145" s="60">
        <v>10633</v>
      </c>
      <c r="D145" s="263" t="s">
        <v>376</v>
      </c>
    </row>
    <row r="146" spans="1:4" s="109" customFormat="1" ht="12.75" customHeight="1">
      <c r="A146" s="407"/>
      <c r="B146" s="398"/>
      <c r="C146" s="60">
        <v>9761</v>
      </c>
      <c r="D146" s="263" t="s">
        <v>365</v>
      </c>
    </row>
    <row r="147" spans="1:4" s="109" customFormat="1" ht="12.75" customHeight="1">
      <c r="A147" s="407"/>
      <c r="B147" s="398"/>
      <c r="C147" s="60">
        <v>15430</v>
      </c>
      <c r="D147" s="263" t="s">
        <v>364</v>
      </c>
    </row>
    <row r="148" spans="1:4" s="109" customFormat="1" ht="12.75" customHeight="1">
      <c r="A148" s="407"/>
      <c r="B148" s="398"/>
      <c r="C148" s="60">
        <v>6824</v>
      </c>
      <c r="D148" s="263" t="s">
        <v>367</v>
      </c>
    </row>
    <row r="149" spans="1:4" s="109" customFormat="1" ht="24" customHeight="1">
      <c r="A149" s="407"/>
      <c r="B149" s="398"/>
      <c r="C149" s="60">
        <v>2715</v>
      </c>
      <c r="D149" s="263" t="s">
        <v>413</v>
      </c>
    </row>
    <row r="150" spans="1:4" s="109" customFormat="1" ht="12.75" customHeight="1">
      <c r="A150" s="407"/>
      <c r="B150" s="398"/>
      <c r="C150" s="60">
        <v>14846</v>
      </c>
      <c r="D150" s="263" t="s">
        <v>380</v>
      </c>
    </row>
    <row r="151" spans="1:4" s="109" customFormat="1" ht="24" customHeight="1">
      <c r="A151" s="407"/>
      <c r="B151" s="398"/>
      <c r="C151" s="60">
        <v>3238</v>
      </c>
      <c r="D151" s="263" t="s">
        <v>409</v>
      </c>
    </row>
    <row r="152" spans="1:4" s="109" customFormat="1" ht="24" customHeight="1">
      <c r="A152" s="407"/>
      <c r="B152" s="398"/>
      <c r="C152" s="60">
        <v>6248</v>
      </c>
      <c r="D152" s="263" t="s">
        <v>378</v>
      </c>
    </row>
    <row r="153" spans="1:4" s="109" customFormat="1" ht="24" customHeight="1">
      <c r="A153" s="407"/>
      <c r="B153" s="398"/>
      <c r="C153" s="60">
        <v>2966</v>
      </c>
      <c r="D153" s="263" t="s">
        <v>410</v>
      </c>
    </row>
    <row r="154" spans="1:4" s="109" customFormat="1" ht="24" customHeight="1">
      <c r="A154" s="407"/>
      <c r="B154" s="398"/>
      <c r="C154" s="60">
        <v>5255</v>
      </c>
      <c r="D154" s="263" t="s">
        <v>368</v>
      </c>
    </row>
    <row r="155" spans="1:4" s="109" customFormat="1" ht="24" customHeight="1">
      <c r="A155" s="407"/>
      <c r="B155" s="398"/>
      <c r="C155" s="60">
        <v>3472</v>
      </c>
      <c r="D155" s="263" t="s">
        <v>414</v>
      </c>
    </row>
    <row r="156" spans="1:4" s="109" customFormat="1" ht="12.75" customHeight="1">
      <c r="A156" s="407"/>
      <c r="B156" s="398"/>
      <c r="C156" s="78">
        <v>2546</v>
      </c>
      <c r="D156" s="267" t="s">
        <v>415</v>
      </c>
    </row>
    <row r="157" spans="1:4" s="109" customFormat="1" ht="12.75" customHeight="1">
      <c r="A157" s="407"/>
      <c r="B157" s="398"/>
      <c r="C157" s="60">
        <v>3382</v>
      </c>
      <c r="D157" s="263" t="s">
        <v>379</v>
      </c>
    </row>
    <row r="158" spans="1:4" s="109" customFormat="1" ht="24" customHeight="1">
      <c r="A158" s="407"/>
      <c r="B158" s="398"/>
      <c r="C158" s="60">
        <v>9610</v>
      </c>
      <c r="D158" s="263" t="s">
        <v>373</v>
      </c>
    </row>
    <row r="159" spans="1:4" s="109" customFormat="1" ht="24" customHeight="1">
      <c r="A159" s="407"/>
      <c r="B159" s="398"/>
      <c r="C159" s="60">
        <v>3327</v>
      </c>
      <c r="D159" s="263" t="s">
        <v>416</v>
      </c>
    </row>
    <row r="160" spans="1:4" s="109" customFormat="1" ht="24" customHeight="1">
      <c r="A160" s="407"/>
      <c r="B160" s="398"/>
      <c r="C160" s="60">
        <v>9118</v>
      </c>
      <c r="D160" s="263" t="s">
        <v>375</v>
      </c>
    </row>
    <row r="161" spans="1:4" s="109" customFormat="1" ht="12.75" customHeight="1">
      <c r="A161" s="408"/>
      <c r="B161" s="399"/>
      <c r="C161" s="60">
        <v>42400</v>
      </c>
      <c r="D161" s="263" t="s">
        <v>114</v>
      </c>
    </row>
    <row r="162" spans="1:4" s="109" customFormat="1" ht="24" customHeight="1">
      <c r="A162" s="395">
        <v>4223</v>
      </c>
      <c r="B162" s="397" t="s">
        <v>268</v>
      </c>
      <c r="C162" s="60">
        <v>6013</v>
      </c>
      <c r="D162" s="263" t="s">
        <v>141</v>
      </c>
    </row>
    <row r="163" spans="1:4" s="109" customFormat="1" ht="24" customHeight="1">
      <c r="A163" s="396"/>
      <c r="B163" s="398"/>
      <c r="C163" s="60">
        <v>9000</v>
      </c>
      <c r="D163" s="263" t="s">
        <v>147</v>
      </c>
    </row>
    <row r="164" spans="1:4" s="109" customFormat="1" ht="24" customHeight="1">
      <c r="A164" s="396"/>
      <c r="B164" s="398"/>
      <c r="C164" s="60">
        <v>20250</v>
      </c>
      <c r="D164" s="263" t="s">
        <v>149</v>
      </c>
    </row>
    <row r="165" spans="1:4" s="109" customFormat="1" ht="24" customHeight="1">
      <c r="A165" s="396"/>
      <c r="B165" s="398"/>
      <c r="C165" s="60">
        <v>33021</v>
      </c>
      <c r="D165" s="263" t="s">
        <v>151</v>
      </c>
    </row>
    <row r="166" spans="1:4" s="109" customFormat="1" ht="24" customHeight="1">
      <c r="A166" s="396"/>
      <c r="B166" s="398"/>
      <c r="C166" s="60">
        <v>773</v>
      </c>
      <c r="D166" s="263" t="s">
        <v>153</v>
      </c>
    </row>
    <row r="167" spans="1:4" s="109" customFormat="1" ht="24" customHeight="1">
      <c r="A167" s="396"/>
      <c r="B167" s="398"/>
      <c r="C167" s="60">
        <v>506</v>
      </c>
      <c r="D167" s="263" t="s">
        <v>271</v>
      </c>
    </row>
    <row r="168" spans="1:4" s="109" customFormat="1" ht="24" customHeight="1">
      <c r="A168" s="396"/>
      <c r="B168" s="398"/>
      <c r="C168" s="60">
        <v>4766</v>
      </c>
      <c r="D168" s="263" t="s">
        <v>273</v>
      </c>
    </row>
    <row r="169" spans="1:4" s="109" customFormat="1">
      <c r="A169" s="396"/>
      <c r="B169" s="398"/>
      <c r="C169" s="60">
        <v>188958</v>
      </c>
      <c r="D169" s="263" t="s">
        <v>177</v>
      </c>
    </row>
    <row r="170" spans="1:4" s="109" customFormat="1" ht="24" customHeight="1">
      <c r="A170" s="396"/>
      <c r="B170" s="398"/>
      <c r="C170" s="60">
        <v>37673</v>
      </c>
      <c r="D170" s="263" t="s">
        <v>451</v>
      </c>
    </row>
    <row r="171" spans="1:4" s="109" customFormat="1" ht="24" customHeight="1">
      <c r="A171" s="396"/>
      <c r="B171" s="398"/>
      <c r="C171" s="60">
        <v>38000</v>
      </c>
      <c r="D171" s="263" t="s">
        <v>381</v>
      </c>
    </row>
    <row r="172" spans="1:4" s="109" customFormat="1" ht="10.5" customHeight="1">
      <c r="A172" s="396"/>
      <c r="B172" s="398"/>
      <c r="C172" s="60">
        <v>31030</v>
      </c>
      <c r="D172" s="263" t="s">
        <v>180</v>
      </c>
    </row>
    <row r="173" spans="1:4" s="109" customFormat="1" ht="24" customHeight="1">
      <c r="A173" s="396"/>
      <c r="B173" s="398"/>
      <c r="C173" s="60">
        <v>7990</v>
      </c>
      <c r="D173" s="263" t="s">
        <v>357</v>
      </c>
    </row>
    <row r="174" spans="1:4" s="109" customFormat="1" ht="12.75" customHeight="1">
      <c r="A174" s="396"/>
      <c r="B174" s="398"/>
      <c r="C174" s="60">
        <v>8005</v>
      </c>
      <c r="D174" s="263" t="s">
        <v>419</v>
      </c>
    </row>
    <row r="175" spans="1:4" s="109" customFormat="1" ht="24" customHeight="1">
      <c r="A175" s="396"/>
      <c r="B175" s="398"/>
      <c r="C175" s="60">
        <v>15000</v>
      </c>
      <c r="D175" s="263" t="s">
        <v>420</v>
      </c>
    </row>
    <row r="176" spans="1:4" s="109" customFormat="1" ht="12.75" customHeight="1">
      <c r="A176" s="396">
        <v>4223</v>
      </c>
      <c r="B176" s="398" t="s">
        <v>268</v>
      </c>
      <c r="C176" s="60">
        <v>102425</v>
      </c>
      <c r="D176" s="263" t="s">
        <v>346</v>
      </c>
    </row>
    <row r="177" spans="1:4" s="109" customFormat="1">
      <c r="A177" s="396"/>
      <c r="B177" s="398"/>
      <c r="C177" s="60">
        <v>26423</v>
      </c>
      <c r="D177" s="263" t="s">
        <v>269</v>
      </c>
    </row>
    <row r="178" spans="1:4" s="109" customFormat="1" ht="24" customHeight="1">
      <c r="A178" s="396"/>
      <c r="B178" s="398"/>
      <c r="C178" s="60">
        <v>7974</v>
      </c>
      <c r="D178" s="263" t="s">
        <v>81</v>
      </c>
    </row>
    <row r="179" spans="1:4" s="109" customFormat="1">
      <c r="A179" s="396"/>
      <c r="B179" s="398"/>
      <c r="C179" s="60">
        <v>6221</v>
      </c>
      <c r="D179" s="263" t="s">
        <v>127</v>
      </c>
    </row>
    <row r="180" spans="1:4" s="109" customFormat="1">
      <c r="A180" s="396"/>
      <c r="B180" s="398"/>
      <c r="C180" s="60">
        <v>19850</v>
      </c>
      <c r="D180" s="263" t="s">
        <v>128</v>
      </c>
    </row>
    <row r="181" spans="1:4" s="109" customFormat="1">
      <c r="A181" s="396"/>
      <c r="B181" s="398"/>
      <c r="C181" s="60">
        <v>82000</v>
      </c>
      <c r="D181" s="263" t="s">
        <v>49</v>
      </c>
    </row>
    <row r="182" spans="1:4" s="109" customFormat="1">
      <c r="A182" s="396"/>
      <c r="B182" s="398"/>
      <c r="C182" s="60">
        <v>16901</v>
      </c>
      <c r="D182" s="263" t="s">
        <v>278</v>
      </c>
    </row>
    <row r="183" spans="1:4" s="109" customFormat="1" ht="24" customHeight="1">
      <c r="A183" s="396"/>
      <c r="B183" s="398"/>
      <c r="C183" s="60">
        <v>6943</v>
      </c>
      <c r="D183" s="263" t="s">
        <v>421</v>
      </c>
    </row>
    <row r="184" spans="1:4" s="109" customFormat="1">
      <c r="A184" s="396"/>
      <c r="B184" s="398"/>
      <c r="C184" s="60">
        <v>8009</v>
      </c>
      <c r="D184" s="263" t="s">
        <v>274</v>
      </c>
    </row>
    <row r="185" spans="1:4" s="109" customFormat="1">
      <c r="A185" s="396"/>
      <c r="B185" s="398"/>
      <c r="C185" s="60">
        <v>16592</v>
      </c>
      <c r="D185" s="263" t="s">
        <v>275</v>
      </c>
    </row>
    <row r="186" spans="1:4" s="109" customFormat="1">
      <c r="A186" s="396"/>
      <c r="B186" s="398"/>
      <c r="C186" s="60">
        <v>19736</v>
      </c>
      <c r="D186" s="263" t="s">
        <v>69</v>
      </c>
    </row>
    <row r="187" spans="1:4" s="109" customFormat="1" ht="12.75" customHeight="1">
      <c r="A187" s="396"/>
      <c r="B187" s="398"/>
      <c r="C187" s="60">
        <v>40320</v>
      </c>
      <c r="D187" s="263" t="s">
        <v>422</v>
      </c>
    </row>
    <row r="188" spans="1:4" s="109" customFormat="1">
      <c r="A188" s="396"/>
      <c r="B188" s="398"/>
      <c r="C188" s="60">
        <v>12916</v>
      </c>
      <c r="D188" s="263" t="s">
        <v>277</v>
      </c>
    </row>
    <row r="189" spans="1:4" s="109" customFormat="1">
      <c r="A189" s="396"/>
      <c r="B189" s="398"/>
      <c r="C189" s="60">
        <v>52796</v>
      </c>
      <c r="D189" s="263" t="s">
        <v>71</v>
      </c>
    </row>
    <row r="190" spans="1:4" s="109" customFormat="1">
      <c r="A190" s="396"/>
      <c r="B190" s="398"/>
      <c r="C190" s="60">
        <v>76836</v>
      </c>
      <c r="D190" s="263" t="s">
        <v>54</v>
      </c>
    </row>
    <row r="191" spans="1:4" s="109" customFormat="1">
      <c r="A191" s="396"/>
      <c r="B191" s="398"/>
      <c r="C191" s="60">
        <v>55982</v>
      </c>
      <c r="D191" s="263" t="s">
        <v>55</v>
      </c>
    </row>
    <row r="192" spans="1:4" s="109" customFormat="1">
      <c r="A192" s="396"/>
      <c r="B192" s="398"/>
      <c r="C192" s="60">
        <v>35549</v>
      </c>
      <c r="D192" s="263" t="s">
        <v>56</v>
      </c>
    </row>
    <row r="193" spans="1:4" s="109" customFormat="1">
      <c r="A193" s="396"/>
      <c r="B193" s="398"/>
      <c r="C193" s="60">
        <v>140108</v>
      </c>
      <c r="D193" s="263" t="s">
        <v>57</v>
      </c>
    </row>
    <row r="194" spans="1:4" s="109" customFormat="1">
      <c r="A194" s="396"/>
      <c r="B194" s="398"/>
      <c r="C194" s="60">
        <v>11406</v>
      </c>
      <c r="D194" s="263" t="s">
        <v>53</v>
      </c>
    </row>
    <row r="195" spans="1:4" s="109" customFormat="1">
      <c r="A195" s="396"/>
      <c r="B195" s="398"/>
      <c r="C195" s="60">
        <v>107294</v>
      </c>
      <c r="D195" s="263" t="s">
        <v>59</v>
      </c>
    </row>
    <row r="196" spans="1:4" s="109" customFormat="1" ht="24" customHeight="1">
      <c r="A196" s="396"/>
      <c r="B196" s="398"/>
      <c r="C196" s="60">
        <v>48728</v>
      </c>
      <c r="D196" s="263" t="s">
        <v>291</v>
      </c>
    </row>
    <row r="197" spans="1:4" s="109" customFormat="1">
      <c r="A197" s="396"/>
      <c r="B197" s="398"/>
      <c r="C197" s="60">
        <v>220000</v>
      </c>
      <c r="D197" s="263" t="s">
        <v>61</v>
      </c>
    </row>
    <row r="198" spans="1:4" s="109" customFormat="1">
      <c r="A198" s="396"/>
      <c r="B198" s="398"/>
      <c r="C198" s="60">
        <v>40870</v>
      </c>
      <c r="D198" s="263" t="s">
        <v>63</v>
      </c>
    </row>
    <row r="199" spans="1:4" s="109" customFormat="1">
      <c r="A199" s="396"/>
      <c r="B199" s="398"/>
      <c r="C199" s="60">
        <v>29500</v>
      </c>
      <c r="D199" s="263" t="s">
        <v>65</v>
      </c>
    </row>
    <row r="200" spans="1:4" s="109" customFormat="1">
      <c r="A200" s="396"/>
      <c r="B200" s="398"/>
      <c r="C200" s="60">
        <v>75000</v>
      </c>
      <c r="D200" s="263" t="s">
        <v>67</v>
      </c>
    </row>
    <row r="201" spans="1:4" s="109" customFormat="1">
      <c r="A201" s="396"/>
      <c r="B201" s="398"/>
      <c r="C201" s="60">
        <v>49000</v>
      </c>
      <c r="D201" s="263" t="s">
        <v>342</v>
      </c>
    </row>
    <row r="202" spans="1:4" s="109" customFormat="1" ht="12.75" customHeight="1">
      <c r="A202" s="396"/>
      <c r="B202" s="398"/>
      <c r="C202" s="78">
        <v>80000</v>
      </c>
      <c r="D202" s="267" t="s">
        <v>343</v>
      </c>
    </row>
    <row r="203" spans="1:4" s="109" customFormat="1">
      <c r="A203" s="396"/>
      <c r="B203" s="398"/>
      <c r="C203" s="60">
        <v>30000</v>
      </c>
      <c r="D203" s="263" t="s">
        <v>344</v>
      </c>
    </row>
    <row r="204" spans="1:4" s="109" customFormat="1" ht="24" customHeight="1">
      <c r="A204" s="396"/>
      <c r="B204" s="398"/>
      <c r="C204" s="60">
        <v>13600</v>
      </c>
      <c r="D204" s="263" t="s">
        <v>423</v>
      </c>
    </row>
    <row r="205" spans="1:4" s="109" customFormat="1" ht="24" customHeight="1">
      <c r="A205" s="396"/>
      <c r="B205" s="398"/>
      <c r="C205" s="60">
        <v>1834</v>
      </c>
      <c r="D205" s="263" t="s">
        <v>424</v>
      </c>
    </row>
    <row r="206" spans="1:4" s="109" customFormat="1">
      <c r="A206" s="396"/>
      <c r="B206" s="398"/>
      <c r="C206" s="60">
        <v>8152</v>
      </c>
      <c r="D206" s="263" t="s">
        <v>358</v>
      </c>
    </row>
    <row r="207" spans="1:4" s="109" customFormat="1">
      <c r="A207" s="396"/>
      <c r="B207" s="398"/>
      <c r="C207" s="60">
        <v>1059</v>
      </c>
      <c r="D207" s="263" t="s">
        <v>154</v>
      </c>
    </row>
    <row r="208" spans="1:4" s="109" customFormat="1">
      <c r="A208" s="396"/>
      <c r="B208" s="398"/>
      <c r="C208" s="60">
        <v>8571</v>
      </c>
      <c r="D208" s="263" t="s">
        <v>156</v>
      </c>
    </row>
    <row r="209" spans="1:4" s="109" customFormat="1" ht="24" customHeight="1">
      <c r="A209" s="396"/>
      <c r="B209" s="398"/>
      <c r="C209" s="60">
        <v>4232</v>
      </c>
      <c r="D209" s="263" t="s">
        <v>171</v>
      </c>
    </row>
    <row r="210" spans="1:4" s="109" customFormat="1">
      <c r="A210" s="396"/>
      <c r="B210" s="398"/>
      <c r="C210" s="60">
        <v>2311</v>
      </c>
      <c r="D210" s="263" t="s">
        <v>145</v>
      </c>
    </row>
    <row r="211" spans="1:4" s="109" customFormat="1">
      <c r="A211" s="396"/>
      <c r="B211" s="398"/>
      <c r="C211" s="60">
        <v>3410</v>
      </c>
      <c r="D211" s="263" t="s">
        <v>146</v>
      </c>
    </row>
    <row r="212" spans="1:4" s="109" customFormat="1">
      <c r="A212" s="396"/>
      <c r="B212" s="398"/>
      <c r="C212" s="60">
        <v>8048</v>
      </c>
      <c r="D212" s="263" t="s">
        <v>155</v>
      </c>
    </row>
    <row r="213" spans="1:4" s="109" customFormat="1">
      <c r="A213" s="396"/>
      <c r="B213" s="398"/>
      <c r="C213" s="60">
        <v>7225</v>
      </c>
      <c r="D213" s="263" t="s">
        <v>162</v>
      </c>
    </row>
    <row r="214" spans="1:4" s="109" customFormat="1">
      <c r="A214" s="396"/>
      <c r="B214" s="398"/>
      <c r="C214" s="60">
        <v>8074</v>
      </c>
      <c r="D214" s="263" t="s">
        <v>167</v>
      </c>
    </row>
    <row r="215" spans="1:4" s="109" customFormat="1" ht="24" customHeight="1">
      <c r="A215" s="396"/>
      <c r="B215" s="398"/>
      <c r="C215" s="60">
        <v>12836</v>
      </c>
      <c r="D215" s="263" t="s">
        <v>360</v>
      </c>
    </row>
    <row r="216" spans="1:4" s="109" customFormat="1">
      <c r="A216" s="396"/>
      <c r="B216" s="398"/>
      <c r="C216" s="60">
        <v>91465</v>
      </c>
      <c r="D216" s="263" t="s">
        <v>348</v>
      </c>
    </row>
    <row r="217" spans="1:4" s="109" customFormat="1">
      <c r="A217" s="396"/>
      <c r="B217" s="398"/>
      <c r="C217" s="60">
        <v>124400</v>
      </c>
      <c r="D217" s="263" t="s">
        <v>75</v>
      </c>
    </row>
    <row r="218" spans="1:4" s="109" customFormat="1" ht="24" customHeight="1">
      <c r="A218" s="396"/>
      <c r="B218" s="398"/>
      <c r="C218" s="60">
        <v>22700</v>
      </c>
      <c r="D218" s="263" t="s">
        <v>76</v>
      </c>
    </row>
    <row r="219" spans="1:4" s="109" customFormat="1">
      <c r="A219" s="396"/>
      <c r="B219" s="398"/>
      <c r="C219" s="60">
        <v>179500</v>
      </c>
      <c r="D219" s="263" t="s">
        <v>349</v>
      </c>
    </row>
    <row r="220" spans="1:4" s="109" customFormat="1" ht="24" customHeight="1">
      <c r="A220" s="396"/>
      <c r="B220" s="398"/>
      <c r="C220" s="60">
        <v>6103</v>
      </c>
      <c r="D220" s="263" t="s">
        <v>283</v>
      </c>
    </row>
    <row r="221" spans="1:4" s="109" customFormat="1" ht="24" customHeight="1">
      <c r="A221" s="396"/>
      <c r="B221" s="398"/>
      <c r="C221" s="60">
        <v>15215</v>
      </c>
      <c r="D221" s="263" t="s">
        <v>116</v>
      </c>
    </row>
    <row r="222" spans="1:4" s="109" customFormat="1" ht="24" customHeight="1">
      <c r="A222" s="396"/>
      <c r="B222" s="398"/>
      <c r="C222" s="60">
        <v>60</v>
      </c>
      <c r="D222" s="263" t="s">
        <v>129</v>
      </c>
    </row>
    <row r="223" spans="1:4" s="109" customFormat="1" ht="24" customHeight="1">
      <c r="A223" s="396"/>
      <c r="B223" s="398"/>
      <c r="C223" s="60">
        <v>14266</v>
      </c>
      <c r="D223" s="263" t="s">
        <v>272</v>
      </c>
    </row>
    <row r="224" spans="1:4" s="109" customFormat="1">
      <c r="A224" s="396"/>
      <c r="B224" s="398"/>
      <c r="C224" s="60">
        <v>10200</v>
      </c>
      <c r="D224" s="263" t="s">
        <v>107</v>
      </c>
    </row>
    <row r="225" spans="1:4" s="109" customFormat="1">
      <c r="A225" s="396"/>
      <c r="B225" s="398"/>
      <c r="C225" s="60">
        <v>17440</v>
      </c>
      <c r="D225" s="263" t="s">
        <v>134</v>
      </c>
    </row>
    <row r="226" spans="1:4" s="109" customFormat="1">
      <c r="A226" s="396"/>
      <c r="B226" s="398"/>
      <c r="C226" s="60">
        <v>7659</v>
      </c>
      <c r="D226" s="263" t="s">
        <v>131</v>
      </c>
    </row>
    <row r="227" spans="1:4" s="109" customFormat="1">
      <c r="A227" s="396"/>
      <c r="B227" s="398"/>
      <c r="C227" s="60">
        <v>15470</v>
      </c>
      <c r="D227" s="263" t="s">
        <v>109</v>
      </c>
    </row>
    <row r="228" spans="1:4" s="109" customFormat="1">
      <c r="A228" s="396"/>
      <c r="B228" s="398"/>
      <c r="C228" s="60">
        <v>2873</v>
      </c>
      <c r="D228" s="263" t="s">
        <v>161</v>
      </c>
    </row>
    <row r="229" spans="1:4" s="109" customFormat="1" ht="24" customHeight="1">
      <c r="A229" s="396">
        <v>4223</v>
      </c>
      <c r="B229" s="398" t="s">
        <v>268</v>
      </c>
      <c r="C229" s="60">
        <v>4205</v>
      </c>
      <c r="D229" s="263" t="s">
        <v>140</v>
      </c>
    </row>
    <row r="230" spans="1:4" s="109" customFormat="1">
      <c r="A230" s="396"/>
      <c r="B230" s="398"/>
      <c r="C230" s="60">
        <v>14394</v>
      </c>
      <c r="D230" s="263" t="s">
        <v>158</v>
      </c>
    </row>
    <row r="231" spans="1:4" s="109" customFormat="1">
      <c r="A231" s="392"/>
      <c r="B231" s="399"/>
      <c r="C231" s="60">
        <v>8673</v>
      </c>
      <c r="D231" s="263" t="s">
        <v>136</v>
      </c>
    </row>
    <row r="232" spans="1:4" s="109" customFormat="1" ht="24" customHeight="1">
      <c r="A232" s="388">
        <v>4231</v>
      </c>
      <c r="B232" s="389" t="s">
        <v>279</v>
      </c>
      <c r="C232" s="60">
        <v>8072</v>
      </c>
      <c r="D232" s="263" t="s">
        <v>72</v>
      </c>
    </row>
    <row r="233" spans="1:4" s="109" customFormat="1">
      <c r="A233" s="388"/>
      <c r="B233" s="389"/>
      <c r="C233" s="60">
        <v>1713</v>
      </c>
      <c r="D233" s="263" t="s">
        <v>88</v>
      </c>
    </row>
    <row r="234" spans="1:4" s="52" customFormat="1" ht="15.75" customHeight="1" thickBot="1">
      <c r="A234" s="405" t="s">
        <v>303</v>
      </c>
      <c r="B234" s="406"/>
      <c r="C234" s="102">
        <f>SUM(C52:C233)</f>
        <v>3565454</v>
      </c>
      <c r="D234" s="103"/>
    </row>
    <row r="235" spans="1:4" s="52" customFormat="1" ht="15.75" customHeight="1" thickBot="1">
      <c r="A235" s="70"/>
      <c r="B235" s="270"/>
      <c r="C235" s="72"/>
      <c r="D235" s="73"/>
    </row>
    <row r="236" spans="1:4" s="69" customFormat="1" ht="16.5" customHeight="1" thickBot="1">
      <c r="A236" s="104" t="s">
        <v>280</v>
      </c>
      <c r="B236" s="105"/>
      <c r="C236" s="106">
        <f>C12+C39+C47+C234</f>
        <v>8561021</v>
      </c>
      <c r="D236" s="107"/>
    </row>
    <row r="237" spans="1:4" s="69" customFormat="1" ht="15.75" customHeight="1">
      <c r="C237" s="50"/>
      <c r="D237" s="51"/>
    </row>
    <row r="241" spans="2:2">
      <c r="B241" s="271"/>
    </row>
    <row r="243" spans="2:2">
      <c r="B243" s="271"/>
    </row>
  </sheetData>
  <customSheetViews>
    <customSheetView guid="{FFF09864-B75B-45CC-8A23-7ED56E2D3858}" fitToPage="1">
      <selection activeCell="E2" sqref="E2"/>
      <rowBreaks count="6" manualBreakCount="6">
        <brk id="27" max="3" man="1"/>
        <brk id="53" max="3" man="1"/>
        <brk id="97" max="3" man="1"/>
        <brk id="138" max="3" man="1"/>
        <brk id="175" max="3" man="1"/>
        <brk id="228" max="3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paperSize="9" firstPageNumber="18" fitToHeight="0" orientation="portrait" useFirstPageNumber="1" r:id="rId1"/>
      <headerFooter alignWithMargins="0">
        <oddHeader>&amp;L&amp;"Tahoma,Kurzíva"&amp;9Návrh rozpočtu na rok 2015
Příloha č. 10&amp;R&amp;"Tahoma,Kurzíva"&amp;9Přehled příjmů</oddHeader>
        <oddFooter>&amp;C&amp;"Tahoma,Obyčejné"&amp;P</oddFooter>
      </headerFooter>
    </customSheetView>
  </customSheetViews>
  <mergeCells count="36">
    <mergeCell ref="A86:A97"/>
    <mergeCell ref="B86:B97"/>
    <mergeCell ref="A98:A118"/>
    <mergeCell ref="B98:B118"/>
    <mergeCell ref="A119:A138"/>
    <mergeCell ref="B119:B138"/>
    <mergeCell ref="A232:A233"/>
    <mergeCell ref="B232:B233"/>
    <mergeCell ref="A234:B234"/>
    <mergeCell ref="B139:B161"/>
    <mergeCell ref="A162:A175"/>
    <mergeCell ref="B162:B175"/>
    <mergeCell ref="A176:A228"/>
    <mergeCell ref="B176:B228"/>
    <mergeCell ref="A229:A231"/>
    <mergeCell ref="B229:B231"/>
    <mergeCell ref="A139:A161"/>
    <mergeCell ref="A54:A70"/>
    <mergeCell ref="B54:B70"/>
    <mergeCell ref="A72:A77"/>
    <mergeCell ref="B72:B77"/>
    <mergeCell ref="A80:A84"/>
    <mergeCell ref="B80:B84"/>
    <mergeCell ref="A30:A31"/>
    <mergeCell ref="B30:B31"/>
    <mergeCell ref="A32:A34"/>
    <mergeCell ref="B32:B34"/>
    <mergeCell ref="A37:A38"/>
    <mergeCell ref="B37:B38"/>
    <mergeCell ref="A24:A26"/>
    <mergeCell ref="B24:B26"/>
    <mergeCell ref="A1:D1"/>
    <mergeCell ref="A17:A18"/>
    <mergeCell ref="B17:B18"/>
    <mergeCell ref="A20:A22"/>
    <mergeCell ref="B20:B22"/>
  </mergeCells>
  <printOptions horizontalCentered="1"/>
  <pageMargins left="0.39370078740157483" right="0.39370078740157483" top="0.59055118110236227" bottom="0.39370078740157483" header="0.11811023622047245" footer="0.11811023622047245"/>
  <pageSetup paperSize="9" firstPageNumber="18" fitToHeight="0" orientation="portrait" useFirstPageNumber="1" r:id="rId2"/>
  <headerFooter alignWithMargins="0">
    <oddHeader>&amp;L&amp;"Tahoma,Kurzíva"&amp;9Návrh rozpočtu na rok 2015
Příloha č. 10&amp;R&amp;"Tahoma,Kurzíva"&amp;9Přehled příjmů</oddHeader>
    <oddFooter>&amp;C&amp;"Tahoma,Obyčejné"&amp;P</oddFooter>
  </headerFooter>
  <rowBreaks count="6" manualBreakCount="6">
    <brk id="27" max="3" man="1"/>
    <brk id="53" max="3" man="1"/>
    <brk id="97" max="3" man="1"/>
    <brk id="138" max="3" man="1"/>
    <brk id="175" max="3" man="1"/>
    <brk id="2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7</vt:i4>
      </vt:variant>
    </vt:vector>
  </HeadingPairs>
  <TitlesOfParts>
    <vt:vector size="13" baseType="lpstr">
      <vt:lpstr>OBSAH</vt:lpstr>
      <vt:lpstr>Dotační programy</vt:lpstr>
      <vt:lpstr>Akce spolufin. z evr.fin.zdrojů</vt:lpstr>
      <vt:lpstr>Akce EU-dle způsobu financování</vt:lpstr>
      <vt:lpstr>Akce EIB</vt:lpstr>
      <vt:lpstr>Přehled příjmů</vt:lpstr>
      <vt:lpstr>'Akce EU-dle způsobu financování'!Názvy_tisku</vt:lpstr>
      <vt:lpstr>'Akce spolufin. z evr.fin.zdrojů'!Názvy_tisku</vt:lpstr>
      <vt:lpstr>'Přehled příjmů'!Názvy_tisku</vt:lpstr>
      <vt:lpstr>'Akce EIB'!Oblast_tisku</vt:lpstr>
      <vt:lpstr>'Akce EU-dle způsobu financování'!Oblast_tisku</vt:lpstr>
      <vt:lpstr>'Dotační programy'!Oblast_tisku</vt:lpstr>
      <vt:lpstr>'Přehled příjmů'!Oblast_tisku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</dc:creator>
  <cp:lastModifiedBy>Metelka Tomáš</cp:lastModifiedBy>
  <cp:lastPrinted>2014-11-24T09:04:11Z</cp:lastPrinted>
  <dcterms:created xsi:type="dcterms:W3CDTF">2013-11-25T09:32:29Z</dcterms:created>
  <dcterms:modified xsi:type="dcterms:W3CDTF">2014-11-26T10:21:07Z</dcterms:modified>
</cp:coreProperties>
</file>