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672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List1!$A$5:$M$22</definedName>
    <definedName name="_xlnm.Print_Titles" localSheetId="0">List1!$4:$5</definedName>
    <definedName name="_xlnm.Print_Area" localSheetId="0">List1!$A$1:$M$24</definedName>
  </definedName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 l="1"/>
  <c r="H23" i="1"/>
  <c r="M23" i="1"/>
  <c r="F23" i="1" l="1"/>
</calcChain>
</file>

<file path=xl/sharedStrings.xml><?xml version="1.0" encoding="utf-8"?>
<sst xmlns="http://schemas.openxmlformats.org/spreadsheetml/2006/main" count="105" uniqueCount="60">
  <si>
    <t>Investiční</t>
  </si>
  <si>
    <t>Lichnovský Stanislav</t>
  </si>
  <si>
    <t>Bourek Luboš</t>
  </si>
  <si>
    <t>Neinvestiční</t>
  </si>
  <si>
    <t>Koláčková Petra</t>
  </si>
  <si>
    <t>Trnka Aleš</t>
  </si>
  <si>
    <t>Sačková Dana</t>
  </si>
  <si>
    <t>Kadlec Pavel</t>
  </si>
  <si>
    <t>Foltýnek Andrej</t>
  </si>
  <si>
    <t>Ondruchová Urszula</t>
  </si>
  <si>
    <t>Rostek Milan</t>
  </si>
  <si>
    <t>Smutek Jan</t>
  </si>
  <si>
    <t>Suchomelová Andrea</t>
  </si>
  <si>
    <t>MSK</t>
  </si>
  <si>
    <t>Skutečnost</t>
  </si>
  <si>
    <t>Dotace</t>
  </si>
  <si>
    <t>Projekt</t>
  </si>
  <si>
    <t>Org</t>
  </si>
  <si>
    <t>Typ projektu</t>
  </si>
  <si>
    <t>Odvětvový odbor</t>
  </si>
  <si>
    <t>Operační program</t>
  </si>
  <si>
    <t>PM</t>
  </si>
  <si>
    <t>Plán (profinancování a kofinancování)</t>
  </si>
  <si>
    <t>Celkové výdaje</t>
  </si>
  <si>
    <t>Celkem</t>
  </si>
  <si>
    <t>Projekty finančně ukončené v roce 2014</t>
  </si>
  <si>
    <t>Zateplení vybraných objektů Nemocnice s poliklinikou Havířov</t>
  </si>
  <si>
    <t>Zateplení vybraných objektů Nemocnice s poliklinikou v Novém Jičíně</t>
  </si>
  <si>
    <t>Zateplení vybraných objektů nemocnice v Karviné - Ráji</t>
  </si>
  <si>
    <t>Podpora a rozvoj služeb v sociálně vyloučených lokalitách MSK</t>
  </si>
  <si>
    <t>Vzdělávání zaměstnanců územní veřejné správy v MSK</t>
  </si>
  <si>
    <t>Rozvoj kompetencí strategického, procesního a projektového řízení a kvality</t>
  </si>
  <si>
    <t>Silnice 2011</t>
  </si>
  <si>
    <t>Industriální atraktivity v Moravskoslezském kraji</t>
  </si>
  <si>
    <t xml:space="preserve">Chráněné bydlení a sociálně terapeutické dílny ve Městě Albrechticích </t>
  </si>
  <si>
    <t xml:space="preserve">Rekonstrukce objektu na chráněné bydlení v Ostravě na ul. Tvorkovských </t>
  </si>
  <si>
    <t>Rekonstrukce objektu v Moravici na chráněné bydlení</t>
  </si>
  <si>
    <t>Výstavba objektu chráněného bydlení na ulici Slezské ve Starém Bohumíně</t>
  </si>
  <si>
    <t xml:space="preserve">MECHATRONIKA </t>
  </si>
  <si>
    <t xml:space="preserve">Modernizace, rekonstrukce a výstavba sportovišť vzdělávacích zařízení III. </t>
  </si>
  <si>
    <t>Multifunkční velkoprostorové odborné učebny - gastrocentra</t>
  </si>
  <si>
    <t xml:space="preserve">3. etapa transformace organizace Marianum   </t>
  </si>
  <si>
    <t xml:space="preserve">Transformace zámku Dolní Životice </t>
  </si>
  <si>
    <t>ORG2</t>
  </si>
  <si>
    <t>Celkové výdaje3</t>
  </si>
  <si>
    <t>Dotace4</t>
  </si>
  <si>
    <t>MSK5</t>
  </si>
  <si>
    <t>Odbor sociálních věcí</t>
  </si>
  <si>
    <t>ROP NUTS II Moravskoslezsko</t>
  </si>
  <si>
    <t>Odbor dopravy</t>
  </si>
  <si>
    <t>Integrovaný operační program</t>
  </si>
  <si>
    <t>Odbor zdravotnictví</t>
  </si>
  <si>
    <t>OP Životní prostředí</t>
  </si>
  <si>
    <t>Odbor školství, mládeže a sportu</t>
  </si>
  <si>
    <t xml:space="preserve">Odbor regionálního rozvoje a cestovního ruchu </t>
  </si>
  <si>
    <t>OP Lidské zdroje a zaměstnanost</t>
  </si>
  <si>
    <t>Odbor kancelář ředitele krajského úřadu</t>
  </si>
  <si>
    <t>* kumulovaná částka (včetně vyčleněných projektů)</t>
  </si>
  <si>
    <t>Počet stran: 1</t>
  </si>
  <si>
    <t>Příloha č. 4 materiálu:10/9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</si>
</sst>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* #,##0\ &quot;Kč&quot;_-;\-* #,##0\ &quot;Kč&quot;_-;_-* &quot;-&quot;\ &quot;Kč&quot;_-;_-@_-"/>
  </numFmts>
  <fonts count="8">
    <font>
      <sz val="11"/>
      <color theme="1"/>
      <name val="Calibri"/>
      <family val="2"/>
      <charset val="238"/>
      <scheme val="minor"/>
    </font>
    <font>
      <sz val="8"/>
      <name val="Verdana, Helvetica, sans-serif"/>
    </font>
    <font>
      <sz val="12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Tahoma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6337778862885"/>
        <bgColor theme="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3" fillId="0" borderId="0" xfId="0" applyFont="1"/>
    <xf numFmtId="0" fontId="1" fillId="0" borderId="6" xfId="0" applyNumberFormat="1" applyFont="1" applyBorder="1" applyAlignment="1">
      <alignment horizontal="center" vertical="center" wrapText="1"/>
    </xf>
    <xf numFmtId="42" fontId="0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42" fontId="0" fillId="0" borderId="6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wrapText="1"/>
    </xf>
    <xf numFmtId="0" fontId="4" fillId="2" borderId="0" xfId="0" applyFont="1" applyFill="1" applyBorder="1" applyAlignment="1">
      <alignment horizontal="left"/>
    </xf>
    <xf numFmtId="0" fontId="4" fillId="2" borderId="9" xfId="0" applyFont="1" applyFill="1" applyBorder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42" fontId="0" fillId="0" borderId="9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Normální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č&quot;_-;\-* #,##0\ &quot;Kč&quot;_-;_-* &quot;-&quot;\ &quot;Kč&quot;_-;_-@_-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č&quot;_-;\-* #,##0\ &quot;Kč&quot;_-;_-* &quot;-&quot;\ &quot;Kč&quot;_-;_-@_-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č&quot;_-;\-* #,##0\ &quot;Kč&quot;_-;_-* &quot;-&quot;\ &quot;Kč&quot;_-;_-@_-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č&quot;_-;\-* #,##0\ &quot;Kč&quot;_-;_-* &quot;-&quot;\ &quot;Kč&quot;_-;_-@_-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č&quot;_-;\-* #,##0\ &quot;Kč&quot;_-;_-* &quot;-&quot;\ &quot;Kč&quot;_-;_-@_-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č&quot;_-;\-* #,##0\ &quot;Kč&quot;_-;_-* &quot;-&quot;\ &quot;Kč&quot;_-;_-@_-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č&quot;_-;\-* #,##0\ &quot;Kč&quot;_-;_-* &quot;-&quot;\ &quot;Kč&quot;_-;_-@_-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č&quot;_-;\-* #,##0\ &quot;Kč&quot;_-;_-* &quot;-&quot;\ &quot;Kč&quot;_-;_-@_-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č&quot;_-;\-* #,##0\ &quot;Kč&quot;_-;_-* &quot;-&quot;\ &quot;Kč&quot;_-;_-@_-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č&quot;_-;\-* #,##0\ &quot;Kč&quot;_-;_-* &quot;-&quot;\ &quot;Kč&quot;_-;_-@_-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č&quot;_-;\-* #,##0\ &quot;Kč&quot;_-;_-* &quot;-&quot;\ &quot;Kč&quot;_-;_-@_-"/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-* #,##0\ &quot;Kč&quot;_-;\-* #,##0\ &quot;Kč&quot;_-;_-* &quot;-&quot;\ &quot;Kč&quot;_-;_-@_-"/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, Helvetica, sans-serif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, Helvetica, sans-serif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, Helvetica, sans-serif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, Helvetica, sans-serif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, Helvetica, sans-serif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, Helvetica, sans-serif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, Helvetica, sans-serif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, Helvetica, sans-serif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, Helvetica, sans-serif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, Helvetica, sans-serif"/>
        <scheme val="none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bottom" textRotation="0" wrapText="1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scheme val="none"/>
      </font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633777886288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" name="Tabulka1" displayName="Tabulka1" ref="A5:M23" totalsRowCount="1" headerRowDxfId="28" dataDxfId="27" tableBorderDxfId="26">
  <sortState ref="A4:M20">
    <sortCondition ref="D3:D20"/>
  </sortState>
  <tableColumns count="13">
    <tableColumn id="1" name="Projekt" totalsRowLabel="Celkem" dataDxfId="25" totalsRowDxfId="24"/>
    <tableColumn id="2" name="Org" dataDxfId="23" totalsRowDxfId="22"/>
    <tableColumn id="3" name="ORG2" dataDxfId="21" totalsRowDxfId="20"/>
    <tableColumn id="4" name="Typ projektu" dataDxfId="19" totalsRowDxfId="18"/>
    <tableColumn id="5" name="Odvětvový odbor" dataDxfId="17" totalsRowDxfId="16"/>
    <tableColumn id="6" name="Operační program" totalsRowFunction="count" dataDxfId="15" totalsRowDxfId="14"/>
    <tableColumn id="7" name="PM" dataDxfId="13" totalsRowDxfId="12"/>
    <tableColumn id="8" name="Celkové výdaje" totalsRowFunction="sum" dataDxfId="11" totalsRowDxfId="10"/>
    <tableColumn id="9" name="Dotace" totalsRowFunction="sum" dataDxfId="9" totalsRowDxfId="8"/>
    <tableColumn id="10" name="MSK" totalsRowFunction="sum" dataDxfId="7" totalsRowDxfId="6"/>
    <tableColumn id="11" name="Celkové výdaje3" totalsRowFunction="sum" dataDxfId="5" totalsRowDxfId="4"/>
    <tableColumn id="12" name="Dotace4" totalsRowFunction="sum" dataDxfId="3" totalsRowDxfId="2"/>
    <tableColumn id="13" name="MSK5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5"/>
  <cols>
    <col min="1" max="1" width="47.85546875" style="6" customWidth="1"/>
    <col min="2" max="2" width="0" hidden="1" customWidth="1"/>
    <col min="4" max="4" width="14.28515625" customWidth="1"/>
    <col min="5" max="5" width="21.140625" bestFit="1" customWidth="1"/>
    <col min="6" max="6" width="19" customWidth="1"/>
    <col min="7" max="7" width="12.28515625" hidden="1" customWidth="1"/>
    <col min="8" max="8" width="16.5703125" customWidth="1"/>
    <col min="9" max="9" width="16.28515625" customWidth="1"/>
    <col min="10" max="10" width="14.85546875" bestFit="1" customWidth="1"/>
    <col min="11" max="11" width="17.5703125" customWidth="1"/>
    <col min="12" max="12" width="14.85546875" bestFit="1" customWidth="1"/>
    <col min="13" max="13" width="14.42578125" customWidth="1"/>
  </cols>
  <sheetData>
    <row r="1" spans="1:13" ht="15.75">
      <c r="A1" s="5" t="s">
        <v>59</v>
      </c>
    </row>
    <row r="2" spans="1:13" ht="15.75">
      <c r="A2" s="5" t="s">
        <v>58</v>
      </c>
    </row>
    <row r="3" spans="1:13" ht="15.75">
      <c r="A3" s="5"/>
    </row>
    <row r="4" spans="1:13" ht="15.75">
      <c r="A4" s="24" t="s">
        <v>25</v>
      </c>
      <c r="B4" s="24"/>
      <c r="C4" s="24"/>
      <c r="D4" s="24"/>
      <c r="E4" s="24"/>
      <c r="F4" s="24"/>
      <c r="G4" s="2"/>
      <c r="H4" s="21" t="s">
        <v>22</v>
      </c>
      <c r="I4" s="22"/>
      <c r="J4" s="23"/>
      <c r="K4" s="20" t="s">
        <v>14</v>
      </c>
      <c r="L4" s="20"/>
      <c r="M4" s="20"/>
    </row>
    <row r="5" spans="1:13">
      <c r="A5" s="12" t="s">
        <v>16</v>
      </c>
      <c r="B5" s="13" t="s">
        <v>17</v>
      </c>
      <c r="C5" s="13" t="s">
        <v>43</v>
      </c>
      <c r="D5" s="13" t="s">
        <v>18</v>
      </c>
      <c r="E5" s="13" t="s">
        <v>19</v>
      </c>
      <c r="F5" s="13" t="s">
        <v>20</v>
      </c>
      <c r="G5" s="13" t="s">
        <v>21</v>
      </c>
      <c r="H5" s="14" t="s">
        <v>23</v>
      </c>
      <c r="I5" s="14" t="s">
        <v>15</v>
      </c>
      <c r="J5" s="14" t="s">
        <v>13</v>
      </c>
      <c r="K5" s="15" t="s">
        <v>44</v>
      </c>
      <c r="L5" s="15" t="s">
        <v>45</v>
      </c>
      <c r="M5" s="15" t="s">
        <v>46</v>
      </c>
    </row>
    <row r="6" spans="1:13" ht="24">
      <c r="A6" s="11" t="s">
        <v>34</v>
      </c>
      <c r="B6" s="3">
        <v>2510</v>
      </c>
      <c r="C6" s="9">
        <v>2568</v>
      </c>
      <c r="D6" s="3" t="s">
        <v>0</v>
      </c>
      <c r="E6" s="3" t="s">
        <v>47</v>
      </c>
      <c r="F6" s="3" t="s">
        <v>48</v>
      </c>
      <c r="G6" s="3" t="s">
        <v>12</v>
      </c>
      <c r="H6" s="4">
        <v>30200000</v>
      </c>
      <c r="I6" s="4">
        <v>25670000</v>
      </c>
      <c r="J6" s="4">
        <v>4530000</v>
      </c>
      <c r="K6" s="4">
        <v>17834729.999999996</v>
      </c>
      <c r="L6" s="4">
        <v>15110279.999999998</v>
      </c>
      <c r="M6" s="4">
        <v>2724450</v>
      </c>
    </row>
    <row r="7" spans="1:13" ht="22.5">
      <c r="A7" s="11" t="s">
        <v>32</v>
      </c>
      <c r="B7" s="3">
        <v>2730</v>
      </c>
      <c r="C7" s="8">
        <v>2596</v>
      </c>
      <c r="D7" s="3" t="s">
        <v>0</v>
      </c>
      <c r="E7" s="3" t="s">
        <v>49</v>
      </c>
      <c r="F7" s="3" t="s">
        <v>48</v>
      </c>
      <c r="G7" s="3" t="s">
        <v>11</v>
      </c>
      <c r="H7" s="4">
        <v>530000000</v>
      </c>
      <c r="I7" s="4">
        <v>363930000</v>
      </c>
      <c r="J7" s="4">
        <v>166070000</v>
      </c>
      <c r="K7" s="4">
        <v>484997620</v>
      </c>
      <c r="L7" s="4">
        <v>331668310</v>
      </c>
      <c r="M7" s="4">
        <v>153329310.00000003</v>
      </c>
    </row>
    <row r="8" spans="1:13" ht="22.5">
      <c r="A8" s="11" t="s">
        <v>36</v>
      </c>
      <c r="B8" s="3">
        <v>2988</v>
      </c>
      <c r="C8" s="8">
        <v>2727</v>
      </c>
      <c r="D8" s="3" t="s">
        <v>0</v>
      </c>
      <c r="E8" s="3" t="s">
        <v>47</v>
      </c>
      <c r="F8" s="3" t="s">
        <v>48</v>
      </c>
      <c r="G8" s="3" t="s">
        <v>9</v>
      </c>
      <c r="H8" s="4">
        <v>25100000</v>
      </c>
      <c r="I8" s="4">
        <v>21335000</v>
      </c>
      <c r="J8" s="4">
        <v>3765000</v>
      </c>
      <c r="K8" s="4">
        <v>10490710</v>
      </c>
      <c r="L8" s="4">
        <v>8277279.9999999991</v>
      </c>
      <c r="M8" s="4">
        <v>2213430</v>
      </c>
    </row>
    <row r="9" spans="1:13" ht="24">
      <c r="A9" s="11" t="s">
        <v>35</v>
      </c>
      <c r="B9" s="3">
        <v>2506</v>
      </c>
      <c r="C9" s="8">
        <v>2738</v>
      </c>
      <c r="D9" s="3" t="s">
        <v>0</v>
      </c>
      <c r="E9" s="3" t="s">
        <v>47</v>
      </c>
      <c r="F9" s="3" t="s">
        <v>48</v>
      </c>
      <c r="G9" s="3" t="s">
        <v>8</v>
      </c>
      <c r="H9" s="4">
        <v>16500000</v>
      </c>
      <c r="I9" s="4">
        <v>14025000</v>
      </c>
      <c r="J9" s="4">
        <v>2475000</v>
      </c>
      <c r="K9" s="4">
        <v>10487350.000000002</v>
      </c>
      <c r="L9" s="4">
        <v>8008280.0000000009</v>
      </c>
      <c r="M9" s="4">
        <v>2479070</v>
      </c>
    </row>
    <row r="10" spans="1:13" ht="22.5">
      <c r="A10" s="11" t="s">
        <v>41</v>
      </c>
      <c r="B10" s="3">
        <v>2733</v>
      </c>
      <c r="C10" s="8">
        <v>2822</v>
      </c>
      <c r="D10" s="3" t="s">
        <v>0</v>
      </c>
      <c r="E10" s="3" t="s">
        <v>47</v>
      </c>
      <c r="F10" s="3" t="s">
        <v>50</v>
      </c>
      <c r="G10" s="3" t="s">
        <v>10</v>
      </c>
      <c r="H10" s="10">
        <v>61600000</v>
      </c>
      <c r="I10" s="10">
        <v>58600000</v>
      </c>
      <c r="J10" s="10">
        <v>3000000</v>
      </c>
      <c r="K10" s="4">
        <v>4837670</v>
      </c>
      <c r="L10" s="4">
        <v>3251330</v>
      </c>
      <c r="M10" s="4">
        <v>1586340</v>
      </c>
    </row>
    <row r="11" spans="1:13" ht="22.5">
      <c r="A11" s="11" t="s">
        <v>42</v>
      </c>
      <c r="B11" s="3">
        <v>2559</v>
      </c>
      <c r="C11" s="8">
        <v>2823</v>
      </c>
      <c r="D11" s="3" t="s">
        <v>0</v>
      </c>
      <c r="E11" s="3" t="s">
        <v>47</v>
      </c>
      <c r="F11" s="3" t="s">
        <v>50</v>
      </c>
      <c r="G11" s="3" t="s">
        <v>8</v>
      </c>
      <c r="H11" s="10">
        <v>32000000</v>
      </c>
      <c r="I11" s="10">
        <v>27000000</v>
      </c>
      <c r="J11" s="10">
        <v>5000000</v>
      </c>
      <c r="K11" s="4">
        <v>990609.99999999988</v>
      </c>
      <c r="L11" s="4">
        <v>357470</v>
      </c>
      <c r="M11" s="4">
        <v>633140</v>
      </c>
    </row>
    <row r="12" spans="1:13" ht="22.5">
      <c r="A12" s="11" t="s">
        <v>28</v>
      </c>
      <c r="B12" s="3">
        <v>2594</v>
      </c>
      <c r="C12" s="7">
        <v>2918</v>
      </c>
      <c r="D12" s="3" t="s">
        <v>0</v>
      </c>
      <c r="E12" s="3" t="s">
        <v>51</v>
      </c>
      <c r="F12" s="3" t="s">
        <v>52</v>
      </c>
      <c r="G12" s="3" t="s">
        <v>1</v>
      </c>
      <c r="H12" s="4">
        <v>151750000</v>
      </c>
      <c r="I12" s="4">
        <v>48473876</v>
      </c>
      <c r="J12" s="4">
        <v>103276124</v>
      </c>
      <c r="K12" s="4">
        <v>59060680</v>
      </c>
      <c r="L12" s="4">
        <v>27118549.999999996</v>
      </c>
      <c r="M12" s="4">
        <v>31942130</v>
      </c>
    </row>
    <row r="13" spans="1:13" s="1" customFormat="1" ht="24">
      <c r="A13" s="11" t="s">
        <v>26</v>
      </c>
      <c r="B13" s="3">
        <v>2579</v>
      </c>
      <c r="C13" s="7">
        <v>2919</v>
      </c>
      <c r="D13" s="3" t="s">
        <v>0</v>
      </c>
      <c r="E13" s="3" t="s">
        <v>51</v>
      </c>
      <c r="F13" s="3" t="s">
        <v>52</v>
      </c>
      <c r="G13" s="3" t="s">
        <v>5</v>
      </c>
      <c r="H13" s="4">
        <v>148000000</v>
      </c>
      <c r="I13" s="4">
        <v>80544974</v>
      </c>
      <c r="J13" s="4">
        <v>67455026</v>
      </c>
      <c r="K13" s="4">
        <v>61884710</v>
      </c>
      <c r="L13" s="4">
        <v>27059140</v>
      </c>
      <c r="M13" s="4">
        <v>34825570.000000007</v>
      </c>
    </row>
    <row r="14" spans="1:13" ht="24">
      <c r="A14" s="11" t="s">
        <v>27</v>
      </c>
      <c r="B14" s="3">
        <v>2884</v>
      </c>
      <c r="C14" s="7">
        <v>2927</v>
      </c>
      <c r="D14" s="3" t="s">
        <v>0</v>
      </c>
      <c r="E14" s="3" t="s">
        <v>51</v>
      </c>
      <c r="F14" s="3" t="s">
        <v>52</v>
      </c>
      <c r="G14" s="3" t="s">
        <v>2</v>
      </c>
      <c r="H14" s="4">
        <v>51743000</v>
      </c>
      <c r="I14" s="4">
        <v>13280280</v>
      </c>
      <c r="J14" s="4">
        <v>38462720</v>
      </c>
      <c r="K14" s="4">
        <v>49586390</v>
      </c>
      <c r="L14" s="4">
        <v>13280280</v>
      </c>
      <c r="M14" s="4">
        <v>36306110</v>
      </c>
    </row>
    <row r="15" spans="1:13" ht="24">
      <c r="A15" s="11" t="s">
        <v>37</v>
      </c>
      <c r="B15" s="3">
        <v>2873</v>
      </c>
      <c r="C15" s="8">
        <v>2739</v>
      </c>
      <c r="D15" s="3" t="s">
        <v>0</v>
      </c>
      <c r="E15" s="3" t="s">
        <v>47</v>
      </c>
      <c r="F15" s="3" t="s">
        <v>48</v>
      </c>
      <c r="G15" s="3" t="s">
        <v>4</v>
      </c>
      <c r="H15" s="4">
        <v>9050000</v>
      </c>
      <c r="I15" s="4">
        <v>7692000</v>
      </c>
      <c r="J15" s="4">
        <v>1358000</v>
      </c>
      <c r="K15" s="4">
        <v>6487499.9999999991</v>
      </c>
      <c r="L15" s="4">
        <v>5011559.9999999991</v>
      </c>
      <c r="M15" s="4">
        <v>1475940</v>
      </c>
    </row>
    <row r="16" spans="1:13" ht="24">
      <c r="A16" s="11" t="s">
        <v>40</v>
      </c>
      <c r="B16" s="3">
        <v>2790</v>
      </c>
      <c r="C16" s="8">
        <v>2747</v>
      </c>
      <c r="D16" s="3" t="s">
        <v>0</v>
      </c>
      <c r="E16" s="3" t="s">
        <v>53</v>
      </c>
      <c r="F16" s="3" t="s">
        <v>48</v>
      </c>
      <c r="G16" s="3" t="s">
        <v>6</v>
      </c>
      <c r="H16" s="4">
        <v>11000000</v>
      </c>
      <c r="I16" s="4">
        <v>8500000</v>
      </c>
      <c r="J16" s="4">
        <v>2500000</v>
      </c>
      <c r="K16" s="4">
        <v>8753890</v>
      </c>
      <c r="L16" s="4">
        <v>6993560</v>
      </c>
      <c r="M16" s="4">
        <v>1760330</v>
      </c>
    </row>
    <row r="17" spans="1:13" ht="24">
      <c r="A17" s="11" t="s">
        <v>39</v>
      </c>
      <c r="B17" s="3">
        <v>2885</v>
      </c>
      <c r="C17" s="8">
        <v>2514</v>
      </c>
      <c r="D17" s="3" t="s">
        <v>3</v>
      </c>
      <c r="E17" s="3" t="s">
        <v>53</v>
      </c>
      <c r="F17" s="3" t="s">
        <v>48</v>
      </c>
      <c r="G17" s="3" t="s">
        <v>4</v>
      </c>
      <c r="H17" s="4">
        <v>39000000</v>
      </c>
      <c r="I17" s="4">
        <v>29835000</v>
      </c>
      <c r="J17" s="4">
        <v>9165000</v>
      </c>
      <c r="K17" s="4">
        <v>22210150</v>
      </c>
      <c r="L17" s="4">
        <v>17959329.999999996</v>
      </c>
      <c r="M17" s="4">
        <v>4250820</v>
      </c>
    </row>
    <row r="18" spans="1:13" ht="22.5">
      <c r="A18" s="11" t="s">
        <v>38</v>
      </c>
      <c r="B18" s="3">
        <v>3101</v>
      </c>
      <c r="C18" s="8">
        <v>2515</v>
      </c>
      <c r="D18" s="3" t="s">
        <v>3</v>
      </c>
      <c r="E18" s="3" t="s">
        <v>53</v>
      </c>
      <c r="F18" s="3" t="s">
        <v>48</v>
      </c>
      <c r="G18" s="3" t="s">
        <v>4</v>
      </c>
      <c r="H18" s="4">
        <v>48000000</v>
      </c>
      <c r="I18" s="4">
        <v>38533000</v>
      </c>
      <c r="J18" s="4">
        <v>9467000</v>
      </c>
      <c r="K18" s="4">
        <v>43742490.000000007</v>
      </c>
      <c r="L18" s="4">
        <v>36905630.000000007</v>
      </c>
      <c r="M18" s="4">
        <v>6836860.0000000009</v>
      </c>
    </row>
    <row r="19" spans="1:13" ht="22.5">
      <c r="A19" s="11" t="s">
        <v>33</v>
      </c>
      <c r="B19" s="3">
        <v>2732</v>
      </c>
      <c r="C19" s="8">
        <v>2681</v>
      </c>
      <c r="D19" s="3" t="s">
        <v>3</v>
      </c>
      <c r="E19" s="3" t="s">
        <v>54</v>
      </c>
      <c r="F19" s="3" t="s">
        <v>48</v>
      </c>
      <c r="G19" s="3" t="s">
        <v>9</v>
      </c>
      <c r="H19" s="4">
        <v>15200000</v>
      </c>
      <c r="I19" s="4">
        <v>12750000</v>
      </c>
      <c r="J19" s="4">
        <v>2450000</v>
      </c>
      <c r="K19" s="4">
        <v>11938810</v>
      </c>
      <c r="L19" s="4">
        <v>10147770</v>
      </c>
      <c r="M19" s="4">
        <v>1791040.0000000002</v>
      </c>
    </row>
    <row r="20" spans="1:13" ht="24">
      <c r="A20" s="11" t="s">
        <v>29</v>
      </c>
      <c r="B20" s="3">
        <v>2588</v>
      </c>
      <c r="C20" s="7">
        <v>2764</v>
      </c>
      <c r="D20" s="3" t="s">
        <v>3</v>
      </c>
      <c r="E20" s="3" t="s">
        <v>47</v>
      </c>
      <c r="F20" s="3" t="s">
        <v>55</v>
      </c>
      <c r="G20" s="3" t="s">
        <v>1</v>
      </c>
      <c r="H20" s="4">
        <v>56200000</v>
      </c>
      <c r="I20" s="4">
        <v>56000000</v>
      </c>
      <c r="J20" s="4">
        <v>200000</v>
      </c>
      <c r="K20" s="4">
        <v>32429129.999999996</v>
      </c>
      <c r="L20" s="4">
        <v>32429129.999999996</v>
      </c>
      <c r="M20" s="4">
        <v>0</v>
      </c>
    </row>
    <row r="21" spans="1:13" ht="24">
      <c r="A21" s="11" t="s">
        <v>31</v>
      </c>
      <c r="B21" s="3">
        <v>2569</v>
      </c>
      <c r="C21" s="7">
        <v>2772</v>
      </c>
      <c r="D21" s="3" t="s">
        <v>3</v>
      </c>
      <c r="E21" s="3" t="s">
        <v>56</v>
      </c>
      <c r="F21" s="3" t="s">
        <v>55</v>
      </c>
      <c r="G21" s="3" t="s">
        <v>12</v>
      </c>
      <c r="H21" s="4">
        <v>20200000</v>
      </c>
      <c r="I21" s="4">
        <v>17000000</v>
      </c>
      <c r="J21" s="4">
        <v>3200000</v>
      </c>
      <c r="K21" s="4">
        <v>9543080</v>
      </c>
      <c r="L21" s="4">
        <v>7953930</v>
      </c>
      <c r="M21" s="4">
        <v>1589150</v>
      </c>
    </row>
    <row r="22" spans="1:13" ht="22.5">
      <c r="A22" s="11" t="s">
        <v>30</v>
      </c>
      <c r="B22" s="3">
        <v>2810</v>
      </c>
      <c r="C22" s="7">
        <v>2774</v>
      </c>
      <c r="D22" s="3" t="s">
        <v>3</v>
      </c>
      <c r="E22" s="3" t="s">
        <v>56</v>
      </c>
      <c r="F22" s="3" t="s">
        <v>55</v>
      </c>
      <c r="G22" s="3" t="s">
        <v>7</v>
      </c>
      <c r="H22" s="4">
        <v>10100000</v>
      </c>
      <c r="I22" s="4">
        <v>8500000</v>
      </c>
      <c r="J22" s="4">
        <v>1600000</v>
      </c>
      <c r="K22" s="4">
        <v>7154250</v>
      </c>
      <c r="L22" s="4">
        <v>6081109.9999999991</v>
      </c>
      <c r="M22" s="4">
        <v>1073139.9999999998</v>
      </c>
    </row>
    <row r="23" spans="1:13">
      <c r="A23" s="16" t="s">
        <v>24</v>
      </c>
      <c r="B23" s="17"/>
      <c r="C23" s="18"/>
      <c r="D23" s="17"/>
      <c r="E23" s="17"/>
      <c r="F23" s="17">
        <f>SUBTOTAL(103,Tabulka1[Operační program])</f>
        <v>17</v>
      </c>
      <c r="G23" s="17"/>
      <c r="H23" s="19">
        <f>SUBTOTAL(109,Tabulka1[Celkové výdaje])</f>
        <v>1255643000</v>
      </c>
      <c r="I23" s="19">
        <f>SUBTOTAL(109,Tabulka1[Dotace])</f>
        <v>831669130</v>
      </c>
      <c r="J23" s="19">
        <f>SUBTOTAL(109,Tabulka1[MSK])</f>
        <v>423973870</v>
      </c>
      <c r="K23" s="19">
        <f>SUBTOTAL(109,Tabulka1[Celkové výdaje3])</f>
        <v>842429770</v>
      </c>
      <c r="L23" s="19">
        <f>SUBTOTAL(109,Tabulka1[Dotace4])</f>
        <v>557612940</v>
      </c>
      <c r="M23" s="19">
        <f>SUBTOTAL(109,Tabulka1[MSK5])</f>
        <v>284816830</v>
      </c>
    </row>
    <row r="24" spans="1:13">
      <c r="A24" s="6" t="s">
        <v>57</v>
      </c>
    </row>
  </sheetData>
  <mergeCells count="3">
    <mergeCell ref="K4:M4"/>
    <mergeCell ref="H4:J4"/>
    <mergeCell ref="A4:F4"/>
  </mergeCells>
  <pageMargins left="0.11811023622047245" right="0.11811023622047245" top="0.19685039370078741" bottom="0.19685039370078741" header="0" footer="0"/>
  <pageSetup paperSize="9" scale="70" fitToHeight="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D7226763B4F649BB2BC69D45532742" ma:contentTypeVersion="0" ma:contentTypeDescription="Vytvoří nový dokument" ma:contentTypeScope="" ma:versionID="67fa9394c208607b6c9f19b88d8a1b2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0439B1-CD4C-438E-A687-2812C3EAC496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2E628D7-969B-4B5A-A13A-4D17A55358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59B8C1-FD2F-46DE-B1F3-EA9FCCB46C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Kortan Rostislav</dc:creator>
  <cp:lastModifiedBy>Kortan Rostislav</cp:lastModifiedBy>
  <cp:lastPrinted>2015-08-31T11:12:24Z</cp:lastPrinted>
  <dcterms:created xsi:type="dcterms:W3CDTF">2014-08-07T08:00:03Z</dcterms:created>
  <dcterms:modified xsi:type="dcterms:W3CDTF">2015-09-11T09:52:29Z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0x01010073D7226763B4F649BB2BC69D45532742</vt:lpwstr>
  </property>
</Properties>
</file>