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<sst xmlns="http://schemas.openxmlformats.org/spreadsheetml/2006/main" count="135" uniqueCount="103">
  <si>
    <t>Název projektu</t>
  </si>
  <si>
    <t>Právní forma</t>
  </si>
  <si>
    <t>IČ</t>
  </si>
  <si>
    <t>Celkem</t>
  </si>
  <si>
    <t>Poř. číslo</t>
  </si>
  <si>
    <t xml:space="preserve">Požadovaná výše dotace </t>
  </si>
  <si>
    <t>Navrhovaná výše dotace</t>
  </si>
  <si>
    <t>Předpokládané celkové uznatelné náklady</t>
  </si>
  <si>
    <t>Název žadatele (OR)</t>
  </si>
  <si>
    <t>Dotační tutul</t>
  </si>
  <si>
    <t>Místo realizace</t>
  </si>
  <si>
    <t>Období realizace projektu</t>
  </si>
  <si>
    <t>Neinvestiční část dotace</t>
  </si>
  <si>
    <t>Investiční část dotace</t>
  </si>
  <si>
    <t>Počet dosažených bodů (z max. 12)</t>
  </si>
  <si>
    <t>Navrhovaná výše dotace v %</t>
  </si>
  <si>
    <t>Seznam náhradních žadatelů navržených na poskytnutí dotace z dotačního programu „Podpora turistických oblastí v Moravskoslezském kraji pro rok 2015“, dot. titul č. 1 - Podpora agroturistiky</t>
  </si>
  <si>
    <t>25367927</t>
  </si>
  <si>
    <t>Společnost s ručením omezeným</t>
  </si>
  <si>
    <t>Klokočov</t>
  </si>
  <si>
    <t>4</t>
  </si>
  <si>
    <t>1.9.2015 - 1.6.2016</t>
  </si>
  <si>
    <t>MVDr. Valerie Kučejová</t>
  </si>
  <si>
    <t xml:space="preserve">Vítkovská zemědělská s.r.o.  </t>
  </si>
  <si>
    <t>73199222</t>
  </si>
  <si>
    <t>Fyzická osoba podnikající dle jiných zákonů než živnostenského a zákona o zemědělství nezapsaná v obchodním rejstříku</t>
  </si>
  <si>
    <t>Vraclávek</t>
  </si>
  <si>
    <t>"Kryté úvaziště pro koně s napajedlem"</t>
  </si>
  <si>
    <t>5</t>
  </si>
  <si>
    <t>Ing. Jana Blažejová</t>
  </si>
  <si>
    <t>76399184</t>
  </si>
  <si>
    <t>Láryšov</t>
  </si>
  <si>
    <t>Fyzická osoba podnikající dle živnostenského zákona nezapsaná v obchodním rejstříku</t>
  </si>
  <si>
    <t>"Rozšíření nabídky výuky jízdy na koni i pro předškolní děti"</t>
  </si>
  <si>
    <t>7</t>
  </si>
  <si>
    <t xml:space="preserve">JK Brantice </t>
  </si>
  <si>
    <t>26578735</t>
  </si>
  <si>
    <t>Brantice</t>
  </si>
  <si>
    <t>Spolek</t>
  </si>
  <si>
    <t>"Podpora agroturistiky"</t>
  </si>
  <si>
    <t>Helena Hradilová</t>
  </si>
  <si>
    <t>02959194</t>
  </si>
  <si>
    <t>Zemědělský podnikatel - fyzická osoba nezapsaná v obchodním rejstříku</t>
  </si>
  <si>
    <t>Karlovice</t>
  </si>
  <si>
    <t>"Farmy v síti Jeseníky - spolupráce a rozvoj Farmy Karlovice"</t>
  </si>
  <si>
    <t>1.9.2015 - 30.11.2016</t>
  </si>
  <si>
    <t>1.9.2015 - 31.5.2016</t>
  </si>
  <si>
    <t>1.9.2015 - 31.12.2016</t>
  </si>
  <si>
    <t>Western Arts Club ČR o.s.</t>
  </si>
  <si>
    <t>26679353</t>
  </si>
  <si>
    <t>Rýmařov - Janovice</t>
  </si>
  <si>
    <t>"Hippocentrum Indiana"</t>
  </si>
  <si>
    <t>1.9.2015 - 30.6.2016</t>
  </si>
  <si>
    <t>6</t>
  </si>
  <si>
    <t>Radoslav Jurečka</t>
  </si>
  <si>
    <t>47995211</t>
  </si>
  <si>
    <t>Jindřichov</t>
  </si>
  <si>
    <t>"Vybudování zázemí pro cyklo a hipostezku - využití rybníků"</t>
  </si>
  <si>
    <t>"Ranč Solný potok"</t>
  </si>
  <si>
    <t>22847405</t>
  </si>
  <si>
    <t>Hynčice</t>
  </si>
  <si>
    <t xml:space="preserve">"Návrh na vytvoření turistického produktu zážitkové turistiky, vybavení prostor k pozorování zvířat pro návštěvníky" </t>
  </si>
  <si>
    <t>8</t>
  </si>
  <si>
    <t>Ing. Terezie Böhmová, DiS.</t>
  </si>
  <si>
    <t>88254186</t>
  </si>
  <si>
    <t>Dívčí Hrad</t>
  </si>
  <si>
    <t>"Veřejné odpočívadlo"</t>
  </si>
  <si>
    <t>9</t>
  </si>
  <si>
    <t>1.9.2015 - 31.10.2016</t>
  </si>
  <si>
    <t>Karel Chalupa</t>
  </si>
  <si>
    <t>22960279</t>
  </si>
  <si>
    <t>Čaková</t>
  </si>
  <si>
    <t>"Zázemí pro agroturistiku"</t>
  </si>
  <si>
    <t>10</t>
  </si>
  <si>
    <t>Radomír Levý</t>
  </si>
  <si>
    <t>73951757</t>
  </si>
  <si>
    <t>Vysoká - Bartultovice</t>
  </si>
  <si>
    <t>"Turistické zázemí"</t>
  </si>
  <si>
    <t>Marek Myšinský</t>
  </si>
  <si>
    <t>68176449</t>
  </si>
  <si>
    <t>Palkovice</t>
  </si>
  <si>
    <t>"MYŠÁK WESTERN RANCH II.ETAPA"</t>
  </si>
  <si>
    <t>25.9.2015 - 25.11.2015</t>
  </si>
  <si>
    <t>Jezdecký kluv Sviadnov, o.s.</t>
  </si>
  <si>
    <t>68158068</t>
  </si>
  <si>
    <t>Sviadnov, Staříč a Frýdek-Místek</t>
  </si>
  <si>
    <t>"Rozvoj služeb jezdeckého klubu Sviadnov a spolupráce v oblasti cestovního ruchu ne venkově"</t>
  </si>
  <si>
    <t>Stanislav Hošák</t>
  </si>
  <si>
    <t>43596991</t>
  </si>
  <si>
    <t>Životice u Nového Jičína</t>
  </si>
  <si>
    <t>"Jízdárna = zpestření cestovního ruchu na Novojičínsku"</t>
  </si>
  <si>
    <t>1.9.2015 - 31.12.2015</t>
  </si>
  <si>
    <t>Renáta Skalíková</t>
  </si>
  <si>
    <t>74516604</t>
  </si>
  <si>
    <t>"Jindřichovský dvůr II."</t>
  </si>
  <si>
    <t>Pony klub Kobeřice o.s.</t>
  </si>
  <si>
    <t>Kobeřice</t>
  </si>
  <si>
    <t>"Zkvalitněním zázemí a vybavení k rozvoji agroturistiky a hipoturistiky v regionu"</t>
  </si>
  <si>
    <t>Anna Hromadová</t>
  </si>
  <si>
    <t>45175641</t>
  </si>
  <si>
    <t>Úvalno</t>
  </si>
  <si>
    <t>"Turistické odpočívadlo"</t>
  </si>
  <si>
    <t>"Agroturistika ve Františkově dvoře"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</si>
</sst>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&quot;Kč&quot;"/>
    <numFmt numFmtId="171" formatCode="#,##0\ &quot;Kč&quot;"/>
    <numFmt numFmtId="172" formatCode="#,##0\ _K_č"/>
    <numFmt numFmtId="173" formatCode="#,##0.00\ _K_č"/>
    <numFmt numFmtId="174" formatCode="[$¥€-2]\ #\ ##,000_);[Red]\([$€-2]\ #\ ##,000\)"/>
    <numFmt numFmtId="175" formatCode="[$-405]d\.\ mmmm\ yyyy"/>
  </numFmts>
  <fonts count="45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/>
    </xf>
    <xf numFmtId="17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5" fontId="4" fillId="0" borderId="0" xfId="0" applyNumberFormat="1" applyFont="1" applyAlignment="1">
      <alignment horizontal="center" vertical="center"/>
    </xf>
    <xf numFmtId="5" fontId="9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17" borderId="12" xfId="0" applyFont="1" applyFill="1" applyBorder="1" applyAlignment="1">
      <alignment vertical="center" wrapText="1"/>
    </xf>
    <xf numFmtId="0" fontId="10" fillId="17" borderId="13" xfId="0" applyFont="1" applyFill="1" applyBorder="1" applyAlignment="1">
      <alignment horizontal="center" vertical="center" wrapText="1"/>
    </xf>
    <xf numFmtId="49" fontId="10" fillId="17" borderId="13" xfId="0" applyNumberFormat="1" applyFont="1" applyFill="1" applyBorder="1" applyAlignment="1">
      <alignment horizontal="center" vertical="center" wrapText="1"/>
    </xf>
    <xf numFmtId="3" fontId="6" fillId="17" borderId="13" xfId="0" applyNumberFormat="1" applyFont="1" applyFill="1" applyBorder="1" applyAlignment="1">
      <alignment horizontal="center" vertical="center" wrapText="1"/>
    </xf>
    <xf numFmtId="171" fontId="7" fillId="17" borderId="13" xfId="0" applyNumberFormat="1" applyFont="1" applyFill="1" applyBorder="1" applyAlignment="1">
      <alignment horizontal="center" vertical="center" wrapText="1"/>
    </xf>
    <xf numFmtId="171" fontId="6" fillId="17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17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0" fontId="4" fillId="17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17" borderId="16" xfId="0" applyFont="1" applyFill="1" applyBorder="1" applyAlignment="1">
      <alignment horizontal="center" vertical="center" wrapText="1"/>
    </xf>
    <xf numFmtId="0" fontId="5" fillId="17" borderId="17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0" fontId="5" fillId="17" borderId="17" xfId="0" applyFont="1" applyFill="1" applyBorder="1" applyAlignment="1">
      <alignment vertical="center" wrapText="1"/>
    </xf>
    <xf numFmtId="5" fontId="6" fillId="0" borderId="10" xfId="0" applyNumberFormat="1" applyFont="1" applyFill="1" applyBorder="1" applyAlignment="1">
      <alignment horizontal="center" vertical="center" wrapText="1"/>
    </xf>
    <xf numFmtId="171" fontId="9" fillId="0" borderId="10" xfId="0" applyNumberFormat="1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 wrapText="1"/>
    </xf>
    <xf numFmtId="0" fontId="5" fillId="17" borderId="14" xfId="0" applyFont="1" applyFill="1" applyBorder="1" applyAlignment="1">
      <alignment horizontal="center" vertical="center" wrapText="1"/>
    </xf>
    <xf numFmtId="0" fontId="5" fillId="17" borderId="14" xfId="47" applyFont="1" applyFill="1" applyBorder="1" applyAlignment="1">
      <alignment horizontal="center" vertical="center" wrapText="1"/>
      <protection/>
    </xf>
    <xf numFmtId="0" fontId="6" fillId="17" borderId="19" xfId="47" applyFont="1" applyFill="1" applyBorder="1" applyAlignment="1">
      <alignment horizontal="center" vertical="center" wrapText="1"/>
      <protection/>
    </xf>
    <xf numFmtId="0" fontId="6" fillId="17" borderId="20" xfId="47" applyFont="1" applyFill="1" applyBorder="1" applyAlignment="1">
      <alignment horizontal="center" vertical="center" wrapText="1"/>
      <protection/>
    </xf>
    <xf numFmtId="43" fontId="6" fillId="17" borderId="20" xfId="0" applyNumberFormat="1" applyFont="1" applyFill="1" applyBorder="1" applyAlignment="1">
      <alignment horizontal="center" vertical="center" wrapText="1"/>
    </xf>
    <xf numFmtId="9" fontId="6" fillId="17" borderId="20" xfId="47" applyNumberFormat="1" applyFont="1" applyFill="1" applyBorder="1" applyAlignment="1">
      <alignment horizontal="center" vertical="center" wrapText="1"/>
      <protection/>
    </xf>
    <xf numFmtId="49" fontId="6" fillId="17" borderId="20" xfId="47" applyNumberFormat="1" applyFont="1" applyFill="1" applyBorder="1" applyAlignment="1">
      <alignment horizontal="center" vertical="center" wrapText="1"/>
      <protection/>
    </xf>
    <xf numFmtId="9" fontId="6" fillId="17" borderId="21" xfId="47" applyNumberFormat="1" applyFont="1" applyFill="1" applyBorder="1" applyAlignment="1">
      <alignment horizontal="center" vertical="center" wrapText="1"/>
      <protection/>
    </xf>
    <xf numFmtId="0" fontId="5" fillId="17" borderId="22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5" fontId="6" fillId="0" borderId="23" xfId="0" applyNumberFormat="1" applyFont="1" applyFill="1" applyBorder="1" applyAlignment="1">
      <alignment horizontal="center" vertical="center" wrapText="1"/>
    </xf>
    <xf numFmtId="171" fontId="9" fillId="0" borderId="23" xfId="0" applyNumberFormat="1" applyFont="1" applyFill="1" applyBorder="1" applyAlignment="1">
      <alignment horizontal="center" vertical="center" wrapText="1"/>
    </xf>
    <xf numFmtId="5" fontId="9" fillId="0" borderId="23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5" fontId="6" fillId="0" borderId="27" xfId="0" applyNumberFormat="1" applyFont="1" applyFill="1" applyBorder="1" applyAlignment="1">
      <alignment horizontal="center" vertical="center" wrapText="1"/>
    </xf>
    <xf numFmtId="171" fontId="9" fillId="0" borderId="27" xfId="0" applyNumberFormat="1" applyFont="1" applyFill="1" applyBorder="1" applyAlignment="1">
      <alignment horizontal="center" vertical="center" wrapText="1"/>
    </xf>
    <xf numFmtId="5" fontId="9" fillId="0" borderId="27" xfId="0" applyNumberFormat="1" applyFont="1" applyFill="1" applyBorder="1" applyAlignment="1">
      <alignment horizontal="center" vertical="center" wrapText="1"/>
    </xf>
    <xf numFmtId="10" fontId="5" fillId="0" borderId="27" xfId="0" applyNumberFormat="1" applyFont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5" fontId="6" fillId="0" borderId="13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 vertical="center" wrapText="1"/>
    </xf>
    <xf numFmtId="5" fontId="9" fillId="0" borderId="13" xfId="0" applyNumberFormat="1" applyFont="1" applyFill="1" applyBorder="1" applyAlignment="1">
      <alignment horizontal="center" vertical="center" wrapText="1"/>
    </xf>
    <xf numFmtId="10" fontId="5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17" borderId="29" xfId="0" applyFont="1" applyFill="1" applyBorder="1" applyAlignment="1">
      <alignment horizontal="center" vertical="center"/>
    </xf>
    <xf numFmtId="0" fontId="5" fillId="11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5" fontId="6" fillId="0" borderId="31" xfId="0" applyNumberFormat="1" applyFont="1" applyFill="1" applyBorder="1" applyAlignment="1">
      <alignment horizontal="center" vertical="center" wrapText="1"/>
    </xf>
    <xf numFmtId="171" fontId="9" fillId="0" borderId="31" xfId="0" applyNumberFormat="1" applyFont="1" applyFill="1" applyBorder="1" applyAlignment="1">
      <alignment horizontal="center" vertical="center" wrapText="1"/>
    </xf>
    <xf numFmtId="5" fontId="9" fillId="0" borderId="31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10" fontId="9" fillId="0" borderId="23" xfId="0" applyNumberFormat="1" applyFont="1" applyFill="1" applyBorder="1" applyAlignment="1">
      <alignment horizontal="center" vertical="center" wrapText="1"/>
    </xf>
    <xf numFmtId="10" fontId="9" fillId="0" borderId="13" xfId="0" applyNumberFormat="1" applyFont="1" applyFill="1" applyBorder="1" applyAlignment="1">
      <alignment horizontal="center" vertical="center" wrapText="1"/>
    </xf>
    <xf numFmtId="10" fontId="9" fillId="0" borderId="31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left" vertical="center" wrapText="1"/>
    </xf>
    <xf numFmtId="0" fontId="5" fillId="17" borderId="34" xfId="0" applyFont="1" applyFill="1" applyBorder="1" applyAlignment="1">
      <alignment horizontal="center" vertical="center"/>
    </xf>
    <xf numFmtId="0" fontId="5" fillId="11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 vertical="center" wrapText="1"/>
    </xf>
    <xf numFmtId="5" fontId="6" fillId="0" borderId="36" xfId="0" applyNumberFormat="1" applyFont="1" applyFill="1" applyBorder="1" applyAlignment="1">
      <alignment horizontal="center" vertical="center" wrapText="1"/>
    </xf>
    <xf numFmtId="171" fontId="9" fillId="0" borderId="36" xfId="0" applyNumberFormat="1" applyFont="1" applyFill="1" applyBorder="1" applyAlignment="1">
      <alignment horizontal="center" vertical="center" wrapText="1"/>
    </xf>
    <xf numFmtId="5" fontId="9" fillId="0" borderId="36" xfId="0" applyNumberFormat="1" applyFont="1" applyFill="1" applyBorder="1" applyAlignment="1">
      <alignment horizontal="center" vertical="center" wrapText="1"/>
    </xf>
    <xf numFmtId="10" fontId="9" fillId="0" borderId="36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wrapText="1"/>
    </xf>
    <xf numFmtId="10" fontId="5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 wrapText="1" shrinkToFit="1"/>
    </xf>
    <xf numFmtId="0" fontId="0" fillId="0" borderId="0" xfId="0" applyAlignment="1">
      <alignment/>
    </xf>
    <xf numFmtId="0" fontId="6" fillId="17" borderId="34" xfId="0" applyFont="1" applyFill="1" applyBorder="1" applyAlignment="1">
      <alignment vertical="center"/>
    </xf>
    <xf numFmtId="0" fontId="0" fillId="17" borderId="38" xfId="0" applyFill="1" applyBorder="1" applyAlignment="1">
      <alignment vertical="center"/>
    </xf>
    <xf numFmtId="0" fontId="0" fillId="17" borderId="39" xfId="0" applyFill="1" applyBorder="1" applyAlignment="1">
      <alignment vertical="center"/>
    </xf>
    <xf numFmtId="0" fontId="5" fillId="17" borderId="40" xfId="0" applyFont="1" applyFill="1" applyBorder="1" applyAlignment="1">
      <alignment horizontal="center" vertical="center"/>
    </xf>
    <xf numFmtId="0" fontId="5" fillId="17" borderId="41" xfId="0" applyFont="1" applyFill="1" applyBorder="1" applyAlignment="1">
      <alignment horizontal="center" vertical="center"/>
    </xf>
    <xf numFmtId="0" fontId="5" fillId="17" borderId="42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tabSelected="1" view="pageLayout" zoomScaleNormal="60" workbookViewId="0" topLeftCell="A1">
      <selection activeCell="A4" sqref="A4:A8"/>
    </sheetView>
  </sheetViews>
  <sheetFormatPr defaultColWidth="9.00390625" defaultRowHeight="12.75"/>
  <cols>
    <col min="1" max="1" width="8.75390625" style="1" customWidth="1"/>
    <col min="2" max="2" width="11.25390625" style="1" customWidth="1"/>
    <col min="3" max="3" width="36.00390625" style="1" customWidth="1"/>
    <col min="4" max="5" width="22.25390625" style="1" customWidth="1"/>
    <col min="6" max="6" width="32.75390625" style="1" customWidth="1"/>
    <col min="7" max="7" width="68.125" style="3" customWidth="1"/>
    <col min="8" max="9" width="22.75390625" style="3" customWidth="1"/>
    <col min="10" max="12" width="22.75390625" style="1" customWidth="1"/>
    <col min="13" max="13" width="22.75390625" style="22" customWidth="1"/>
    <col min="14" max="14" width="22.75390625" style="3" customWidth="1"/>
    <col min="15" max="15" width="26.375" style="2" customWidth="1"/>
    <col min="16" max="16384" width="9.125" style="1" customWidth="1"/>
  </cols>
  <sheetData>
    <row r="1" ht="13.5" thickBot="1"/>
    <row r="2" spans="1:15" ht="30" customHeight="1" thickBot="1">
      <c r="A2" s="30"/>
      <c r="B2" s="30"/>
      <c r="C2" s="105" t="s">
        <v>16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1:15" s="2" customFormat="1" ht="60" customHeight="1" thickBot="1">
      <c r="A3" s="39" t="s">
        <v>4</v>
      </c>
      <c r="B3" s="40" t="s">
        <v>9</v>
      </c>
      <c r="C3" s="41" t="s">
        <v>8</v>
      </c>
      <c r="D3" s="42" t="s">
        <v>2</v>
      </c>
      <c r="E3" s="42" t="s">
        <v>10</v>
      </c>
      <c r="F3" s="42" t="s">
        <v>1</v>
      </c>
      <c r="G3" s="42" t="s">
        <v>0</v>
      </c>
      <c r="H3" s="43" t="s">
        <v>7</v>
      </c>
      <c r="I3" s="44" t="s">
        <v>5</v>
      </c>
      <c r="J3" s="44" t="s">
        <v>6</v>
      </c>
      <c r="K3" s="44" t="s">
        <v>12</v>
      </c>
      <c r="L3" s="44" t="s">
        <v>13</v>
      </c>
      <c r="M3" s="44" t="s">
        <v>15</v>
      </c>
      <c r="N3" s="45" t="s">
        <v>14</v>
      </c>
      <c r="O3" s="46" t="s">
        <v>11</v>
      </c>
    </row>
    <row r="4" spans="1:15" ht="147.75" customHeight="1">
      <c r="A4" s="108">
        <v>1</v>
      </c>
      <c r="B4" s="56">
        <v>1</v>
      </c>
      <c r="C4" s="57" t="s">
        <v>83</v>
      </c>
      <c r="D4" s="58" t="s">
        <v>84</v>
      </c>
      <c r="E4" s="58" t="s">
        <v>85</v>
      </c>
      <c r="F4" s="58" t="s">
        <v>38</v>
      </c>
      <c r="G4" s="59" t="s">
        <v>86</v>
      </c>
      <c r="H4" s="60">
        <v>499000</v>
      </c>
      <c r="I4" s="61">
        <v>348000</v>
      </c>
      <c r="J4" s="62">
        <v>348000</v>
      </c>
      <c r="K4" s="62">
        <v>99000</v>
      </c>
      <c r="L4" s="62">
        <v>249000</v>
      </c>
      <c r="M4" s="63">
        <f>J4/H4</f>
        <v>0.6973947895791583</v>
      </c>
      <c r="N4" s="64" t="s">
        <v>73</v>
      </c>
      <c r="O4" s="65" t="s">
        <v>45</v>
      </c>
    </row>
    <row r="5" spans="1:15" ht="147.75" customHeight="1">
      <c r="A5" s="109"/>
      <c r="B5" s="34">
        <v>1</v>
      </c>
      <c r="C5" s="13" t="s">
        <v>87</v>
      </c>
      <c r="D5" s="14" t="s">
        <v>88</v>
      </c>
      <c r="E5" s="14" t="s">
        <v>89</v>
      </c>
      <c r="F5" s="14" t="s">
        <v>42</v>
      </c>
      <c r="G5" s="15" t="s">
        <v>90</v>
      </c>
      <c r="H5" s="36">
        <v>490696</v>
      </c>
      <c r="I5" s="37">
        <v>343400</v>
      </c>
      <c r="J5" s="12">
        <v>343400</v>
      </c>
      <c r="K5" s="12">
        <v>8700</v>
      </c>
      <c r="L5" s="12">
        <v>334700</v>
      </c>
      <c r="M5" s="29">
        <f>J5/H5</f>
        <v>0.6998222932324698</v>
      </c>
      <c r="N5" s="23" t="s">
        <v>73</v>
      </c>
      <c r="O5" s="31" t="s">
        <v>91</v>
      </c>
    </row>
    <row r="6" spans="1:15" ht="147.75" customHeight="1">
      <c r="A6" s="109"/>
      <c r="B6" s="34">
        <v>1</v>
      </c>
      <c r="C6" s="13" t="s">
        <v>92</v>
      </c>
      <c r="D6" s="14" t="s">
        <v>93</v>
      </c>
      <c r="E6" s="14" t="s">
        <v>56</v>
      </c>
      <c r="F6" s="14" t="s">
        <v>42</v>
      </c>
      <c r="G6" s="15" t="s">
        <v>94</v>
      </c>
      <c r="H6" s="36">
        <v>367500</v>
      </c>
      <c r="I6" s="37">
        <v>257200</v>
      </c>
      <c r="J6" s="12">
        <v>257200</v>
      </c>
      <c r="K6" s="12">
        <v>64700</v>
      </c>
      <c r="L6" s="12">
        <v>192500</v>
      </c>
      <c r="M6" s="29">
        <f>J6/H6</f>
        <v>0.6998639455782313</v>
      </c>
      <c r="N6" s="23" t="s">
        <v>73</v>
      </c>
      <c r="O6" s="31" t="s">
        <v>68</v>
      </c>
    </row>
    <row r="7" spans="1:15" ht="147.75" customHeight="1">
      <c r="A7" s="109"/>
      <c r="B7" s="34">
        <v>1</v>
      </c>
      <c r="C7" s="13" t="s">
        <v>98</v>
      </c>
      <c r="D7" s="14" t="s">
        <v>99</v>
      </c>
      <c r="E7" s="14" t="s">
        <v>100</v>
      </c>
      <c r="F7" s="14" t="s">
        <v>32</v>
      </c>
      <c r="G7" s="15" t="s">
        <v>101</v>
      </c>
      <c r="H7" s="36">
        <v>149000</v>
      </c>
      <c r="I7" s="37">
        <v>104300</v>
      </c>
      <c r="J7" s="12">
        <v>104300</v>
      </c>
      <c r="K7" s="12">
        <v>25900</v>
      </c>
      <c r="L7" s="12">
        <v>78400</v>
      </c>
      <c r="M7" s="29">
        <f aca="true" t="shared" si="0" ref="M7:M12">J7/H7</f>
        <v>0.7</v>
      </c>
      <c r="N7" s="23" t="s">
        <v>73</v>
      </c>
      <c r="O7" s="31" t="s">
        <v>68</v>
      </c>
    </row>
    <row r="8" spans="1:15" ht="147.75" customHeight="1" thickBot="1">
      <c r="A8" s="110"/>
      <c r="B8" s="66">
        <v>1</v>
      </c>
      <c r="C8" s="67" t="s">
        <v>95</v>
      </c>
      <c r="D8" s="68">
        <v>22710205</v>
      </c>
      <c r="E8" s="68" t="s">
        <v>96</v>
      </c>
      <c r="F8" s="68" t="s">
        <v>38</v>
      </c>
      <c r="G8" s="69" t="s">
        <v>97</v>
      </c>
      <c r="H8" s="70">
        <v>306000</v>
      </c>
      <c r="I8" s="71">
        <v>214200</v>
      </c>
      <c r="J8" s="72">
        <v>214200</v>
      </c>
      <c r="K8" s="72">
        <v>40600</v>
      </c>
      <c r="L8" s="72">
        <v>173600</v>
      </c>
      <c r="M8" s="73">
        <f t="shared" si="0"/>
        <v>0.7</v>
      </c>
      <c r="N8" s="74" t="s">
        <v>73</v>
      </c>
      <c r="O8" s="75" t="s">
        <v>47</v>
      </c>
    </row>
    <row r="9" spans="1:15" ht="147.75" customHeight="1">
      <c r="A9" s="108">
        <v>2</v>
      </c>
      <c r="B9" s="56">
        <v>1</v>
      </c>
      <c r="C9" s="57" t="s">
        <v>78</v>
      </c>
      <c r="D9" s="58" t="s">
        <v>79</v>
      </c>
      <c r="E9" s="58" t="s">
        <v>80</v>
      </c>
      <c r="F9" s="58" t="s">
        <v>32</v>
      </c>
      <c r="G9" s="59" t="s">
        <v>81</v>
      </c>
      <c r="H9" s="60">
        <f>80424+614000</f>
        <v>694424</v>
      </c>
      <c r="I9" s="61">
        <v>389500</v>
      </c>
      <c r="J9" s="62">
        <v>389500</v>
      </c>
      <c r="K9" s="62">
        <v>19500</v>
      </c>
      <c r="L9" s="62">
        <v>370000</v>
      </c>
      <c r="M9" s="63">
        <f>J9/H9</f>
        <v>0.5608965127933366</v>
      </c>
      <c r="N9" s="64" t="s">
        <v>67</v>
      </c>
      <c r="O9" s="65" t="s">
        <v>82</v>
      </c>
    </row>
    <row r="10" spans="1:15" ht="147.75" customHeight="1">
      <c r="A10" s="109"/>
      <c r="B10" s="34">
        <v>1</v>
      </c>
      <c r="C10" s="13" t="s">
        <v>74</v>
      </c>
      <c r="D10" s="14" t="s">
        <v>75</v>
      </c>
      <c r="E10" s="14" t="s">
        <v>76</v>
      </c>
      <c r="F10" s="14" t="s">
        <v>42</v>
      </c>
      <c r="G10" s="15" t="s">
        <v>77</v>
      </c>
      <c r="H10" s="36">
        <v>436000</v>
      </c>
      <c r="I10" s="37">
        <v>305200</v>
      </c>
      <c r="J10" s="12">
        <v>305200</v>
      </c>
      <c r="K10" s="12">
        <v>42700</v>
      </c>
      <c r="L10" s="12">
        <v>262500</v>
      </c>
      <c r="M10" s="29">
        <f>J10/H10</f>
        <v>0.7</v>
      </c>
      <c r="N10" s="23" t="s">
        <v>67</v>
      </c>
      <c r="O10" s="31" t="s">
        <v>68</v>
      </c>
    </row>
    <row r="11" spans="1:15" ht="147.75" customHeight="1" thickBot="1">
      <c r="A11" s="110"/>
      <c r="B11" s="66">
        <v>1</v>
      </c>
      <c r="C11" s="67" t="s">
        <v>69</v>
      </c>
      <c r="D11" s="68" t="s">
        <v>70</v>
      </c>
      <c r="E11" s="68" t="s">
        <v>71</v>
      </c>
      <c r="F11" s="68" t="s">
        <v>42</v>
      </c>
      <c r="G11" s="69" t="s">
        <v>72</v>
      </c>
      <c r="H11" s="70">
        <v>536000</v>
      </c>
      <c r="I11" s="71">
        <v>375200</v>
      </c>
      <c r="J11" s="72">
        <v>375200</v>
      </c>
      <c r="K11" s="72">
        <v>72100</v>
      </c>
      <c r="L11" s="72">
        <v>303100</v>
      </c>
      <c r="M11" s="73">
        <f>J11/H11</f>
        <v>0.7</v>
      </c>
      <c r="N11" s="74" t="s">
        <v>67</v>
      </c>
      <c r="O11" s="75" t="s">
        <v>68</v>
      </c>
    </row>
    <row r="12" spans="1:15" ht="147.75" customHeight="1">
      <c r="A12" s="108">
        <v>3</v>
      </c>
      <c r="B12" s="56">
        <v>1</v>
      </c>
      <c r="C12" s="57" t="s">
        <v>58</v>
      </c>
      <c r="D12" s="58" t="s">
        <v>59</v>
      </c>
      <c r="E12" s="58" t="s">
        <v>60</v>
      </c>
      <c r="F12" s="58" t="s">
        <v>38</v>
      </c>
      <c r="G12" s="59" t="s">
        <v>61</v>
      </c>
      <c r="H12" s="60">
        <f>565000+160000</f>
        <v>725000</v>
      </c>
      <c r="I12" s="61">
        <v>500000</v>
      </c>
      <c r="J12" s="62">
        <v>500000</v>
      </c>
      <c r="K12" s="62">
        <v>388000</v>
      </c>
      <c r="L12" s="62">
        <v>112000</v>
      </c>
      <c r="M12" s="63">
        <f t="shared" si="0"/>
        <v>0.6896551724137931</v>
      </c>
      <c r="N12" s="64" t="s">
        <v>62</v>
      </c>
      <c r="O12" s="65" t="s">
        <v>47</v>
      </c>
    </row>
    <row r="13" spans="1:15" ht="147.75" customHeight="1" thickBot="1">
      <c r="A13" s="110"/>
      <c r="B13" s="48">
        <v>1</v>
      </c>
      <c r="C13" s="101" t="s">
        <v>63</v>
      </c>
      <c r="D13" s="49" t="s">
        <v>64</v>
      </c>
      <c r="E13" s="49" t="s">
        <v>65</v>
      </c>
      <c r="F13" s="49" t="s">
        <v>32</v>
      </c>
      <c r="G13" s="50" t="s">
        <v>66</v>
      </c>
      <c r="H13" s="51">
        <v>658750</v>
      </c>
      <c r="I13" s="52">
        <v>480000</v>
      </c>
      <c r="J13" s="53">
        <f>K13+L13</f>
        <v>461000</v>
      </c>
      <c r="K13" s="53">
        <v>100500</v>
      </c>
      <c r="L13" s="53">
        <v>360500</v>
      </c>
      <c r="M13" s="102">
        <f>J13/H13</f>
        <v>0.6998102466793169</v>
      </c>
      <c r="N13" s="54" t="s">
        <v>62</v>
      </c>
      <c r="O13" s="55" t="s">
        <v>68</v>
      </c>
    </row>
    <row r="14" spans="1:15" ht="147.75" customHeight="1">
      <c r="A14" s="108">
        <v>4</v>
      </c>
      <c r="B14" s="56">
        <v>1</v>
      </c>
      <c r="C14" s="57" t="s">
        <v>54</v>
      </c>
      <c r="D14" s="58" t="s">
        <v>55</v>
      </c>
      <c r="E14" s="58" t="s">
        <v>56</v>
      </c>
      <c r="F14" s="58" t="s">
        <v>42</v>
      </c>
      <c r="G14" s="59" t="s">
        <v>57</v>
      </c>
      <c r="H14" s="60">
        <v>720000</v>
      </c>
      <c r="I14" s="61">
        <v>500000</v>
      </c>
      <c r="J14" s="62">
        <v>500000</v>
      </c>
      <c r="K14" s="62">
        <v>276500</v>
      </c>
      <c r="L14" s="62">
        <v>223500</v>
      </c>
      <c r="M14" s="63">
        <f>J14/H14</f>
        <v>0.6944444444444444</v>
      </c>
      <c r="N14" s="64" t="s">
        <v>34</v>
      </c>
      <c r="O14" s="65" t="s">
        <v>47</v>
      </c>
    </row>
    <row r="15" spans="1:15" ht="147.75" customHeight="1">
      <c r="A15" s="109"/>
      <c r="B15" s="34">
        <v>1</v>
      </c>
      <c r="C15" s="13" t="s">
        <v>29</v>
      </c>
      <c r="D15" s="14" t="s">
        <v>30</v>
      </c>
      <c r="E15" s="14" t="s">
        <v>31</v>
      </c>
      <c r="F15" s="14" t="s">
        <v>32</v>
      </c>
      <c r="G15" s="15" t="s">
        <v>33</v>
      </c>
      <c r="H15" s="36">
        <v>59100</v>
      </c>
      <c r="I15" s="37">
        <v>41300</v>
      </c>
      <c r="J15" s="12">
        <v>41300</v>
      </c>
      <c r="K15" s="12">
        <v>2100</v>
      </c>
      <c r="L15" s="12">
        <v>39200</v>
      </c>
      <c r="M15" s="38">
        <f aca="true" t="shared" si="1" ref="M15:M20">J15/H15</f>
        <v>0.6988155668358714</v>
      </c>
      <c r="N15" s="23" t="s">
        <v>34</v>
      </c>
      <c r="O15" s="31" t="s">
        <v>47</v>
      </c>
    </row>
    <row r="16" spans="1:15" ht="147.75" customHeight="1">
      <c r="A16" s="109"/>
      <c r="B16" s="34">
        <v>1</v>
      </c>
      <c r="C16" s="13" t="s">
        <v>40</v>
      </c>
      <c r="D16" s="14" t="s">
        <v>41</v>
      </c>
      <c r="E16" s="14" t="s">
        <v>43</v>
      </c>
      <c r="F16" s="14" t="s">
        <v>42</v>
      </c>
      <c r="G16" s="15" t="s">
        <v>44</v>
      </c>
      <c r="H16" s="36">
        <f>295500+123000</f>
        <v>418500</v>
      </c>
      <c r="I16" s="37">
        <f>86100+206850</f>
        <v>292950</v>
      </c>
      <c r="J16" s="12">
        <v>292900</v>
      </c>
      <c r="K16" s="12">
        <v>206800</v>
      </c>
      <c r="L16" s="12">
        <v>86100</v>
      </c>
      <c r="M16" s="38">
        <f>J16/H16</f>
        <v>0.6998805256869773</v>
      </c>
      <c r="N16" s="23" t="s">
        <v>34</v>
      </c>
      <c r="O16" s="31" t="s">
        <v>45</v>
      </c>
    </row>
    <row r="17" spans="1:15" ht="147.75" customHeight="1" thickBot="1">
      <c r="A17" s="110"/>
      <c r="B17" s="66">
        <v>1</v>
      </c>
      <c r="C17" s="67" t="s">
        <v>35</v>
      </c>
      <c r="D17" s="68" t="s">
        <v>36</v>
      </c>
      <c r="E17" s="68" t="s">
        <v>37</v>
      </c>
      <c r="F17" s="68" t="s">
        <v>38</v>
      </c>
      <c r="G17" s="69" t="s">
        <v>39</v>
      </c>
      <c r="H17" s="70">
        <v>120000</v>
      </c>
      <c r="I17" s="71">
        <v>84000</v>
      </c>
      <c r="J17" s="72">
        <v>84000</v>
      </c>
      <c r="K17" s="72">
        <v>0</v>
      </c>
      <c r="L17" s="72">
        <v>84000</v>
      </c>
      <c r="M17" s="87">
        <f t="shared" si="1"/>
        <v>0.7</v>
      </c>
      <c r="N17" s="74" t="s">
        <v>34</v>
      </c>
      <c r="O17" s="75" t="s">
        <v>46</v>
      </c>
    </row>
    <row r="18" spans="1:15" ht="147.75" customHeight="1" thickBot="1">
      <c r="A18" s="76">
        <v>5</v>
      </c>
      <c r="B18" s="77">
        <v>1</v>
      </c>
      <c r="C18" s="78" t="s">
        <v>48</v>
      </c>
      <c r="D18" s="79" t="s">
        <v>49</v>
      </c>
      <c r="E18" s="79" t="s">
        <v>50</v>
      </c>
      <c r="F18" s="79" t="s">
        <v>38</v>
      </c>
      <c r="G18" s="80" t="s">
        <v>51</v>
      </c>
      <c r="H18" s="81">
        <f>76000+246000</f>
        <v>322000</v>
      </c>
      <c r="I18" s="82">
        <f>53200+172200</f>
        <v>225400</v>
      </c>
      <c r="J18" s="83">
        <v>225400</v>
      </c>
      <c r="K18" s="83">
        <v>53200</v>
      </c>
      <c r="L18" s="83">
        <v>172200</v>
      </c>
      <c r="M18" s="88">
        <f t="shared" si="1"/>
        <v>0.7</v>
      </c>
      <c r="N18" s="84" t="s">
        <v>53</v>
      </c>
      <c r="O18" s="85" t="s">
        <v>52</v>
      </c>
    </row>
    <row r="19" spans="1:15" ht="147.75" customHeight="1" thickBot="1">
      <c r="A19" s="90">
        <v>6</v>
      </c>
      <c r="B19" s="91">
        <v>1</v>
      </c>
      <c r="C19" s="92" t="s">
        <v>22</v>
      </c>
      <c r="D19" s="93" t="s">
        <v>24</v>
      </c>
      <c r="E19" s="93" t="s">
        <v>26</v>
      </c>
      <c r="F19" s="93" t="s">
        <v>25</v>
      </c>
      <c r="G19" s="94" t="s">
        <v>27</v>
      </c>
      <c r="H19" s="95">
        <f>33000+215000</f>
        <v>248000</v>
      </c>
      <c r="I19" s="96">
        <v>169500</v>
      </c>
      <c r="J19" s="97">
        <v>169500</v>
      </c>
      <c r="K19" s="97">
        <v>22000</v>
      </c>
      <c r="L19" s="97">
        <v>147500</v>
      </c>
      <c r="M19" s="98">
        <f t="shared" si="1"/>
        <v>0.6834677419354839</v>
      </c>
      <c r="N19" s="99" t="s">
        <v>28</v>
      </c>
      <c r="O19" s="100" t="s">
        <v>47</v>
      </c>
    </row>
    <row r="20" spans="1:15" ht="147.75" customHeight="1">
      <c r="A20" s="47">
        <v>7</v>
      </c>
      <c r="B20" s="48">
        <v>1</v>
      </c>
      <c r="C20" s="89" t="s">
        <v>23</v>
      </c>
      <c r="D20" s="49" t="s">
        <v>17</v>
      </c>
      <c r="E20" s="49" t="s">
        <v>19</v>
      </c>
      <c r="F20" s="49" t="s">
        <v>18</v>
      </c>
      <c r="G20" s="50" t="s">
        <v>102</v>
      </c>
      <c r="H20" s="51">
        <v>473300</v>
      </c>
      <c r="I20" s="52">
        <v>331310</v>
      </c>
      <c r="J20" s="53">
        <v>331300</v>
      </c>
      <c r="K20" s="53">
        <v>331300</v>
      </c>
      <c r="L20" s="53">
        <v>0</v>
      </c>
      <c r="M20" s="86">
        <f t="shared" si="1"/>
        <v>0.6999788717515318</v>
      </c>
      <c r="N20" s="54" t="s">
        <v>20</v>
      </c>
      <c r="O20" s="55" t="s">
        <v>21</v>
      </c>
    </row>
    <row r="21" spans="1:15" ht="30" customHeight="1" thickBot="1">
      <c r="A21" s="33" t="s">
        <v>3</v>
      </c>
      <c r="B21" s="35"/>
      <c r="C21" s="16"/>
      <c r="D21" s="17"/>
      <c r="E21" s="17"/>
      <c r="F21" s="18"/>
      <c r="G21" s="17"/>
      <c r="H21" s="19">
        <f>SUM(H4:H20)</f>
        <v>7223270</v>
      </c>
      <c r="I21" s="20"/>
      <c r="J21" s="21">
        <f>SUM(J4:J20)</f>
        <v>4942400</v>
      </c>
      <c r="K21" s="21"/>
      <c r="L21" s="21"/>
      <c r="M21" s="24"/>
      <c r="N21" s="20"/>
      <c r="O21" s="32"/>
    </row>
    <row r="22" spans="7:14" ht="17.25" customHeight="1">
      <c r="G22" s="1"/>
      <c r="H22" s="1"/>
      <c r="I22" s="1"/>
      <c r="M22" s="25"/>
      <c r="N22" s="1"/>
    </row>
    <row r="23" spans="1:14" ht="17.25" customHeight="1">
      <c r="A23" s="103"/>
      <c r="B23" s="103"/>
      <c r="C23" s="104"/>
      <c r="D23" s="104"/>
      <c r="E23" s="104"/>
      <c r="F23" s="104"/>
      <c r="G23" s="8"/>
      <c r="H23" s="8"/>
      <c r="I23" s="8"/>
      <c r="J23" s="9"/>
      <c r="K23" s="9"/>
      <c r="L23" s="9"/>
      <c r="M23" s="26"/>
      <c r="N23" s="8"/>
    </row>
    <row r="24" spans="1:14" ht="12" customHeight="1">
      <c r="A24" s="6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 customHeight="1">
      <c r="A25" s="4"/>
      <c r="B25" s="4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27"/>
      <c r="N25" s="10"/>
    </row>
    <row r="26" spans="8:14" ht="12.75">
      <c r="H26" s="5"/>
      <c r="I26" s="5"/>
      <c r="J26" s="11"/>
      <c r="K26" s="11"/>
      <c r="L26" s="11"/>
      <c r="M26" s="28"/>
      <c r="N26" s="5"/>
    </row>
    <row r="27" ht="12.75">
      <c r="C27" s="4"/>
    </row>
    <row r="31" ht="12.75">
      <c r="C31" s="4"/>
    </row>
  </sheetData>
  <sheetProtection/>
  <mergeCells count="6">
    <mergeCell ref="A23:F23"/>
    <mergeCell ref="C2:O2"/>
    <mergeCell ref="A4:A8"/>
    <mergeCell ref="A9:A11"/>
    <mergeCell ref="A12:A13"/>
    <mergeCell ref="A14:A17"/>
  </mergeCells>
  <printOptions/>
  <pageMargins left="0.7874015748031497" right="0.7874015748031497" top="0.6299212598425197" bottom="0.984251968503937" header="0.5118110236220472" footer="0.5118110236220472"/>
  <pageSetup fitToHeight="2" fitToWidth="2" horizontalDpi="600" verticalDpi="600" orientation="landscape" paperSize="9" scale="35" r:id="rId1"/>
  <headerFooter alignWithMargins="0">
    <oddHeader>&amp;LPříloha č. 2 k materiálu č.: 11/15
Počet stan přílohy: 1</oddHeader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Pánková Andrea</cp:lastModifiedBy>
  <cp:lastPrinted>2015-07-22T10:30:51Z</cp:lastPrinted>
  <dcterms:created xsi:type="dcterms:W3CDTF">2004-08-20T07:13:58Z</dcterms:created>
  <dcterms:modified xsi:type="dcterms:W3CDTF">2015-09-11T12:03:02Z</dcterms:modified>
  <cp:category/>
  <cp:version/>
  <cp:contentType/>
  <cp:contentStatus/>
</cp:coreProperties>
</file>