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8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<sst xmlns="http://schemas.openxmlformats.org/spreadsheetml/2006/main" count="55" uniqueCount="47">
  <si>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Název žadatele</t>
  </si>
  <si>
    <t>Právní forma</t>
  </si>
  <si>
    <t>Poř. číslo</t>
  </si>
  <si>
    <t>IČ</t>
  </si>
  <si>
    <t>Název projektu</t>
  </si>
  <si>
    <t>Statutární město Ostrava</t>
  </si>
  <si>
    <t>00845451</t>
  </si>
  <si>
    <t>obec</t>
  </si>
  <si>
    <t>Celkem</t>
  </si>
  <si>
    <t>Euroregion Praděd</t>
  </si>
  <si>
    <t>Regionální rada rozvoje a spolupráce se sídlem v Třinci</t>
  </si>
  <si>
    <t>z.s.p.o.</t>
  </si>
  <si>
    <t>44741031</t>
  </si>
  <si>
    <t>Těšínské Slezsko - spolupráce v cestovním ruchu V</t>
  </si>
  <si>
    <t>69594074</t>
  </si>
  <si>
    <t>Destinační management turistické oblasti Jeseníky V</t>
  </si>
  <si>
    <t>29392055</t>
  </si>
  <si>
    <t>Destinační management turistické oblasti Beskydy-Valašsko, o.p.s.</t>
  </si>
  <si>
    <t>o.p.s.</t>
  </si>
  <si>
    <t>Beskydy trochu jiné hory - AP DM TO Beskydy-Valašsko 2016</t>
  </si>
  <si>
    <t>Termín realizace projektu</t>
  </si>
  <si>
    <t>1. 9. 2015 - 31. 12. 2016</t>
  </si>
  <si>
    <t>Destinační management turistické oblasti Poodří - Moravské Kravařsko, o.p.s.</t>
  </si>
  <si>
    <t>02111942</t>
  </si>
  <si>
    <t>Realizace akčního plánu DM v TO Poodří - Moravské Kravařsko</t>
  </si>
  <si>
    <t>00300535</t>
  </si>
  <si>
    <t>Statutární město Opava</t>
  </si>
  <si>
    <t>Rozvoj destinačního managementu turistické oblasti Opavské Slezsko</t>
  </si>
  <si>
    <t xml:space="preserve">Body získané na základě hodnotících kritérií - (max. 100 bodů) </t>
  </si>
  <si>
    <t>Akční plán 2016 marketingové strategie rozvoje cestovního ruchu turistické oblasti Ostravsko</t>
  </si>
  <si>
    <t>Plánované uznatelné náklady (na aktivity) - neinvestice</t>
  </si>
  <si>
    <t>Disponibilní částka na dotační program: 7 000 000 Kč</t>
  </si>
  <si>
    <t>z toho na část dotace na aktivity:</t>
  </si>
  <si>
    <t>z toho na paušální část dotace:</t>
  </si>
  <si>
    <t>Seznam projektů navržených na poskytnutí dotace v rámci dotačního programu „Podpora destinačních managementů turistických oblastí Moravskoslezského kraje 2015-2016“</t>
  </si>
  <si>
    <t>Upravená výše požadované dotace na aktivity (70 % kofinancování MSK) zaokrouhlená na celé stokoruny dolů - neinvestice</t>
  </si>
  <si>
    <t>Bodové hodnocení - Aktivity DM v souladu s aktivitami AP KDS MST s.r.o. (max. 50 bodů)</t>
  </si>
  <si>
    <t>Bodové hodnocení - Význam aktivit pro MSK, které nemusí být v souladu s AP MST s.r.o., ale jsou v souladu se Strategií řízení CR v MSK 2015-2020 (max. 30 bodů)</t>
  </si>
  <si>
    <t>Bodové hodnocení - Zhodnocení zvolených aktivit každé TO a zapojední podnikatelských subjektů do jednotlivých aktivit příjemce dle specifické přílohy č. 13 (max. 20 bodů)</t>
  </si>
  <si>
    <t>Upravené plánované uznatelné náklady (na aktivity) - neinvestice</t>
  </si>
  <si>
    <t>Navržená výše paušální části dotace</t>
  </si>
  <si>
    <t>Celková výše navržené dotace (dotace na aktivity a paušální část dotace)</t>
  </si>
  <si>
    <t>1. splátka dotace (50 % z navržené dotace na aktivity)</t>
  </si>
  <si>
    <t>2. splátka dotace (20 % z navržené dotace na aktivity)</t>
  </si>
  <si>
    <t>3. splátka dotace (30 % nebo zbývající část z navržené dotace na aktivity)</t>
  </si>
  <si>
    <t>Navržená výše uznatelných nákladů na aktivity podle bodového hodnocení</t>
  </si>
  <si>
    <t>Navržená výše dotace na aktivity podle bodového hodnocení (70 % z uznatelných nákladů; zaoukrouhledno na celé stokoruny směrem dolů)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</si>
</sst>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0" fillId="33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8.28125" style="3" customWidth="1"/>
    <col min="2" max="2" width="30.7109375" style="3" customWidth="1"/>
    <col min="3" max="3" width="12.00390625" style="3" customWidth="1"/>
    <col min="4" max="4" width="10.7109375" style="3" customWidth="1"/>
    <col min="5" max="6" width="30.7109375" style="3" customWidth="1"/>
    <col min="7" max="9" width="13.7109375" style="1" customWidth="1"/>
    <col min="10" max="14" width="13.7109375" style="3" customWidth="1"/>
    <col min="15" max="15" width="16.28125" style="1" customWidth="1"/>
    <col min="16" max="20" width="13.7109375" style="0" customWidth="1"/>
  </cols>
  <sheetData>
    <row r="1" spans="1:20" ht="22.5" customHeight="1" thickBot="1" thickTop="1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5"/>
      <c r="R1" s="35"/>
      <c r="S1" s="35"/>
      <c r="T1" s="36"/>
    </row>
    <row r="2" spans="1:20" ht="247.5" customHeight="1" thickTop="1">
      <c r="A2" s="22" t="s">
        <v>2</v>
      </c>
      <c r="B2" s="23" t="s">
        <v>0</v>
      </c>
      <c r="C2" s="23" t="s">
        <v>1</v>
      </c>
      <c r="D2" s="23" t="s">
        <v>3</v>
      </c>
      <c r="E2" s="23" t="s">
        <v>4</v>
      </c>
      <c r="F2" s="23" t="s">
        <v>20</v>
      </c>
      <c r="G2" s="23" t="s">
        <v>30</v>
      </c>
      <c r="H2" s="23" t="s">
        <v>39</v>
      </c>
      <c r="I2" s="23" t="s">
        <v>35</v>
      </c>
      <c r="J2" s="23" t="s">
        <v>36</v>
      </c>
      <c r="K2" s="23" t="s">
        <v>37</v>
      </c>
      <c r="L2" s="23" t="s">
        <v>38</v>
      </c>
      <c r="M2" s="23" t="s">
        <v>28</v>
      </c>
      <c r="N2" s="23" t="s">
        <v>45</v>
      </c>
      <c r="O2" s="23" t="s">
        <v>46</v>
      </c>
      <c r="P2" s="23" t="s">
        <v>40</v>
      </c>
      <c r="Q2" s="23" t="s">
        <v>41</v>
      </c>
      <c r="R2" s="23" t="s">
        <v>42</v>
      </c>
      <c r="S2" s="23" t="s">
        <v>43</v>
      </c>
      <c r="T2" s="27" t="s">
        <v>44</v>
      </c>
    </row>
    <row r="3" spans="1:20" ht="39.75" customHeight="1">
      <c r="A3" s="12">
        <v>1</v>
      </c>
      <c r="B3" s="10" t="s">
        <v>5</v>
      </c>
      <c r="C3" s="7" t="s">
        <v>7</v>
      </c>
      <c r="D3" s="9" t="s">
        <v>6</v>
      </c>
      <c r="E3" s="7" t="s">
        <v>29</v>
      </c>
      <c r="F3" s="7" t="s">
        <v>21</v>
      </c>
      <c r="G3" s="11">
        <v>1000000</v>
      </c>
      <c r="H3" s="11">
        <v>1000000</v>
      </c>
      <c r="I3" s="8">
        <v>700000</v>
      </c>
      <c r="J3" s="7">
        <v>0</v>
      </c>
      <c r="K3" s="7">
        <v>0</v>
      </c>
      <c r="L3" s="24">
        <v>0</v>
      </c>
      <c r="M3" s="25">
        <f aca="true" t="shared" si="0" ref="M3:M8">J3+K3+L3</f>
        <v>0</v>
      </c>
      <c r="N3" s="32">
        <v>0</v>
      </c>
      <c r="O3" s="26">
        <v>0</v>
      </c>
      <c r="P3" s="26">
        <f>25000*16</f>
        <v>400000</v>
      </c>
      <c r="Q3" s="26">
        <f aca="true" t="shared" si="1" ref="Q3:Q8">O3+P3</f>
        <v>400000</v>
      </c>
      <c r="R3" s="28">
        <f aca="true" t="shared" si="2" ref="R3:R8">O3*0.5</f>
        <v>0</v>
      </c>
      <c r="S3" s="28">
        <f aca="true" t="shared" si="3" ref="S3:S8">O3*0.2</f>
        <v>0</v>
      </c>
      <c r="T3" s="29">
        <f aca="true" t="shared" si="4" ref="T3:T8">O3*0.3</f>
        <v>0</v>
      </c>
    </row>
    <row r="4" spans="1:20" ht="39.75" customHeight="1">
      <c r="A4" s="12">
        <v>2</v>
      </c>
      <c r="B4" s="10" t="s">
        <v>9</v>
      </c>
      <c r="C4" s="7" t="s">
        <v>11</v>
      </c>
      <c r="D4" s="9" t="s">
        <v>14</v>
      </c>
      <c r="E4" s="7" t="s">
        <v>15</v>
      </c>
      <c r="F4" s="7" t="s">
        <v>21</v>
      </c>
      <c r="G4" s="11">
        <v>1000000</v>
      </c>
      <c r="H4" s="11">
        <v>1000000</v>
      </c>
      <c r="I4" s="8">
        <v>700000</v>
      </c>
      <c r="J4" s="7">
        <v>50</v>
      </c>
      <c r="K4" s="7">
        <v>30</v>
      </c>
      <c r="L4" s="24">
        <v>20</v>
      </c>
      <c r="M4" s="25">
        <f t="shared" si="0"/>
        <v>100</v>
      </c>
      <c r="N4" s="32">
        <f>H4*1</f>
        <v>1000000</v>
      </c>
      <c r="O4" s="26">
        <v>700000</v>
      </c>
      <c r="P4" s="26">
        <v>400000</v>
      </c>
      <c r="Q4" s="26">
        <f t="shared" si="1"/>
        <v>1100000</v>
      </c>
      <c r="R4" s="28">
        <f t="shared" si="2"/>
        <v>350000</v>
      </c>
      <c r="S4" s="28">
        <f t="shared" si="3"/>
        <v>140000</v>
      </c>
      <c r="T4" s="29">
        <f t="shared" si="4"/>
        <v>210000</v>
      </c>
    </row>
    <row r="5" spans="1:20" ht="39.75" customHeight="1">
      <c r="A5" s="12">
        <v>3</v>
      </c>
      <c r="B5" s="10" t="s">
        <v>10</v>
      </c>
      <c r="C5" s="7" t="s">
        <v>11</v>
      </c>
      <c r="D5" s="9" t="s">
        <v>12</v>
      </c>
      <c r="E5" s="6" t="s">
        <v>13</v>
      </c>
      <c r="F5" s="6" t="s">
        <v>21</v>
      </c>
      <c r="G5" s="11">
        <v>987520</v>
      </c>
      <c r="H5" s="11">
        <v>987520</v>
      </c>
      <c r="I5" s="8">
        <v>691100</v>
      </c>
      <c r="J5" s="7">
        <v>50</v>
      </c>
      <c r="K5" s="7">
        <v>30</v>
      </c>
      <c r="L5" s="24">
        <v>20</v>
      </c>
      <c r="M5" s="25">
        <f t="shared" si="0"/>
        <v>100</v>
      </c>
      <c r="N5" s="32">
        <f>H5*1</f>
        <v>987520</v>
      </c>
      <c r="O5" s="26">
        <v>691100</v>
      </c>
      <c r="P5" s="26">
        <v>400000</v>
      </c>
      <c r="Q5" s="26">
        <f t="shared" si="1"/>
        <v>1091100</v>
      </c>
      <c r="R5" s="28">
        <f t="shared" si="2"/>
        <v>345550</v>
      </c>
      <c r="S5" s="28">
        <f t="shared" si="3"/>
        <v>138220</v>
      </c>
      <c r="T5" s="29">
        <f t="shared" si="4"/>
        <v>207330</v>
      </c>
    </row>
    <row r="6" spans="1:20" ht="39.75" customHeight="1">
      <c r="A6" s="12">
        <v>4</v>
      </c>
      <c r="B6" s="10" t="s">
        <v>17</v>
      </c>
      <c r="C6" s="7" t="s">
        <v>18</v>
      </c>
      <c r="D6" s="9" t="s">
        <v>16</v>
      </c>
      <c r="E6" s="6" t="s">
        <v>19</v>
      </c>
      <c r="F6" s="6" t="s">
        <v>21</v>
      </c>
      <c r="G6" s="11">
        <v>999900</v>
      </c>
      <c r="H6" s="11">
        <v>999900</v>
      </c>
      <c r="I6" s="8">
        <v>699800</v>
      </c>
      <c r="J6" s="7">
        <v>50</v>
      </c>
      <c r="K6" s="7">
        <v>30</v>
      </c>
      <c r="L6" s="24">
        <v>20</v>
      </c>
      <c r="M6" s="25">
        <f t="shared" si="0"/>
        <v>100</v>
      </c>
      <c r="N6" s="32">
        <f>H6*1</f>
        <v>999900</v>
      </c>
      <c r="O6" s="26">
        <v>699800</v>
      </c>
      <c r="P6" s="26">
        <v>400000</v>
      </c>
      <c r="Q6" s="26">
        <f t="shared" si="1"/>
        <v>1099800</v>
      </c>
      <c r="R6" s="28">
        <f t="shared" si="2"/>
        <v>349900</v>
      </c>
      <c r="S6" s="28">
        <f t="shared" si="3"/>
        <v>139960</v>
      </c>
      <c r="T6" s="29">
        <f t="shared" si="4"/>
        <v>209940</v>
      </c>
    </row>
    <row r="7" spans="1:20" ht="39.75" customHeight="1">
      <c r="A7" s="12">
        <v>5</v>
      </c>
      <c r="B7" s="10" t="s">
        <v>22</v>
      </c>
      <c r="C7" s="7" t="s">
        <v>18</v>
      </c>
      <c r="D7" s="9" t="s">
        <v>23</v>
      </c>
      <c r="E7" s="6" t="s">
        <v>24</v>
      </c>
      <c r="F7" s="6" t="s">
        <v>21</v>
      </c>
      <c r="G7" s="11">
        <v>1000000</v>
      </c>
      <c r="H7" s="11">
        <v>980000</v>
      </c>
      <c r="I7" s="8">
        <f>H7*0.7</f>
        <v>686000</v>
      </c>
      <c r="J7" s="7">
        <v>50</v>
      </c>
      <c r="K7" s="7">
        <v>28</v>
      </c>
      <c r="L7" s="24">
        <v>20</v>
      </c>
      <c r="M7" s="25">
        <f t="shared" si="0"/>
        <v>98</v>
      </c>
      <c r="N7" s="32">
        <f>H7*0.98</f>
        <v>960400</v>
      </c>
      <c r="O7" s="26">
        <v>671800</v>
      </c>
      <c r="P7" s="26">
        <v>400000</v>
      </c>
      <c r="Q7" s="26">
        <f t="shared" si="1"/>
        <v>1071800</v>
      </c>
      <c r="R7" s="28">
        <f t="shared" si="2"/>
        <v>335900</v>
      </c>
      <c r="S7" s="28">
        <f t="shared" si="3"/>
        <v>134360</v>
      </c>
      <c r="T7" s="29">
        <f t="shared" si="4"/>
        <v>201540</v>
      </c>
    </row>
    <row r="8" spans="1:20" ht="39.75" customHeight="1">
      <c r="A8" s="12">
        <v>6</v>
      </c>
      <c r="B8" s="10" t="s">
        <v>26</v>
      </c>
      <c r="C8" s="7" t="s">
        <v>7</v>
      </c>
      <c r="D8" s="9" t="s">
        <v>25</v>
      </c>
      <c r="E8" s="6" t="s">
        <v>27</v>
      </c>
      <c r="F8" s="6" t="s">
        <v>21</v>
      </c>
      <c r="G8" s="11">
        <v>1000000</v>
      </c>
      <c r="H8" s="11">
        <v>1000000</v>
      </c>
      <c r="I8" s="8">
        <v>700000</v>
      </c>
      <c r="J8" s="7">
        <v>50</v>
      </c>
      <c r="K8" s="7">
        <v>30</v>
      </c>
      <c r="L8" s="24">
        <v>10</v>
      </c>
      <c r="M8" s="25">
        <f t="shared" si="0"/>
        <v>90</v>
      </c>
      <c r="N8" s="32">
        <f>H8*0.9</f>
        <v>900000</v>
      </c>
      <c r="O8" s="26">
        <v>630000</v>
      </c>
      <c r="P8" s="26">
        <v>400000</v>
      </c>
      <c r="Q8" s="26">
        <f t="shared" si="1"/>
        <v>1030000</v>
      </c>
      <c r="R8" s="28">
        <f t="shared" si="2"/>
        <v>315000</v>
      </c>
      <c r="S8" s="28">
        <f t="shared" si="3"/>
        <v>126000</v>
      </c>
      <c r="T8" s="29">
        <f t="shared" si="4"/>
        <v>189000</v>
      </c>
    </row>
    <row r="9" spans="1:20" ht="13.5" thickBot="1">
      <c r="A9" s="13" t="s">
        <v>8</v>
      </c>
      <c r="B9" s="14"/>
      <c r="C9" s="14"/>
      <c r="D9" s="14"/>
      <c r="E9" s="14"/>
      <c r="F9" s="14"/>
      <c r="G9" s="16">
        <f>SUM(G3:G8)</f>
        <v>5987420</v>
      </c>
      <c r="H9" s="16">
        <f>SUM(H3:H8)</f>
        <v>5967420</v>
      </c>
      <c r="I9" s="15">
        <f>SUM(I3:I8)</f>
        <v>4176900</v>
      </c>
      <c r="J9" s="14"/>
      <c r="K9" s="14"/>
      <c r="L9" s="14"/>
      <c r="M9" s="19">
        <f aca="true" t="shared" si="5" ref="M9:T9">SUM(M3:M8)</f>
        <v>488</v>
      </c>
      <c r="N9" s="16">
        <f>SUM(N3:N8)</f>
        <v>4847820</v>
      </c>
      <c r="O9" s="15">
        <f t="shared" si="5"/>
        <v>3392700</v>
      </c>
      <c r="P9" s="21">
        <f t="shared" si="5"/>
        <v>2400000</v>
      </c>
      <c r="Q9" s="21">
        <f t="shared" si="5"/>
        <v>5792700</v>
      </c>
      <c r="R9" s="30">
        <f t="shared" si="5"/>
        <v>1696350</v>
      </c>
      <c r="S9" s="30">
        <f t="shared" si="5"/>
        <v>678540</v>
      </c>
      <c r="T9" s="31">
        <f t="shared" si="5"/>
        <v>1017810</v>
      </c>
    </row>
    <row r="10" spans="2:15" ht="13.5" thickTop="1">
      <c r="B10" s="2"/>
      <c r="C10" s="2"/>
      <c r="D10" s="2"/>
      <c r="E10" s="2"/>
      <c r="F10" s="2"/>
      <c r="G10" s="2"/>
      <c r="H10" s="2"/>
      <c r="I10" s="5"/>
      <c r="J10" s="2"/>
      <c r="K10" s="2"/>
      <c r="L10" s="2"/>
      <c r="M10" s="2"/>
      <c r="N10" s="2"/>
      <c r="O10" s="2"/>
    </row>
    <row r="11" spans="1:19" ht="12.75">
      <c r="A11" s="18" t="s">
        <v>31</v>
      </c>
      <c r="B11" s="2"/>
      <c r="C11" s="17"/>
      <c r="D11" s="2"/>
      <c r="E11" s="2"/>
      <c r="F11" s="2"/>
      <c r="G11" s="2"/>
      <c r="H11" s="2"/>
      <c r="I11" s="5"/>
      <c r="J11" s="2"/>
      <c r="K11" s="2"/>
      <c r="L11" s="2"/>
      <c r="M11" s="2"/>
      <c r="N11" s="2"/>
      <c r="O11" s="2"/>
      <c r="P11" s="20"/>
      <c r="R11" s="20"/>
      <c r="S11" s="20"/>
    </row>
    <row r="12" spans="2:15" ht="12.75">
      <c r="B12" s="18" t="s">
        <v>32</v>
      </c>
      <c r="C12" s="17">
        <v>4600000</v>
      </c>
      <c r="D12" s="2"/>
      <c r="E12" s="2"/>
      <c r="F12" s="2"/>
      <c r="G12" s="2"/>
      <c r="H12" s="2"/>
      <c r="I12" s="5"/>
      <c r="J12" s="2"/>
      <c r="K12" s="2"/>
      <c r="L12" s="2"/>
      <c r="M12" s="2"/>
      <c r="N12" s="2"/>
      <c r="O12" s="2"/>
    </row>
    <row r="13" spans="1:15" ht="12.75">
      <c r="A13" s="18"/>
      <c r="B13" s="18" t="s">
        <v>33</v>
      </c>
      <c r="C13" s="17">
        <v>2400000</v>
      </c>
      <c r="D13" s="2"/>
      <c r="E13" s="2"/>
      <c r="F13" s="2"/>
      <c r="G13" s="2"/>
      <c r="H13" s="2"/>
      <c r="I13" s="5"/>
      <c r="J13" s="2"/>
      <c r="K13" s="2"/>
      <c r="L13" s="2"/>
      <c r="M13" s="2"/>
      <c r="N13" s="2"/>
      <c r="O13" s="2"/>
    </row>
    <row r="14" spans="2:15" ht="12.75">
      <c r="B14" s="2"/>
      <c r="C14" s="2"/>
      <c r="D14" s="2"/>
      <c r="E14" s="2"/>
      <c r="F14" s="2"/>
      <c r="G14" s="2"/>
      <c r="H14" s="2"/>
      <c r="I14" s="5"/>
      <c r="J14" s="2"/>
      <c r="K14" s="2"/>
      <c r="L14" s="2"/>
      <c r="M14" s="2"/>
      <c r="N14" s="2"/>
      <c r="O14" s="2"/>
    </row>
    <row r="15" spans="2:15" ht="12.75">
      <c r="B15" s="2"/>
      <c r="C15" s="2"/>
      <c r="D15" s="2"/>
      <c r="E15" s="2"/>
      <c r="F15" s="2"/>
      <c r="G15" s="2"/>
      <c r="H15" s="2"/>
      <c r="I15" s="5"/>
      <c r="J15" s="2"/>
      <c r="K15" s="2"/>
      <c r="L15" s="2"/>
      <c r="M15" s="2"/>
      <c r="N15" s="2"/>
      <c r="O15" s="2"/>
    </row>
    <row r="16" ht="12.75">
      <c r="I16" s="5"/>
    </row>
    <row r="17" ht="12.75">
      <c r="I17" s="5"/>
    </row>
    <row r="18" ht="12.75">
      <c r="I18" s="5"/>
    </row>
    <row r="19" ht="12.75">
      <c r="I19" s="4"/>
    </row>
    <row r="20" ht="12.75">
      <c r="I20" s="4"/>
    </row>
    <row r="21" ht="12.75">
      <c r="I21" s="4"/>
    </row>
    <row r="22" ht="12.75">
      <c r="I22" s="4"/>
    </row>
    <row r="23" ht="12.75">
      <c r="I23" s="4"/>
    </row>
    <row r="24" ht="12.75">
      <c r="I24" s="4"/>
    </row>
    <row r="25" ht="12.75">
      <c r="I25" s="4"/>
    </row>
    <row r="26" ht="12.75">
      <c r="I26" s="4"/>
    </row>
    <row r="27" ht="12.75">
      <c r="I27" s="4"/>
    </row>
    <row r="28" ht="12.75">
      <c r="I28" s="4"/>
    </row>
    <row r="29" ht="12.75">
      <c r="I29" s="4"/>
    </row>
    <row r="30" ht="12.75">
      <c r="I30" s="4"/>
    </row>
  </sheetData>
  <sheetProtection/>
  <mergeCells count="1">
    <mergeCell ref="A1:T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  <headerFooter alignWithMargins="0">
    <oddHeader>&amp;L&amp;"Tahoma,Tučné"&amp;12Příloha č.: 1 k materiálu č.: 11/17
&amp;"Tahoma,Obyčejné"Počet stran přílohy: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sabova3506</dc:creator>
  <cp:keywords/>
  <dc:description/>
  <cp:lastModifiedBy>Sabová Blanka</cp:lastModifiedBy>
  <cp:lastPrinted>2015-08-24T07:07:52Z</cp:lastPrinted>
  <dcterms:created xsi:type="dcterms:W3CDTF">2014-01-23T13:47:10Z</dcterms:created>
  <dcterms:modified xsi:type="dcterms:W3CDTF">2015-09-11T12:01:56Z</dcterms:modified>
  <cp:category/>
  <cp:version/>
  <cp:contentType/>
  <cp:contentStatus/>
</cp:coreProperties>
</file>