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tabRatio="498" activeTab="1"/>
  </bookViews>
  <sheets>
    <sheet name="RVO 2005 dt1" sheetId="1" r:id="rId1"/>
    <sheet name="02" sheetId="2" r:id="rId2"/>
  </sheets>
  <definedNames>
    <definedName name="_xlnm.Print_Titles" localSheetId="0">'RVO 2005 dt1'!$4:$4</definedName>
    <definedName name="_xlnm.Print_Area" localSheetId="0">'RVO 2005 dt1'!$A$1:$BG$133</definedName>
    <definedName name="Z_13E958B1_F6AE_4A23_B975_0176091525BF_.wvu.Cols" localSheetId="0" hidden="1">'RVO 2005 dt1'!$F:$N,'RVO 2005 dt1'!$P:$AM,'RVO 2005 dt1'!$AP:$AQ,'RVO 2005 dt1'!$AS:$AS,'RVO 2005 dt1'!$AU:$BF</definedName>
    <definedName name="Z_13E958B1_F6AE_4A23_B975_0176091525BF_.wvu.PrintArea" localSheetId="0" hidden="1">'RVO 2005 dt1'!$A$1:$BG$133</definedName>
    <definedName name="Z_13E958B1_F6AE_4A23_B975_0176091525BF_.wvu.PrintTitles" localSheetId="0" hidden="1">'RVO 2005 dt1'!$4:$4</definedName>
    <definedName name="Z_460D45B6_3569_4221_B78E_032EF587B6AF_.wvu.Cols" localSheetId="0" hidden="1">'RVO 2005 dt1'!$F:$N,'RVO 2005 dt1'!$P:$AM,'RVO 2005 dt1'!$AP:$AQ,'RVO 2005 dt1'!$AS:$AS,'RVO 2005 dt1'!$AU:$BF</definedName>
    <definedName name="Z_460D45B6_3569_4221_B78E_032EF587B6AF_.wvu.PrintArea" localSheetId="0" hidden="1">'RVO 2005 dt1'!$A$1:$BG$133</definedName>
    <definedName name="Z_460D45B6_3569_4221_B78E_032EF587B6AF_.wvu.PrintTitles" localSheetId="0" hidden="1">'RVO 2005 dt1'!$4:$4</definedName>
  </definedNames>
  <calcPr fullCalcOnLoad="1"/>
</workbook>
</file>

<file path=xl/sharedStrings.xml><?xml version="1.0" encoding="utf-8"?>
<sst xmlns="http://schemas.openxmlformats.org/spreadsheetml/2006/main" count="4432" uniqueCount="1430">
  <si>
    <t>94-2835900217</t>
  </si>
  <si>
    <t>www.mesto-albrechtice.cz</t>
  </si>
  <si>
    <t>Náměstí ČSA č. 27/10</t>
  </si>
  <si>
    <t>793 95</t>
  </si>
  <si>
    <t>Obec Darkovice</t>
  </si>
  <si>
    <t>Příjezdová komunikace ke hřbitovu</t>
  </si>
  <si>
    <t>Dlouhá č. 180/37</t>
  </si>
  <si>
    <t>747 17</t>
  </si>
  <si>
    <t>Darkovice</t>
  </si>
  <si>
    <t>Ing. Daniel Kocián</t>
  </si>
  <si>
    <t>obecdarkovice@volny.cz</t>
  </si>
  <si>
    <t>www.darkovice.cz</t>
  </si>
  <si>
    <t>00635456</t>
  </si>
  <si>
    <t>1843725389</t>
  </si>
  <si>
    <t>Stavební úpravy a přístavba MŠ v Darkovicích</t>
  </si>
  <si>
    <t>Obec Kunín</t>
  </si>
  <si>
    <t>Kunín č. 69</t>
  </si>
  <si>
    <t>742 53</t>
  </si>
  <si>
    <t>Kunín</t>
  </si>
  <si>
    <t>Dagmar Novosadová</t>
  </si>
  <si>
    <t>Zámek Kunín - místo setkávání obyvatelů kraje</t>
  </si>
  <si>
    <t>obec@kunin.cz</t>
  </si>
  <si>
    <t>www.kunin.cz</t>
  </si>
  <si>
    <t>00600733</t>
  </si>
  <si>
    <t>1760145389</t>
  </si>
  <si>
    <t>Město Horní Benešov</t>
  </si>
  <si>
    <t>Masarykova č. 32</t>
  </si>
  <si>
    <t>Horní Benešov</t>
  </si>
  <si>
    <t>Ing. Josef Klech</t>
  </si>
  <si>
    <t>ssuhb@mybox.cz</t>
  </si>
  <si>
    <t>www.hbenesov.cz</t>
  </si>
  <si>
    <t>00296007</t>
  </si>
  <si>
    <t>1844405379</t>
  </si>
  <si>
    <t>Rozšíření veřejného osvětlení na ulici Nerudova</t>
  </si>
  <si>
    <t>Obec Suchdol nad Odrou</t>
  </si>
  <si>
    <t>Mgr. Josefem Molinem</t>
  </si>
  <si>
    <t>jednostošedesátpěttisíckorunčeských</t>
  </si>
  <si>
    <t>Parková plocha navazující na dům s pečovatelskou službou</t>
  </si>
  <si>
    <t>Komenského č. 318</t>
  </si>
  <si>
    <t>742 01</t>
  </si>
  <si>
    <t>Suchdol nad Odrou</t>
  </si>
  <si>
    <t>Ing. Miroslav Ondračka</t>
  </si>
  <si>
    <t>obec@suchdol-nad-odrou.cz</t>
  </si>
  <si>
    <t>www.suchdol-nad-odrou.cz</t>
  </si>
  <si>
    <t>00298450</t>
  </si>
  <si>
    <t>1765624389</t>
  </si>
  <si>
    <t>Obec Jindřichov</t>
  </si>
  <si>
    <t>Zřízení chodníků a úprava veřejného prostranství u obecního úřadu</t>
  </si>
  <si>
    <t>Jindřichov č. 57</t>
  </si>
  <si>
    <t>793 83</t>
  </si>
  <si>
    <t>Jindřichov</t>
  </si>
  <si>
    <t>Vlastimil Adámek</t>
  </si>
  <si>
    <t>ou.jindrichov@krnovsko.cz</t>
  </si>
  <si>
    <t>www.obecjindrichov.cz</t>
  </si>
  <si>
    <t>00296074</t>
  </si>
  <si>
    <t>4825-771</t>
  </si>
  <si>
    <t>Obec Vražné</t>
  </si>
  <si>
    <t>Schválená maximální výše dotace    (tis. Kč)</t>
  </si>
  <si>
    <t>Rozšíření občanské vybavenosti - doplnění vybavení veřejně přístupného víceúčelového hřiště o prvky bezpečnosti a kompletnosti</t>
  </si>
  <si>
    <t>Vražné č. 37</t>
  </si>
  <si>
    <t>742 34</t>
  </si>
  <si>
    <t>Vražné</t>
  </si>
  <si>
    <t>Ing. Vladimír Nippert</t>
  </si>
  <si>
    <t>obec@vrazne.cz</t>
  </si>
  <si>
    <t>www.vrazne.cz</t>
  </si>
  <si>
    <t>62351290</t>
  </si>
  <si>
    <t>170876881</t>
  </si>
  <si>
    <t>"Nemají si kde hrát"</t>
  </si>
  <si>
    <t>Obec Jeseník nad Odrou</t>
  </si>
  <si>
    <t>Jeseník nad Odrou č. 256</t>
  </si>
  <si>
    <t>742 33</t>
  </si>
  <si>
    <t>Jeseník nad Odrou</t>
  </si>
  <si>
    <t>Mgr. Tomáš Machýček</t>
  </si>
  <si>
    <t>obec@jeseniknadodrou.cz</t>
  </si>
  <si>
    <t>www.jeseniknadodrou.cz</t>
  </si>
  <si>
    <t>00297976</t>
  </si>
  <si>
    <t>1790110389</t>
  </si>
  <si>
    <t>747 28</t>
  </si>
  <si>
    <t>Obec Karlova Studánka</t>
  </si>
  <si>
    <t>Karlova Studánka č. 17</t>
  </si>
  <si>
    <t>793 24</t>
  </si>
  <si>
    <t>Karlova Studánka</t>
  </si>
  <si>
    <t>Luděk Jurajda</t>
  </si>
  <si>
    <t>obec@kstudanka.cz</t>
  </si>
  <si>
    <t>www.k.studanka.cz</t>
  </si>
  <si>
    <t>00296104</t>
  </si>
  <si>
    <t>4921-771</t>
  </si>
  <si>
    <t>Obec Staré Heřmínovy</t>
  </si>
  <si>
    <t>Oprava havarijního stavu věže a výměna střešní krytiny hasičské zbrojnice</t>
  </si>
  <si>
    <t>Staré Heřmínovy č. 129</t>
  </si>
  <si>
    <t>Staré Heřmínovy</t>
  </si>
  <si>
    <t>Božena Blahutová</t>
  </si>
  <si>
    <t>obec.st.herminovy@razdva.cz</t>
  </si>
  <si>
    <t>00576077</t>
  </si>
  <si>
    <t>1847694399</t>
  </si>
  <si>
    <t>Rekonstrukce rozhlasového vedení, rozhlasové ústředny a osazení koncového stupně</t>
  </si>
  <si>
    <t>Obec Baška</t>
  </si>
  <si>
    <t>Chodník v úseku od mostu po autobusovou zastávku na k. ú. Kunčičky u Bašky</t>
  </si>
  <si>
    <t>Baška č. 420</t>
  </si>
  <si>
    <t>739 01</t>
  </si>
  <si>
    <t>Baška</t>
  </si>
  <si>
    <t>oubaska@iol.cz</t>
  </si>
  <si>
    <t>www.baska.cz</t>
  </si>
  <si>
    <t>00296511</t>
  </si>
  <si>
    <t>Jiřina Sýkorová</t>
  </si>
  <si>
    <t>1682044389</t>
  </si>
  <si>
    <t>Obec Písečná</t>
  </si>
  <si>
    <t>Výměna oken v základní škole Písečná</t>
  </si>
  <si>
    <t>Písečná č. 42</t>
  </si>
  <si>
    <t>739 91</t>
  </si>
  <si>
    <t>Písečná</t>
  </si>
  <si>
    <t>Jan Krzok</t>
  </si>
  <si>
    <t>oupisecna@quick.cz</t>
  </si>
  <si>
    <t>www.pisecna.unas.cz</t>
  </si>
  <si>
    <t>70632430</t>
  </si>
  <si>
    <t>86-5630280257</t>
  </si>
  <si>
    <t>Obec Metylovice</t>
  </si>
  <si>
    <t>Oprava cykloturistické trasy</t>
  </si>
  <si>
    <t>Obec Slatina</t>
  </si>
  <si>
    <t>Slatina č. 1</t>
  </si>
  <si>
    <t>742 93</t>
  </si>
  <si>
    <t>Slatina</t>
  </si>
  <si>
    <t>Luděk Míček</t>
  </si>
  <si>
    <t>obec.slatina@worldonline.cz</t>
  </si>
  <si>
    <t>www.obecslatina.cz</t>
  </si>
  <si>
    <t>00600661</t>
  </si>
  <si>
    <t>86-6271240257</t>
  </si>
  <si>
    <t>Obec Jistebník</t>
  </si>
  <si>
    <t>dvěstaosmdesáttisíckorunčeských</t>
  </si>
  <si>
    <t>jednostočtyřicetkorunčeských</t>
  </si>
  <si>
    <t>Mgr. Jiřím Vlčkem</t>
  </si>
  <si>
    <t>předsedou svazku</t>
  </si>
  <si>
    <t>Jistebník č. 149</t>
  </si>
  <si>
    <t>742 82</t>
  </si>
  <si>
    <t>Jistebník</t>
  </si>
  <si>
    <t>Josef Voral</t>
  </si>
  <si>
    <t>obecjistebnik@iol.cz</t>
  </si>
  <si>
    <t>www.jistebnik.cz</t>
  </si>
  <si>
    <t>00298018</t>
  </si>
  <si>
    <t>1760135359</t>
  </si>
  <si>
    <t>Vybudování dvou zálivů pro autobusovou dopravu v Jistebníku</t>
  </si>
  <si>
    <t>Obec Bocanovice</t>
  </si>
  <si>
    <t>Rekonstrukce veřejného osvětlení Bocanovice</t>
  </si>
  <si>
    <t>Bocanovice č. 21</t>
  </si>
  <si>
    <t>Bocanovice</t>
  </si>
  <si>
    <t xml:space="preserve">Poskytnutí dotací v rámci dotačního titulu 1 programu "Podpora obnovy a rozvoje venkova Moravskoslezského kraje" </t>
  </si>
  <si>
    <t>Josef Puczok</t>
  </si>
  <si>
    <t>ou.bocanovice@quick.cz</t>
  </si>
  <si>
    <t>www.bocanovice.cz</t>
  </si>
  <si>
    <t>00535931</t>
  </si>
  <si>
    <t>1681988329</t>
  </si>
  <si>
    <t>Stavební úpravy základní školy</t>
  </si>
  <si>
    <t>Obec Horní Tošanovice</t>
  </si>
  <si>
    <t>Rekonstrukce středu obce a dětského hřiště</t>
  </si>
  <si>
    <t>Horní Tošanovice č. 129</t>
  </si>
  <si>
    <t>Horní Tošanovice</t>
  </si>
  <si>
    <t>Ing. Petr Martiňák</t>
  </si>
  <si>
    <t>htosanovice@iol.cz</t>
  </si>
  <si>
    <t>www.hornitosanovice.cz</t>
  </si>
  <si>
    <t>00576883</t>
  </si>
  <si>
    <t>1681972319</t>
  </si>
  <si>
    <t>Chodník v Horních Tošanovicích - obec střed</t>
  </si>
  <si>
    <t>Hřbitov Úvalno</t>
  </si>
  <si>
    <t>Obec Třanovice</t>
  </si>
  <si>
    <t>Stavební úpravy stávajícího oplocení kolem římskokatolického hřbitova - 2. část</t>
  </si>
  <si>
    <t>Třanovice č. 250</t>
  </si>
  <si>
    <t>Třanovice</t>
  </si>
  <si>
    <t>Bc. Jan Tomiczek</t>
  </si>
  <si>
    <t>tranovice@iol.cz</t>
  </si>
  <si>
    <t>www.tranovice.cz</t>
  </si>
  <si>
    <t>00576921</t>
  </si>
  <si>
    <t>1681969339</t>
  </si>
  <si>
    <t>Obec Rybí</t>
  </si>
  <si>
    <t>Rybí č. 127</t>
  </si>
  <si>
    <t>742 65</t>
  </si>
  <si>
    <t>Rybí</t>
  </si>
  <si>
    <t>Václav Pavelka</t>
  </si>
  <si>
    <t>obec@rybi.cz</t>
  </si>
  <si>
    <t>ww.rybi.cz</t>
  </si>
  <si>
    <t>00600741</t>
  </si>
  <si>
    <t>1766493309</t>
  </si>
  <si>
    <t>Rozšíření a oprava místní komunikace v lokalitě "Jaškův kopec" včetně odvodnění</t>
  </si>
  <si>
    <t>Obec Velké Hoštice</t>
  </si>
  <si>
    <t>Parkové osvětlení centra obce</t>
  </si>
  <si>
    <t>Zámecká č. 195</t>
  </si>
  <si>
    <t>747 31</t>
  </si>
  <si>
    <t>Velké Hoštice</t>
  </si>
  <si>
    <t>Ing. Alfons Pospiech</t>
  </si>
  <si>
    <t>info@hostice.cz</t>
  </si>
  <si>
    <t>www.hostice.cz</t>
  </si>
  <si>
    <t>00300845</t>
  </si>
  <si>
    <t>1840401389</t>
  </si>
  <si>
    <t>Opravy sakrálních staveb</t>
  </si>
  <si>
    <t>Obec Mokré Lazce</t>
  </si>
  <si>
    <t>Pavla Křížkovského č. 158</t>
  </si>
  <si>
    <t>747 62</t>
  </si>
  <si>
    <t>Mokré Lazce</t>
  </si>
  <si>
    <t>Jaromír Halfar</t>
  </si>
  <si>
    <t>mokrelazce@mokrelazce.cz</t>
  </si>
  <si>
    <t>www.mokrelazce.cz</t>
  </si>
  <si>
    <t>00300462</t>
  </si>
  <si>
    <t>189054159</t>
  </si>
  <si>
    <t>Základní škola Řepiště - izolace základů a obnov oplocení</t>
  </si>
  <si>
    <t>Obec Řepiště</t>
  </si>
  <si>
    <t>Mírová č. 178</t>
  </si>
  <si>
    <t>Řepiště</t>
  </si>
  <si>
    <t>Jan Kožušník</t>
  </si>
  <si>
    <t>repiste@applet.cz</t>
  </si>
  <si>
    <t>www.repiste.slezskabrana.cz</t>
  </si>
  <si>
    <t>00577031</t>
  </si>
  <si>
    <t>1682051319</t>
  </si>
  <si>
    <t>Dětské hřiště Rakovec</t>
  </si>
  <si>
    <t>Obec Skotnice</t>
  </si>
  <si>
    <t>Obec Budišovice</t>
  </si>
  <si>
    <t>Obnova a zřízení vozovek některých místních komunikací v Budišovicích</t>
  </si>
  <si>
    <t>Opavská č. 112</t>
  </si>
  <si>
    <t>Budišovice</t>
  </si>
  <si>
    <t>Ing. Jiří Pchálek</t>
  </si>
  <si>
    <t>obec@budisovice.cz</t>
  </si>
  <si>
    <t>www.budisovice.cz</t>
  </si>
  <si>
    <t>00635413</t>
  </si>
  <si>
    <t>1841538379</t>
  </si>
  <si>
    <t>Víceúčelové hřiště Skorotín</t>
  </si>
  <si>
    <t>Skotnice č. 24</t>
  </si>
  <si>
    <t>742 59</t>
  </si>
  <si>
    <t>Skotnice</t>
  </si>
  <si>
    <t>Anna Mužná</t>
  </si>
  <si>
    <t>starostka@skotnice.cz</t>
  </si>
  <si>
    <t>www.skotnice.cz</t>
  </si>
  <si>
    <t>00600806</t>
  </si>
  <si>
    <t>1763045359</t>
  </si>
  <si>
    <t>Stavební úpravy spojené se změnou užívání - přemístění pošty do budovy obecního úřadu v Sosnové</t>
  </si>
  <si>
    <t>Obec Lhotka</t>
  </si>
  <si>
    <t>Oprava hřbitova - oprava odvodnění, oprava plotů včetně vstupní brány a dvou branek</t>
  </si>
  <si>
    <t>Lhotka č. 89</t>
  </si>
  <si>
    <t>Lhotka</t>
  </si>
  <si>
    <t>Růžena Kopčáková</t>
  </si>
  <si>
    <t>oulhotka@iol.cz</t>
  </si>
  <si>
    <t>www.lhotka.fmseznam.cz</t>
  </si>
  <si>
    <t>00296864</t>
  </si>
  <si>
    <t>1690539349</t>
  </si>
  <si>
    <t>Obec Žermanice</t>
  </si>
  <si>
    <t>Oprava budovy obecního úřadu</t>
  </si>
  <si>
    <t>Žermanice č. 48</t>
  </si>
  <si>
    <t>739 37</t>
  </si>
  <si>
    <t>Žermanice</t>
  </si>
  <si>
    <t>Ladislava Štafinová</t>
  </si>
  <si>
    <t>ouzermanice@volny.cz</t>
  </si>
  <si>
    <t>www.obeczermanice.cz</t>
  </si>
  <si>
    <t>00494259</t>
  </si>
  <si>
    <t>1682053349</t>
  </si>
  <si>
    <t>Metylovice č. 495</t>
  </si>
  <si>
    <t>739 49</t>
  </si>
  <si>
    <t>Metylovice</t>
  </si>
  <si>
    <t>Věra Petrová</t>
  </si>
  <si>
    <t>metylovice@giff.cz</t>
  </si>
  <si>
    <t>www.metylovice.cz</t>
  </si>
  <si>
    <t>00535991</t>
  </si>
  <si>
    <t>27-3599820227</t>
  </si>
  <si>
    <t>Obec Vřesina</t>
  </si>
  <si>
    <t>Chodník ul. Osvobození</t>
  </si>
  <si>
    <t>Hlavní č. 24</t>
  </si>
  <si>
    <t>742 85</t>
  </si>
  <si>
    <t>Vřesina</t>
  </si>
  <si>
    <t>Jana Holušová</t>
  </si>
  <si>
    <t>obec_vresina@volny.cz</t>
  </si>
  <si>
    <t>www.vresina.cz</t>
  </si>
  <si>
    <t>00298581</t>
  </si>
  <si>
    <t>176006389</t>
  </si>
  <si>
    <t>Cyklistická stezka Vřesina - Jodová sanatoria Klimkovice</t>
  </si>
  <si>
    <t>Obec Těškovice</t>
  </si>
  <si>
    <t>Osvětlení a zpevnění plochy - hřbitov Těškovice</t>
  </si>
  <si>
    <t>Těškovice</t>
  </si>
  <si>
    <t>Těškovice č. 170</t>
  </si>
  <si>
    <t>Ing. Martin Sedlák</t>
  </si>
  <si>
    <t>starosta@teskovice.cz</t>
  </si>
  <si>
    <t>www.teskovice.cz</t>
  </si>
  <si>
    <t>00553117</t>
  </si>
  <si>
    <t>15522-821</t>
  </si>
  <si>
    <t>Obec Služovice</t>
  </si>
  <si>
    <t>Služovice č. 135</t>
  </si>
  <si>
    <t>Služovice</t>
  </si>
  <si>
    <t>Jan Chrobák</t>
  </si>
  <si>
    <t>ou.sluzovice@quick.cz</t>
  </si>
  <si>
    <t>00300675</t>
  </si>
  <si>
    <t>8525-821</t>
  </si>
  <si>
    <t>Obec Bohušov</t>
  </si>
  <si>
    <t>Oprava kapličky Sv. Urbana</t>
  </si>
  <si>
    <t>Bohušov č. 15</t>
  </si>
  <si>
    <t>Bohušov</t>
  </si>
  <si>
    <t>Robert Schaffartzik</t>
  </si>
  <si>
    <t>bohusovurad@tiscali.cz</t>
  </si>
  <si>
    <t>www.obecbohusov.hyperlinx.cz</t>
  </si>
  <si>
    <t>00295876</t>
  </si>
  <si>
    <t>1848157309</t>
  </si>
  <si>
    <t>5321</t>
  </si>
  <si>
    <t>Oprava Gebauerovy hrobky</t>
  </si>
  <si>
    <t>Obec Sosnová</t>
  </si>
  <si>
    <t>Stavební úpravy na stávající nevyužívané budově MŠ a jeslí, současně spojené se změnou užívání na klubovnu pro zájmovou činnost</t>
  </si>
  <si>
    <t>Sosnová č. 11</t>
  </si>
  <si>
    <t>Sosnová</t>
  </si>
  <si>
    <t>Jan Sedlák</t>
  </si>
  <si>
    <t>obec.sosnova@seznam.cz</t>
  </si>
  <si>
    <t>www.sosnova.cz</t>
  </si>
  <si>
    <t>00296341</t>
  </si>
  <si>
    <t>275110930287</t>
  </si>
  <si>
    <t>6341</t>
  </si>
  <si>
    <t>Obec Střítež</t>
  </si>
  <si>
    <t>Střítež č. 118</t>
  </si>
  <si>
    <t>739 59</t>
  </si>
  <si>
    <t>Střítež</t>
  </si>
  <si>
    <t>Mgr. Jaroslav Molin</t>
  </si>
  <si>
    <t>ou-stritez@telecom.cz</t>
  </si>
  <si>
    <t>www.obecstritez.cz</t>
  </si>
  <si>
    <t>00576913</t>
  </si>
  <si>
    <t>27821-781</t>
  </si>
  <si>
    <t>Obec Komorní Lhotka</t>
  </si>
  <si>
    <t>Oprava komunikací</t>
  </si>
  <si>
    <t>Komorní Lhotka č. 27</t>
  </si>
  <si>
    <t>739 53</t>
  </si>
  <si>
    <t>Komorní Lhotka</t>
  </si>
  <si>
    <t>Stanislav Čmiel</t>
  </si>
  <si>
    <t>ou-komornilhotka@iol.cz</t>
  </si>
  <si>
    <t>www.komorni-lhotka.cz</t>
  </si>
  <si>
    <t>00494232</t>
  </si>
  <si>
    <t>23425-781</t>
  </si>
  <si>
    <t>Obec Dolní Tošanovice</t>
  </si>
  <si>
    <t>Rekonstrukce tenisových kurtů</t>
  </si>
  <si>
    <t>Dolní Tošanovice č. 36</t>
  </si>
  <si>
    <t>Dolní Tošanovice</t>
  </si>
  <si>
    <t>František Kubatka</t>
  </si>
  <si>
    <t>Obec Čavisov</t>
  </si>
  <si>
    <t>dolni.tosanovice@iol.cz</t>
  </si>
  <si>
    <t>00576875</t>
  </si>
  <si>
    <t>28525-781</t>
  </si>
  <si>
    <t>Oprava komunikace</t>
  </si>
  <si>
    <t>Obec Šilheřovice</t>
  </si>
  <si>
    <t>Chodník na ulici Střední</t>
  </si>
  <si>
    <t>Střední č. 305</t>
  </si>
  <si>
    <t>747 15</t>
  </si>
  <si>
    <t>Šilheřovice</t>
  </si>
  <si>
    <t>Mgr. Ludmila Janoschová</t>
  </si>
  <si>
    <t>urad@cmail.cz</t>
  </si>
  <si>
    <t>www.silherovice.cz</t>
  </si>
  <si>
    <t>00300730</t>
  </si>
  <si>
    <t>8621-821</t>
  </si>
  <si>
    <t>Obec Čaková</t>
  </si>
  <si>
    <t>Čaková č. 101</t>
  </si>
  <si>
    <t>793 16</t>
  </si>
  <si>
    <t>Čaková</t>
  </si>
  <si>
    <t>Emilián Janča</t>
  </si>
  <si>
    <t>obec.cakova@tiscali.cz</t>
  </si>
  <si>
    <t>www.obec-cakova.bruntalsko.cz</t>
  </si>
  <si>
    <t>00575992</t>
  </si>
  <si>
    <t>Celkem bodů (max. 15)</t>
  </si>
  <si>
    <t>15225-771</t>
  </si>
  <si>
    <t>Rekonstrukce místních komunikací</t>
  </si>
  <si>
    <t>Obec Zátor</t>
  </si>
  <si>
    <t>Zátor č. 107</t>
  </si>
  <si>
    <t>Zátor</t>
  </si>
  <si>
    <t>Ing. Salome Sýkorová</t>
  </si>
  <si>
    <t>sykorova@zator.cz</t>
  </si>
  <si>
    <t>www.zator.cz</t>
  </si>
  <si>
    <t>00296473</t>
  </si>
  <si>
    <t>2723-771</t>
  </si>
  <si>
    <t>Oprava hřbitovní zdi s kaplemi - Zátor III. etapa</t>
  </si>
  <si>
    <t>Oplocení areálu školního hřiště ve Vřesině</t>
  </si>
  <si>
    <t>21. dubna č. 274</t>
  </si>
  <si>
    <t>747 20</t>
  </si>
  <si>
    <t>Ing. Vilém Hluchník</t>
  </si>
  <si>
    <t>vresina@volny.cz</t>
  </si>
  <si>
    <t>www.vresina-u-hlucina.cz</t>
  </si>
  <si>
    <t>00635545</t>
  </si>
  <si>
    <t>18328-821</t>
  </si>
  <si>
    <t>Obec Hukvaldy</t>
  </si>
  <si>
    <t>Oprava hasičské zbrojnice</t>
  </si>
  <si>
    <t>Hukvaldy č. 3</t>
  </si>
  <si>
    <t>739 46</t>
  </si>
  <si>
    <t>Hukvaldy</t>
  </si>
  <si>
    <t>Petr Sobotík</t>
  </si>
  <si>
    <t>hukvaldy@applet.cz</t>
  </si>
  <si>
    <t>www.hukvaldy.cz</t>
  </si>
  <si>
    <t>00297194</t>
  </si>
  <si>
    <t>1687035369</t>
  </si>
  <si>
    <t>Obec Jezdkovice</t>
  </si>
  <si>
    <t>Oprava interiéru obecní kaple</t>
  </si>
  <si>
    <t>Jezdkovice č. 32</t>
  </si>
  <si>
    <t>Jezdkovice</t>
  </si>
  <si>
    <t>Věra Burdová</t>
  </si>
  <si>
    <t>obec.jezdkovice@quick.cz</t>
  </si>
  <si>
    <t>00849952</t>
  </si>
  <si>
    <t>1842756319</t>
  </si>
  <si>
    <t>Základní škola Litultovice - stavební úpravy a vybavení jídelny a výdejny jídla</t>
  </si>
  <si>
    <t>IČO</t>
  </si>
  <si>
    <t>náklady v Kč</t>
  </si>
  <si>
    <t>Obec</t>
  </si>
  <si>
    <t>Název projektu</t>
  </si>
  <si>
    <t>investiční</t>
  </si>
  <si>
    <t>neinvestiční</t>
  </si>
  <si>
    <t>poř. č. projektu</t>
  </si>
  <si>
    <t>Evidenční číslo projektu</t>
  </si>
  <si>
    <t>Žadatel (obec/město/svazek obcí)</t>
  </si>
  <si>
    <t xml:space="preserve">Ulice, č. </t>
  </si>
  <si>
    <t>PSČ</t>
  </si>
  <si>
    <t>Starosta, předseda</t>
  </si>
  <si>
    <t>Telefon</t>
  </si>
  <si>
    <t>Fax</t>
  </si>
  <si>
    <t>E-mail</t>
  </si>
  <si>
    <t>www stránka</t>
  </si>
  <si>
    <t>bankovní spojení</t>
  </si>
  <si>
    <t>kód banky</t>
  </si>
  <si>
    <t xml:space="preserve">číslo účtu </t>
  </si>
  <si>
    <t>Titul a jméno osoby s podpisovým právem</t>
  </si>
  <si>
    <t>Funkce osoby s podpisovým právem</t>
  </si>
  <si>
    <t>Počet obyvatel</t>
  </si>
  <si>
    <t>1. Žádost podána  do 11. 3. 2005 do 14 hod (ANO/NE)</t>
  </si>
  <si>
    <t>2. Žádost podána v soul.s 7.2 Podm. Programu (ANO/NE)</t>
  </si>
  <si>
    <t>3. Obálka osahuje pouze jednu žádost (ANO/NE)</t>
  </si>
  <si>
    <t>4. Je předložena žádost ve všech svých částech (ANO/NE)</t>
  </si>
  <si>
    <t>5. Doloženy přílohy dle bodu 7.4 podmínek (ANO/NE)</t>
  </si>
  <si>
    <t>6. Žádost včetně povinných příloh předložena ve dvou vyhotoveních (ANO/NE)</t>
  </si>
  <si>
    <t>VÝSLEDEK ČÁSTI 1 (SPLNĚNO/  NESPLNĚNO)</t>
  </si>
  <si>
    <t>DŮVOD VYŘAZENÍ v části 1</t>
  </si>
  <si>
    <r>
      <t xml:space="preserve">Soulad s opatřením 6.2.1 - 6.2.3 PRKu </t>
    </r>
    <r>
      <rPr>
        <b/>
        <sz val="10"/>
        <rFont val="Arial CE"/>
        <family val="0"/>
      </rPr>
      <t>(ANO/NE)</t>
    </r>
  </si>
  <si>
    <t>Zaměření projektu v souladu s bodem 2 Podmínek Programu (ANO/NE)</t>
  </si>
  <si>
    <t>Žadatelem je obec do 4000 obyvatel nebo svazek obcí v rámci MSK (ANO/NE)</t>
  </si>
  <si>
    <t>VÝSLEDEK ČÁSTI 2 (ANO-postupuje / NE - vyřazeno)</t>
  </si>
  <si>
    <t>Krit. 6.1.3. (max. 9)</t>
  </si>
  <si>
    <t>Krit. 6.1.4 (max. 3)</t>
  </si>
  <si>
    <t>Krit. 6.1.5 (max. 3)</t>
  </si>
  <si>
    <t>Celkové uznatelné náklady projektu (tis. Kč)</t>
  </si>
  <si>
    <t>Žádost o dotaci (tis. Kč)       celkem</t>
  </si>
  <si>
    <t>Náklady žadatele a partnerů (tis. Kč)</t>
  </si>
  <si>
    <t>Podíl dotace na uznatelných nákladech projektu</t>
  </si>
  <si>
    <t>Podíl žadatele na nákladech projektu</t>
  </si>
  <si>
    <t>kumulativní součet dotací (tis. Kč)</t>
  </si>
  <si>
    <t>investiční/neinvestiční</t>
  </si>
  <si>
    <t>dotace v Kč</t>
  </si>
  <si>
    <t>dotace slovy</t>
  </si>
  <si>
    <t>splátky v Kč</t>
  </si>
  <si>
    <t>splátky slovy</t>
  </si>
  <si>
    <t>titul 7.p.</t>
  </si>
  <si>
    <t>jméno 7 p</t>
  </si>
  <si>
    <t>starosta</t>
  </si>
  <si>
    <t>ANO</t>
  </si>
  <si>
    <t>starostou obce</t>
  </si>
  <si>
    <t>Mobilní telefon</t>
  </si>
  <si>
    <t>Počet obcí svazku</t>
  </si>
  <si>
    <t>právní forma (obec/svazek obcí)</t>
  </si>
  <si>
    <t>obec</t>
  </si>
  <si>
    <r>
      <t xml:space="preserve">Dotace v rozmezí 100-200 (příp. 500) tis., max 50%ní (příp. 70%ní) </t>
    </r>
    <r>
      <rPr>
        <b/>
        <sz val="10"/>
        <rFont val="Arial CE"/>
        <family val="2"/>
      </rPr>
      <t>(ANO/NE)</t>
    </r>
  </si>
  <si>
    <t>RR/01/2005/1/001</t>
  </si>
  <si>
    <t>RR/01/2005/1/002</t>
  </si>
  <si>
    <t>RR/01/2005/1/005</t>
  </si>
  <si>
    <t>RR/01/2005/1/009</t>
  </si>
  <si>
    <t>RR/01/2005/1/010</t>
  </si>
  <si>
    <t>RR/01/2005/1/011</t>
  </si>
  <si>
    <t>RR/01/2005/1/013</t>
  </si>
  <si>
    <t>RR/01/2005/1/014</t>
  </si>
  <si>
    <t>RR/01/2005/1/017</t>
  </si>
  <si>
    <t>RR/01/2005/1/018</t>
  </si>
  <si>
    <t>RR/01/2005/1/020</t>
  </si>
  <si>
    <t>RR/01/2005/1/022</t>
  </si>
  <si>
    <t>RR/01/2005/1/023</t>
  </si>
  <si>
    <t>RR/01/2005/1/024</t>
  </si>
  <si>
    <t>RR/01/2005/1/027</t>
  </si>
  <si>
    <t>RR/01/2005/1/028</t>
  </si>
  <si>
    <t>RR/01/2005/1/030</t>
  </si>
  <si>
    <t>RR/01/2005/1/031</t>
  </si>
  <si>
    <t>RR/01/2005/1/032</t>
  </si>
  <si>
    <t>RR/01/2005/1/033</t>
  </si>
  <si>
    <t>RR/01/2005/1/034</t>
  </si>
  <si>
    <t>RR/01/2005/1/035</t>
  </si>
  <si>
    <t>RR/01/2005/1/041</t>
  </si>
  <si>
    <t>RR/01/2005/1/043</t>
  </si>
  <si>
    <t>RR/01/2005/1/044</t>
  </si>
  <si>
    <t>RR/01/2005/1/045</t>
  </si>
  <si>
    <t>RR/01/2005/1/047</t>
  </si>
  <si>
    <t>RR/01/2005/1/048</t>
  </si>
  <si>
    <t>RR/01/2005/1/049</t>
  </si>
  <si>
    <t>RR/01/2005/1/051</t>
  </si>
  <si>
    <t>RR/01/2005/1/052</t>
  </si>
  <si>
    <t>RR/01/2005/1/053</t>
  </si>
  <si>
    <t>RR/01/2005/1/054</t>
  </si>
  <si>
    <t>RR/01/2005/1/059</t>
  </si>
  <si>
    <t>RR/01/2005/1/060</t>
  </si>
  <si>
    <t>RR/01/2005/1/061</t>
  </si>
  <si>
    <t>RR/01/2005/1/062</t>
  </si>
  <si>
    <t>RR/01/2005/1/063</t>
  </si>
  <si>
    <t>RR/01/2005/1/064</t>
  </si>
  <si>
    <t>RR/01/2005/1/065</t>
  </si>
  <si>
    <t>RR/01/2005/1/067</t>
  </si>
  <si>
    <t>RR/01/2005/1/068</t>
  </si>
  <si>
    <t>RR/01/2005/1/073</t>
  </si>
  <si>
    <t>RR/01/2005/1/074</t>
  </si>
  <si>
    <t>RR/01/2005/1/076</t>
  </si>
  <si>
    <t>RR/01/2005/1/077</t>
  </si>
  <si>
    <t>RR/01/2005/1/080</t>
  </si>
  <si>
    <t>RR/01/2005/1/083</t>
  </si>
  <si>
    <t>RR/01/2005/1/084</t>
  </si>
  <si>
    <t>RR/01/2005/1/085</t>
  </si>
  <si>
    <t>RR/01/2005/1/086</t>
  </si>
  <si>
    <t>RR/01/2005/1/088</t>
  </si>
  <si>
    <t>RR/01/2005/1/092</t>
  </si>
  <si>
    <t>RR/01/2005/1/093</t>
  </si>
  <si>
    <t>RR/01/2005/1/094</t>
  </si>
  <si>
    <t>RR/01/2005/1/095</t>
  </si>
  <si>
    <t>RR/01/2005/1/096</t>
  </si>
  <si>
    <t>RR/01/2005/1/097</t>
  </si>
  <si>
    <t>RR/01/2005/1/099</t>
  </si>
  <si>
    <t>RR/01/2005/1/100</t>
  </si>
  <si>
    <t>RR/01/2005/1/101</t>
  </si>
  <si>
    <t>RR/01/2005/1/103</t>
  </si>
  <si>
    <t>RR/01/2005/1/104</t>
  </si>
  <si>
    <t>RR/01/2005/1/105</t>
  </si>
  <si>
    <t>RR/01/2005/1/106</t>
  </si>
  <si>
    <t>RR/01/2005/1/110</t>
  </si>
  <si>
    <t>RR/01/2005/1/113</t>
  </si>
  <si>
    <t>RR/01/2005/1/115</t>
  </si>
  <si>
    <t>RR/01/2005/1/116</t>
  </si>
  <si>
    <t>RR/01/2005/1/118</t>
  </si>
  <si>
    <t>RR/01/2005/1/119</t>
  </si>
  <si>
    <t>RR/01/2005/1/120</t>
  </si>
  <si>
    <t>RR/01/2005/1/122</t>
  </si>
  <si>
    <t>RR/01/2005/1/123</t>
  </si>
  <si>
    <t>RR/01/2005/1/124</t>
  </si>
  <si>
    <t>RR/01/2005/1/126</t>
  </si>
  <si>
    <t>RR/01/2005/1/127</t>
  </si>
  <si>
    <t>RR/01/2005/1/128</t>
  </si>
  <si>
    <t>RR/01/2005/1/131</t>
  </si>
  <si>
    <t>RR/01/2005/1/133</t>
  </si>
  <si>
    <t>RR/01/2005/1/135</t>
  </si>
  <si>
    <t>RR/01/2005/1/136</t>
  </si>
  <si>
    <t>RR/01/2005/1/138</t>
  </si>
  <si>
    <t>RR/01/2005/1/141</t>
  </si>
  <si>
    <t>RR/01/2005/1/142</t>
  </si>
  <si>
    <t>RR/01/2005/1/143</t>
  </si>
  <si>
    <t>RR/01/2005/1/144</t>
  </si>
  <si>
    <t>RR/01/2005/1/145</t>
  </si>
  <si>
    <t>RR/01/2005/1/148</t>
  </si>
  <si>
    <t>RR/01/2005/1/149</t>
  </si>
  <si>
    <t>RR/01/2005/1/150</t>
  </si>
  <si>
    <t>RR/01/2005/1/152</t>
  </si>
  <si>
    <t>RR/01/2005/1/154</t>
  </si>
  <si>
    <t>RR/01/2005/1/155</t>
  </si>
  <si>
    <t>RR/01/2005/1/156</t>
  </si>
  <si>
    <t>RR/01/2005/1/157</t>
  </si>
  <si>
    <t>RR/01/2005/1/159</t>
  </si>
  <si>
    <t>RR/01/2005/1/161</t>
  </si>
  <si>
    <t>RR/01/2005/1/162</t>
  </si>
  <si>
    <t>RR/01/2005/1/163</t>
  </si>
  <si>
    <t>RR/01/2005/1/165</t>
  </si>
  <si>
    <t>RR/01/2005/1/166</t>
  </si>
  <si>
    <t>RR/01/2005/1/167</t>
  </si>
  <si>
    <t>RR/01/2005/1/170</t>
  </si>
  <si>
    <t>RR/01/2005/1/171</t>
  </si>
  <si>
    <t>RR/01/2005/1/172</t>
  </si>
  <si>
    <t>RR/01/2005/1/178</t>
  </si>
  <si>
    <t>RR/01/2005/1/180</t>
  </si>
  <si>
    <t>RR/01/2005/1/181</t>
  </si>
  <si>
    <t>RR/01/2005/1/183</t>
  </si>
  <si>
    <t>RR/01/2005/1/184</t>
  </si>
  <si>
    <t>RR/01/2005/1/185</t>
  </si>
  <si>
    <t>RR/01/2005/1/188</t>
  </si>
  <si>
    <t>RR/01/2005/1/189</t>
  </si>
  <si>
    <t>RR/01/2005/1/190</t>
  </si>
  <si>
    <t>RR/01/2005/1/191</t>
  </si>
  <si>
    <t>RR/01/2005/1/193</t>
  </si>
  <si>
    <t>RR/01/2005/1/194</t>
  </si>
  <si>
    <t>RR/01/2005/1/195</t>
  </si>
  <si>
    <t>RR/01/2005/1/196</t>
  </si>
  <si>
    <t>RR/01/2005/1/197</t>
  </si>
  <si>
    <t>RR/01/2005/1/198</t>
  </si>
  <si>
    <t>RR/01/2005/1/201</t>
  </si>
  <si>
    <t>RR/01/2005/1/202</t>
  </si>
  <si>
    <t>RR/01/2005/1/203</t>
  </si>
  <si>
    <t>RR/01/2005/1/205</t>
  </si>
  <si>
    <t>RR/01/2005/1/206</t>
  </si>
  <si>
    <t>RR/01/2005/1/208</t>
  </si>
  <si>
    <t>položka</t>
  </si>
  <si>
    <t>Akce bude realizována v rámci MSK (ANO/NE)</t>
  </si>
  <si>
    <t>zahájení realizace</t>
  </si>
  <si>
    <t>ukončení realizace</t>
  </si>
  <si>
    <t>Kobercová obnova místních komunikací v části obce Hořejší Kunčice</t>
  </si>
  <si>
    <t>Obec Jakartovice</t>
  </si>
  <si>
    <t>Jakartovice č. 89</t>
  </si>
  <si>
    <t>747 53</t>
  </si>
  <si>
    <t>Jakartovice</t>
  </si>
  <si>
    <t>Miloslav Brodňan</t>
  </si>
  <si>
    <t>oujakartovice@quick.cz</t>
  </si>
  <si>
    <t>www.jakartovice.cz</t>
  </si>
  <si>
    <t>00300187</t>
  </si>
  <si>
    <t>Komerční banka, a. s.</t>
  </si>
  <si>
    <t>0100</t>
  </si>
  <si>
    <t>6626-821</t>
  </si>
  <si>
    <t>dvěstětisíckorunčeských</t>
  </si>
  <si>
    <t>jednostotisíckorunčeských</t>
  </si>
  <si>
    <t>Miloslavem Brodňanem</t>
  </si>
  <si>
    <t>Obec Bernartice nad Odrou</t>
  </si>
  <si>
    <t>Rekonstrukce zpevněné plochy pře polyfunkčním domem</t>
  </si>
  <si>
    <t>Bernartice nad Odrou č. 200</t>
  </si>
  <si>
    <t>742 41</t>
  </si>
  <si>
    <t>Bernartice nad Odrou</t>
  </si>
  <si>
    <t>Jan Janík</t>
  </si>
  <si>
    <t>obec@bernarticenadodrou.cz</t>
  </si>
  <si>
    <t>www.bernarticenadodrou.cz</t>
  </si>
  <si>
    <t>00600717</t>
  </si>
  <si>
    <t>23325-801</t>
  </si>
  <si>
    <t>Janem Janíkem</t>
  </si>
  <si>
    <t>Česká spořitelna, a. s.</t>
  </si>
  <si>
    <t>0800</t>
  </si>
  <si>
    <t>jednostodvacettisíckorunčeských</t>
  </si>
  <si>
    <t>šedesáttisíckorunčeských</t>
  </si>
  <si>
    <t>Obec Velké Albrechtice</t>
  </si>
  <si>
    <t>Obec Větřkovice</t>
  </si>
  <si>
    <t>Obec Vyšní Lhoty</t>
  </si>
  <si>
    <t>Obec Lichnov</t>
  </si>
  <si>
    <t>Dětská hřiště - prostor pro bezpečné hry našich dětí</t>
  </si>
  <si>
    <t>Velké Albrechtice č. 119</t>
  </si>
  <si>
    <t>742 91</t>
  </si>
  <si>
    <t>Velké Albrechtice</t>
  </si>
  <si>
    <t>Ing. Josef Magera</t>
  </si>
  <si>
    <t>starosta@velkealbrechtice.cz</t>
  </si>
  <si>
    <t>www.velkealbrechtice.cz</t>
  </si>
  <si>
    <t>00600679</t>
  </si>
  <si>
    <t>1771539359</t>
  </si>
  <si>
    <t>Ing. Josefem Magerou</t>
  </si>
  <si>
    <t>padesáttisíckorunčeských</t>
  </si>
  <si>
    <t>Ing. Václavem Zezulkou</t>
  </si>
  <si>
    <t>Chodník Větřkovice III. Etapa</t>
  </si>
  <si>
    <t>Větřkovice č. 197</t>
  </si>
  <si>
    <t>747 43</t>
  </si>
  <si>
    <t>Větřkovice</t>
  </si>
  <si>
    <t>Dušan Lederer</t>
  </si>
  <si>
    <t>starosta.vetrkovice@telecom.cz</t>
  </si>
  <si>
    <t>00849740</t>
  </si>
  <si>
    <t>1841419329</t>
  </si>
  <si>
    <t>Dušanem Ledererem</t>
  </si>
  <si>
    <t>Rekonstrukce kulturního areálu a parkoviště</t>
  </si>
  <si>
    <t>Vyšní Lhoty č. 244</t>
  </si>
  <si>
    <t>739 51</t>
  </si>
  <si>
    <t>Vyšní Lhoty</t>
  </si>
  <si>
    <t>Ing. Dana Vlčková</t>
  </si>
  <si>
    <t>starostka</t>
  </si>
  <si>
    <t>vysnilhoty@iol.cz</t>
  </si>
  <si>
    <t>www.beskydy.cz/vysnilhoty</t>
  </si>
  <si>
    <t>00577014</t>
  </si>
  <si>
    <t>1685948359</t>
  </si>
  <si>
    <t>Ing. Danou Vlčkovou</t>
  </si>
  <si>
    <t>starostkou obce</t>
  </si>
  <si>
    <t>jednostopadesáttisíckorunčeských</t>
  </si>
  <si>
    <t>sedmdesátpěttisíckorunčeských</t>
  </si>
  <si>
    <t>Oprava a stavební úpravy školního pavilónu A čp. 360</t>
  </si>
  <si>
    <t>Lichnov č. 90</t>
  </si>
  <si>
    <t>742 75</t>
  </si>
  <si>
    <t>Lichnov</t>
  </si>
  <si>
    <t>MUDr. Josef Šimíček</t>
  </si>
  <si>
    <t>obecniurad@tkrlichnov.cz</t>
  </si>
  <si>
    <t>www.lichnov.cz</t>
  </si>
  <si>
    <t>00298115</t>
  </si>
  <si>
    <t>1760172379</t>
  </si>
  <si>
    <t>MUDr. Josefem Šimíčkem</t>
  </si>
  <si>
    <t>jednostodevadesátdvatisícekorunčeských</t>
  </si>
  <si>
    <t>devadesátšesttisíckorunčeských</t>
  </si>
  <si>
    <t>Obec Velká Štáhle</t>
  </si>
  <si>
    <t>Obec Dívčí Hrad</t>
  </si>
  <si>
    <t>Stavební úpravy MŠ Velká Štáhle, etapa II.</t>
  </si>
  <si>
    <t>Velká Štáhle č. 49</t>
  </si>
  <si>
    <t>Velká Štáhle</t>
  </si>
  <si>
    <t>Jiří Benč</t>
  </si>
  <si>
    <t>obec@velkastahle.cz</t>
  </si>
  <si>
    <t>www.velkastahle.cz</t>
  </si>
  <si>
    <t>00576018</t>
  </si>
  <si>
    <t>13027-771</t>
  </si>
  <si>
    <t>Jiřím Benčem</t>
  </si>
  <si>
    <t>jednostodevadesáttřitisícekorunčeských</t>
  </si>
  <si>
    <t>Oprava střechy na obytném domě č. p. 28</t>
  </si>
  <si>
    <t>Dívčí Hrad č. 64</t>
  </si>
  <si>
    <t>793 99</t>
  </si>
  <si>
    <t>Dívčí Hrad</t>
  </si>
  <si>
    <t>Dagmar Válková</t>
  </si>
  <si>
    <t>starosta@divcihrad.cz</t>
  </si>
  <si>
    <t>www.divcihrad.cz</t>
  </si>
  <si>
    <t>00576115</t>
  </si>
  <si>
    <t>1848153359</t>
  </si>
  <si>
    <t>Dagmar Válkovou</t>
  </si>
  <si>
    <t xml:space="preserve"> </t>
  </si>
  <si>
    <t>739 81</t>
  </si>
  <si>
    <t>Obec Hrčava</t>
  </si>
  <si>
    <t>Hrčava</t>
  </si>
  <si>
    <t>Venkovní zateplení a opláštění budovy obecního úřadu Hrčava</t>
  </si>
  <si>
    <t>Hrčava č. 53</t>
  </si>
  <si>
    <t>Josef Szkandera</t>
  </si>
  <si>
    <t>hrcava@trz.cz</t>
  </si>
  <si>
    <t>www.volny.cz/obec.hrcava</t>
  </si>
  <si>
    <t>00296732</t>
  </si>
  <si>
    <t>9228-781</t>
  </si>
  <si>
    <t>Josefem Szkanderou</t>
  </si>
  <si>
    <t>Obec Albrechtičky</t>
  </si>
  <si>
    <t>Albrechtičky</t>
  </si>
  <si>
    <t>Úpravy chodníků a místní komunikace</t>
  </si>
  <si>
    <t>Albrechtičky č. 131</t>
  </si>
  <si>
    <t>742 55</t>
  </si>
  <si>
    <t>Ing. Miloslav Čegan</t>
  </si>
  <si>
    <t>obec@albrechticky.cz</t>
  </si>
  <si>
    <t>www.albrechticky.cz</t>
  </si>
  <si>
    <t>00600814</t>
  </si>
  <si>
    <t>GE Money Bank, a. s.</t>
  </si>
  <si>
    <t>0600</t>
  </si>
  <si>
    <t>70121764</t>
  </si>
  <si>
    <t>inv/neinv</t>
  </si>
  <si>
    <t>6341/5321</t>
  </si>
  <si>
    <t>Ing. Miloslavem Čeganem</t>
  </si>
  <si>
    <t>Obec Velká Polom</t>
  </si>
  <si>
    <t>Obec Svobodné Heřmanice</t>
  </si>
  <si>
    <t>Obec Václavov u Bruntálu</t>
  </si>
  <si>
    <t>Obec Andělská Hora</t>
  </si>
  <si>
    <t>Obec Vysoká</t>
  </si>
  <si>
    <t>Obec Kaňovice</t>
  </si>
  <si>
    <t>Obec Kozlovice</t>
  </si>
  <si>
    <t>Obec Píšť</t>
  </si>
  <si>
    <t>Velká Polom</t>
  </si>
  <si>
    <t>Svobodné Heřmanice</t>
  </si>
  <si>
    <t>Václavov u Bruntálu</t>
  </si>
  <si>
    <t>Andělská Hora</t>
  </si>
  <si>
    <t>Vysoká</t>
  </si>
  <si>
    <t>Kaňovice</t>
  </si>
  <si>
    <t>Kozlovice</t>
  </si>
  <si>
    <t>Píšť</t>
  </si>
  <si>
    <t>Oprava chodníku na ulici Opavské</t>
  </si>
  <si>
    <t>Velká Polom č. 58</t>
  </si>
  <si>
    <t>747 64</t>
  </si>
  <si>
    <t>Ing. Ludmila Bubeníková</t>
  </si>
  <si>
    <t>starosta@velkapolom.cz</t>
  </si>
  <si>
    <t>www.velkapolom.cz</t>
  </si>
  <si>
    <t>00300829</t>
  </si>
  <si>
    <t>4022-821</t>
  </si>
  <si>
    <t>Svobodné Heřmanice č. 94</t>
  </si>
  <si>
    <t>793 12</t>
  </si>
  <si>
    <t>Radomír Pražák</t>
  </si>
  <si>
    <t>ou.sh@volny.cz</t>
  </si>
  <si>
    <t>www.svobodnehermanice.cz</t>
  </si>
  <si>
    <t>00296384</t>
  </si>
  <si>
    <t>000932-1847702379</t>
  </si>
  <si>
    <t>Oprava opěrné zdi na ulici Horní - zpevnění zdi pod místní komunikací</t>
  </si>
  <si>
    <t>Rekonstrukce a rozšíření veřejného osvětlení v obci</t>
  </si>
  <si>
    <t>793 41</t>
  </si>
  <si>
    <t>Jarmila Pavlíková</t>
  </si>
  <si>
    <t>ou.vaclavov@cbox.cz</t>
  </si>
  <si>
    <t>www.města.obce.cz/vaclavov</t>
  </si>
  <si>
    <t>00296449</t>
  </si>
  <si>
    <t>6628-771</t>
  </si>
  <si>
    <t>Plynofikace budovy obecního úřadu</t>
  </si>
  <si>
    <t>Václavov u Bruntálu č. 69</t>
  </si>
  <si>
    <t>Oprava objektu domu č.p. 197 Andělská Hora</t>
  </si>
  <si>
    <t>Andělská Hora č. 197</t>
  </si>
  <si>
    <t>793 32</t>
  </si>
  <si>
    <t>Ladislav Langer</t>
  </si>
  <si>
    <t>andelska_hora@c-box.cz</t>
  </si>
  <si>
    <t>www.andelskahora.cz</t>
  </si>
  <si>
    <t>00575976</t>
  </si>
  <si>
    <t>10125-771</t>
  </si>
  <si>
    <t>Oprava místních komunikací - cyklistické trasy</t>
  </si>
  <si>
    <t>Antonín Budínský</t>
  </si>
  <si>
    <t>ouvysoka.starosta@tiscali.cz</t>
  </si>
  <si>
    <t>www.nasemorava.cz</t>
  </si>
  <si>
    <t>00296465</t>
  </si>
  <si>
    <t>1845687339</t>
  </si>
  <si>
    <t>792 01</t>
  </si>
  <si>
    <t>Rekonstrukce veřejného osvětlení</t>
  </si>
  <si>
    <t>Kaňovice č. 33</t>
  </si>
  <si>
    <t>739 36</t>
  </si>
  <si>
    <t>Nataša Korduliaková</t>
  </si>
  <si>
    <t>obec.kanovice@iol.cz</t>
  </si>
  <si>
    <t>00494267</t>
  </si>
  <si>
    <t>24129-781</t>
  </si>
  <si>
    <t>Rekonstrukce budovy obecního úřadu</t>
  </si>
  <si>
    <t>Dovybavení víceúčelového sportovního hřiště</t>
  </si>
  <si>
    <t>739 47</t>
  </si>
  <si>
    <t>Ing. Miroslav Tofel</t>
  </si>
  <si>
    <t>kozlovice@kozlovice.cz</t>
  </si>
  <si>
    <t>www.kozlovice.cz</t>
  </si>
  <si>
    <t>00296821</t>
  </si>
  <si>
    <t>ČSOB, a. s.</t>
  </si>
  <si>
    <t>0300</t>
  </si>
  <si>
    <t>163215866</t>
  </si>
  <si>
    <t>Autobusová zastávka Kozlovice střed a oprava chodníku</t>
  </si>
  <si>
    <t>Obnova obecního místního hřbitova Píšť</t>
  </si>
  <si>
    <t>747 18</t>
  </si>
  <si>
    <t>Mgr. František Jaroš</t>
  </si>
  <si>
    <t>obec.pist@volny.cz</t>
  </si>
  <si>
    <t>www.pist.cz</t>
  </si>
  <si>
    <t>00300560</t>
  </si>
  <si>
    <t>273167660207</t>
  </si>
  <si>
    <t>Úprava objektu hasičské zbrojnice Píšť</t>
  </si>
  <si>
    <t>Píšť č. 73</t>
  </si>
  <si>
    <t>Kozlovice č. 343</t>
  </si>
  <si>
    <t>Vysoká č. 90</t>
  </si>
  <si>
    <t>Martou Otiskovou</t>
  </si>
  <si>
    <t>Ing. Josefem Kociánem</t>
  </si>
  <si>
    <t>Ing. Josefem Kubným</t>
  </si>
  <si>
    <t>Ing. Zdeňkem Vaňkem</t>
  </si>
  <si>
    <t>Janem Kožušníkem</t>
  </si>
  <si>
    <t>Mgr. Ludmilou Janoschovou</t>
  </si>
  <si>
    <t>Vlastimilem Adámkem</t>
  </si>
  <si>
    <t>Ing. Kurtem Kociánem</t>
  </si>
  <si>
    <t>Mgr. Tomášem Machýčkem</t>
  </si>
  <si>
    <t xml:space="preserve">Ing. Lumírem Mžikem </t>
  </si>
  <si>
    <t>ing. Milanem Procházkou</t>
  </si>
  <si>
    <t>Karlem Venháčem</t>
  </si>
  <si>
    <t>Blaženou Blahutovou</t>
  </si>
  <si>
    <t>Vladislavou Latochovou</t>
  </si>
  <si>
    <t>Františkem Kubatkou</t>
  </si>
  <si>
    <t>Milanem Strnadelem</t>
  </si>
  <si>
    <t>Miladou Šmatelkovou</t>
  </si>
  <si>
    <t>Janem Sedlákem</t>
  </si>
  <si>
    <t>Růženou Kopčákovou</t>
  </si>
  <si>
    <t>Věrou Bubelovou</t>
  </si>
  <si>
    <t>Jarmilou Pavlíkovou</t>
  </si>
  <si>
    <t>Lenkou Klimánkovou</t>
  </si>
  <si>
    <t>Ing. Jiřím Pchálkem</t>
  </si>
  <si>
    <t>Petrem Dobovým</t>
  </si>
  <si>
    <t>Radomírem Pražákem</t>
  </si>
  <si>
    <t>Josefem Orságem</t>
  </si>
  <si>
    <t>Ing. Jaroslavem Jelínkem</t>
  </si>
  <si>
    <t>Danielem Procházkou</t>
  </si>
  <si>
    <t>Zdeňkem Vajdou</t>
  </si>
  <si>
    <t>Luďkem Míčkem</t>
  </si>
  <si>
    <t>Mrg. Pavlem Šprinzem</t>
  </si>
  <si>
    <t>Janem Krzokem</t>
  </si>
  <si>
    <t>Janem Chrobákem</t>
  </si>
  <si>
    <t>Ing. Vladimírem Nippertem</t>
  </si>
  <si>
    <t>Ing. Martinem Sedlákem</t>
  </si>
  <si>
    <t>Bc. Janem Tomiczkem</t>
  </si>
  <si>
    <t>Ing. Vítězslavem Odložilíkem</t>
  </si>
  <si>
    <t>Ing. Jindřichem Vymětalíkem</t>
  </si>
  <si>
    <t>Václavem Pavelkou</t>
  </si>
  <si>
    <t>Jaromírem Halfarem</t>
  </si>
  <si>
    <t>Stanislavem Čmielem</t>
  </si>
  <si>
    <t>Ing. Ivavou Mandrlovou</t>
  </si>
  <si>
    <t>Ing. Vilémem Hluchníkem</t>
  </si>
  <si>
    <t>Josefem Voralem</t>
  </si>
  <si>
    <t>Věrou Petrovou</t>
  </si>
  <si>
    <t>Ing. Ludmilou Bubeníkovou</t>
  </si>
  <si>
    <t>Ing. Alfonsem Pospiechem</t>
  </si>
  <si>
    <t>Bc. Vítem Smetanou</t>
  </si>
  <si>
    <t>Ing. Tomášem Hrubišem</t>
  </si>
  <si>
    <t>Mrg. Františkem Jarošem</t>
  </si>
  <si>
    <t>Ing. Josefem Klechem</t>
  </si>
  <si>
    <t>Ing. Miroslavem Ondráčkem</t>
  </si>
  <si>
    <t>Ing. Miroslavem Tofelem</t>
  </si>
  <si>
    <t>Jiřinou Sýkorovou</t>
  </si>
  <si>
    <t>Ing. Františkem Vrchoveckým</t>
  </si>
  <si>
    <t>Boženou Blahutovou</t>
  </si>
  <si>
    <t>Josefem Prchlíkem</t>
  </si>
  <si>
    <t>Pavlem Lichým</t>
  </si>
  <si>
    <t>Ing. Danielem Kociánem</t>
  </si>
  <si>
    <t>Ing. Martinem Pinkasem</t>
  </si>
  <si>
    <t>Petrem Sobotíkem</t>
  </si>
  <si>
    <t>Svatoslavem Vahalíkem</t>
  </si>
  <si>
    <t>Natašou Korduliakovou</t>
  </si>
  <si>
    <t>Věrou Burdovou</t>
  </si>
  <si>
    <t>Ladislavou Štafinovou</t>
  </si>
  <si>
    <t>Luďkem Jurajdou</t>
  </si>
  <si>
    <t>Emiliánem Jančou</t>
  </si>
  <si>
    <t>Ing. Stanislavem Moškořem</t>
  </si>
  <si>
    <t>Ing. Danou Selingerovou</t>
  </si>
  <si>
    <t>Josefem Puczokem</t>
  </si>
  <si>
    <t>Milanem Šipulou</t>
  </si>
  <si>
    <t>Bohuslavem Fenkem</t>
  </si>
  <si>
    <t>Ing. Petrem Paukem</t>
  </si>
  <si>
    <t>Obec Čermná ve Slezsku</t>
  </si>
  <si>
    <t>Čermná ve Slezsku č. 81</t>
  </si>
  <si>
    <t>Rekonstrukce KD - přístavba soc. zařízení, šatny a klubovny</t>
  </si>
  <si>
    <t>749 01</t>
  </si>
  <si>
    <t>Čermná ve Slezsku</t>
  </si>
  <si>
    <t>Milan Strnadel</t>
  </si>
  <si>
    <t>oucermna@c-box.cz</t>
  </si>
  <si>
    <t>www.cermnaveslezsku.cz</t>
  </si>
  <si>
    <t>00849707</t>
  </si>
  <si>
    <t>27021-821</t>
  </si>
  <si>
    <t>742 35</t>
  </si>
  <si>
    <t>Obec Hostašovice</t>
  </si>
  <si>
    <t>Výstavba místní komunikace</t>
  </si>
  <si>
    <t>Hostašovice č. 44</t>
  </si>
  <si>
    <t>741 01</t>
  </si>
  <si>
    <t>Hostašovice</t>
  </si>
  <si>
    <t>Antonín Plešek</t>
  </si>
  <si>
    <t>ouhostasovice@iol.cz</t>
  </si>
  <si>
    <t>web.telecom.cz/ouhostasovice</t>
  </si>
  <si>
    <t>00600725</t>
  </si>
  <si>
    <t>23624-801</t>
  </si>
  <si>
    <t>Obec Oborná</t>
  </si>
  <si>
    <t>Oborná č. 80</t>
  </si>
  <si>
    <t>Oborná</t>
  </si>
  <si>
    <t>Ing. Stanislav Moškoř</t>
  </si>
  <si>
    <t>Obnova oplocení a vybavení zahrady MŠ Oborná</t>
  </si>
  <si>
    <t>obec.oborna@centrum.cz</t>
  </si>
  <si>
    <t>00846520</t>
  </si>
  <si>
    <t>20024-771</t>
  </si>
  <si>
    <t>Obec Pstruží</t>
  </si>
  <si>
    <t>Chodník k tělocvičně ZŠ a obchodu</t>
  </si>
  <si>
    <t>Pstruží č. 93</t>
  </si>
  <si>
    <t>739 11</t>
  </si>
  <si>
    <t>Pstruží</t>
  </si>
  <si>
    <t>Ing. František Kraut</t>
  </si>
  <si>
    <t>oupstruzi@telecom.cz</t>
  </si>
  <si>
    <t>00576972</t>
  </si>
  <si>
    <t>1682011309</t>
  </si>
  <si>
    <t>Obec Kateřinice</t>
  </si>
  <si>
    <t>Chodníkové těleso Kateřinice včetně odkanalizování - 3. Etapa</t>
  </si>
  <si>
    <t>Kateřinice</t>
  </si>
  <si>
    <t>Kateřinice č. 127</t>
  </si>
  <si>
    <t>742 58</t>
  </si>
  <si>
    <t>Vladimír Londin</t>
  </si>
  <si>
    <t>obec@katerinice.cz</t>
  </si>
  <si>
    <t>www.katerinice.cz</t>
  </si>
  <si>
    <t>00600784</t>
  </si>
  <si>
    <t>1762522379</t>
  </si>
  <si>
    <t>Stavební úpravy hřbitovní kaple</t>
  </si>
  <si>
    <t>Obec Košařiska</t>
  </si>
  <si>
    <t>Košařiska č. 88</t>
  </si>
  <si>
    <t>Košařiska</t>
  </si>
  <si>
    <t>Jana Kohutová</t>
  </si>
  <si>
    <t>kosariska@tiscali.cz</t>
  </si>
  <si>
    <t>www.kosariska.cz</t>
  </si>
  <si>
    <t>00491845</t>
  </si>
  <si>
    <t>23927-781</t>
  </si>
  <si>
    <t>Veřejné osvětlení "Sobulka"</t>
  </si>
  <si>
    <t>Obec Mosty u Jablunkova</t>
  </si>
  <si>
    <t>Mosty u Jablunkova č. 800</t>
  </si>
  <si>
    <t>Mosty u Jablunkova</t>
  </si>
  <si>
    <t>Ing. Milan Procházka</t>
  </si>
  <si>
    <t>obec@mostyujablunkova.cz</t>
  </si>
  <si>
    <t>www.mostyujablunkova.cz</t>
  </si>
  <si>
    <t>00296953</t>
  </si>
  <si>
    <t>1688156349</t>
  </si>
  <si>
    <t>Most přes potok Ošetnici v místě stávajícího brodu</t>
  </si>
  <si>
    <t>Obec Paskov</t>
  </si>
  <si>
    <t>Chodníky k autobusovým čekárnám Paskov</t>
  </si>
  <si>
    <t>Nádražní č. 700</t>
  </si>
  <si>
    <t>739 21</t>
  </si>
  <si>
    <t>Paskov</t>
  </si>
  <si>
    <t>Ing. Petr Pauk</t>
  </si>
  <si>
    <t>ou@obec-paskov.cz</t>
  </si>
  <si>
    <t>www.obec-paskov.cz</t>
  </si>
  <si>
    <t>00297062</t>
  </si>
  <si>
    <t>109910411</t>
  </si>
  <si>
    <t>Rekonstrukce ulice Sportovní a Záhumení</t>
  </si>
  <si>
    <t>Čavisov č. 91</t>
  </si>
  <si>
    <t>Čavisov</t>
  </si>
  <si>
    <t>Milan Šipula</t>
  </si>
  <si>
    <t>cavisov@cavisov.cz</t>
  </si>
  <si>
    <t>00535141</t>
  </si>
  <si>
    <t>14327-821</t>
  </si>
  <si>
    <t>Obec Razová</t>
  </si>
  <si>
    <t>Kanalizační přípojka radnice a zdravotního střediska</t>
  </si>
  <si>
    <t>Razová</t>
  </si>
  <si>
    <t>Razová č. 351</t>
  </si>
  <si>
    <t>793 64</t>
  </si>
  <si>
    <t>Josef Orság</t>
  </si>
  <si>
    <t>obec.razova@cbox.cz</t>
  </si>
  <si>
    <t>00296287</t>
  </si>
  <si>
    <t>1844383309</t>
  </si>
  <si>
    <t>Obec Lomnice</t>
  </si>
  <si>
    <t>Lomnice</t>
  </si>
  <si>
    <t>Lomnice č. 42</t>
  </si>
  <si>
    <t>Ing. Jaroslav Jelínek</t>
  </si>
  <si>
    <t>obeclomnice@quick.cz</t>
  </si>
  <si>
    <t>00296198</t>
  </si>
  <si>
    <t>4024-771</t>
  </si>
  <si>
    <t>Oprava místní komunikace - cyklotrasy p.č. 886/2, 1442, 1441 a 1440/2</t>
  </si>
  <si>
    <t>Obec Radkov</t>
  </si>
  <si>
    <t>Radkov č. 58</t>
  </si>
  <si>
    <t>747 83</t>
  </si>
  <si>
    <t>793 02</t>
  </si>
  <si>
    <t>Radkov</t>
  </si>
  <si>
    <t>Estetizace Kulturního domu Radkov - 1. Etapa Rekonstrukce střechy KD</t>
  </si>
  <si>
    <t>Petr Dubový</t>
  </si>
  <si>
    <t>ouradkov@quick.cz</t>
  </si>
  <si>
    <t>www.antee.cz/radkov</t>
  </si>
  <si>
    <t>00635383</t>
  </si>
  <si>
    <t>18125-821</t>
  </si>
  <si>
    <t>Obec Chuchelná</t>
  </si>
  <si>
    <t>Chuchelná - ulice Komenského II/468 - chodník před školou</t>
  </si>
  <si>
    <t>Mírová č. 23</t>
  </si>
  <si>
    <t>747 24</t>
  </si>
  <si>
    <t>Chuchelná</t>
  </si>
  <si>
    <t>Ing. Josef Kubný</t>
  </si>
  <si>
    <t>obec.chuchelna@tiscali.cz</t>
  </si>
  <si>
    <t>00300161</t>
  </si>
  <si>
    <t>1847562329</t>
  </si>
  <si>
    <t>Chuchelná - ulice K. M. Lichnovského II/468 - zřízení autobusové zastávky</t>
  </si>
  <si>
    <t>Lichnov č. 42</t>
  </si>
  <si>
    <t>Marta Otisková</t>
  </si>
  <si>
    <t>Rekonstrukce rozhlasu - I. Etapa</t>
  </si>
  <si>
    <t>ou.lichnov@pvtnet.cz</t>
  </si>
  <si>
    <t>www.obeclichnov.cz</t>
  </si>
  <si>
    <t>00296163</t>
  </si>
  <si>
    <t>3929-771</t>
  </si>
  <si>
    <t>Rekonstrukce budovy základní školy na kulturní středisko obce</t>
  </si>
  <si>
    <t>Obec Ludvíkov</t>
  </si>
  <si>
    <t>Oprava obytné budovy čp. 95 v obci Ludvíkov</t>
  </si>
  <si>
    <t>Ludvíkov č. 122</t>
  </si>
  <si>
    <t>793 26</t>
  </si>
  <si>
    <t>793 15</t>
  </si>
  <si>
    <t>Ludvíkov</t>
  </si>
  <si>
    <t>Ing. Dana Selingerová</t>
  </si>
  <si>
    <t>ludvikov.obec@worldonline.cz</t>
  </si>
  <si>
    <t>00576131</t>
  </si>
  <si>
    <t>9124-771</t>
  </si>
  <si>
    <t>Obec Závišice</t>
  </si>
  <si>
    <t>Závišice č. 15</t>
  </si>
  <si>
    <t>742 21</t>
  </si>
  <si>
    <t>Závišice</t>
  </si>
  <si>
    <t>délka trvání projektu</t>
  </si>
  <si>
    <t>jednoletý</t>
  </si>
  <si>
    <t>víceletý</t>
  </si>
  <si>
    <t>Výstavba autobusové zastávky s čekárnou - silnice III/48012 Příbor - Závišice Paseky</t>
  </si>
  <si>
    <t>Zdeněk Vajda</t>
  </si>
  <si>
    <t>ouzavisice@iol.cz</t>
  </si>
  <si>
    <t>00600709</t>
  </si>
  <si>
    <t>Obec Starý Jičín</t>
  </si>
  <si>
    <t>Üprava osvětlení v základní škole Starý Jičín</t>
  </si>
  <si>
    <t>Starý Jičín č. 6</t>
  </si>
  <si>
    <t>742 31</t>
  </si>
  <si>
    <t>Starý Jičín</t>
  </si>
  <si>
    <t>Svatoslav Vahalík</t>
  </si>
  <si>
    <t>podatelna@stary-jicin.cz</t>
  </si>
  <si>
    <t>www.stary-jicin.cz</t>
  </si>
  <si>
    <t>00298425</t>
  </si>
  <si>
    <t>1760219309</t>
  </si>
  <si>
    <t>Obec Vělopolí</t>
  </si>
  <si>
    <t>Odbahnění rybníka v obci Vělopolí</t>
  </si>
  <si>
    <t>Vělopolí č. 48</t>
  </si>
  <si>
    <t>Vělopolí</t>
  </si>
  <si>
    <t>Vladislava Latochová</t>
  </si>
  <si>
    <t>obec_velopoli@iol.cz</t>
  </si>
  <si>
    <t>www.velopoli.cz</t>
  </si>
  <si>
    <t>00576930</t>
  </si>
  <si>
    <t>29827781</t>
  </si>
  <si>
    <t>Obec Vojkovice</t>
  </si>
  <si>
    <t>Čekárny na autobusových zastávkách v obci Vojkovice</t>
  </si>
  <si>
    <t>Vojkovice č. 88</t>
  </si>
  <si>
    <t>Vojkovice</t>
  </si>
  <si>
    <t>Lenka Klimánková</t>
  </si>
  <si>
    <t>vojkovice@applet.cz</t>
  </si>
  <si>
    <t>www.vojkovice.fmseznam.cz</t>
  </si>
  <si>
    <t>00577081</t>
  </si>
  <si>
    <t>1682052389</t>
  </si>
  <si>
    <t>Město Štramberk</t>
  </si>
  <si>
    <t>Náměstí č. 9</t>
  </si>
  <si>
    <t>742 66</t>
  </si>
  <si>
    <t>Štramberk</t>
  </si>
  <si>
    <t>Ing. Jan Socha</t>
  </si>
  <si>
    <t>starosta@stramberk.cz</t>
  </si>
  <si>
    <t>www.stramberk.cz</t>
  </si>
  <si>
    <t>00298468</t>
  </si>
  <si>
    <t>1765166349</t>
  </si>
  <si>
    <t>Půdní vestavba muzea č.p. 31 ve Štramberku, kterou vznikne výstavní síň - galerie</t>
  </si>
  <si>
    <t>Víceúčelové hřiště nadace Duhová energie, včetně odvodnění a oplocení</t>
  </si>
  <si>
    <t>Obec Holčovice</t>
  </si>
  <si>
    <t>Rekonstrukce a oprava veřejného osvětlení</t>
  </si>
  <si>
    <t>Holčovice č. 44</t>
  </si>
  <si>
    <t>793 71</t>
  </si>
  <si>
    <t>Holčovice</t>
  </si>
  <si>
    <t>Mgr. Pavel Šprinz</t>
  </si>
  <si>
    <t>ouholcovice@tiscali.cz</t>
  </si>
  <si>
    <t>00295990</t>
  </si>
  <si>
    <t>5326-771</t>
  </si>
  <si>
    <t>1767239329</t>
  </si>
  <si>
    <t>Obec Velké Heraltice</t>
  </si>
  <si>
    <t>Opavská č. 142</t>
  </si>
  <si>
    <t>747 75</t>
  </si>
  <si>
    <t>Velké Heraltice</t>
  </si>
  <si>
    <t>Františka Špillerová</t>
  </si>
  <si>
    <t>ouvelh@iol.cz</t>
  </si>
  <si>
    <t>www.velkeheraltice.cz</t>
  </si>
  <si>
    <t>00300837</t>
  </si>
  <si>
    <t>6220-821</t>
  </si>
  <si>
    <t>Oprava vstupních schodů ke kostelu</t>
  </si>
  <si>
    <t>Obec Stěbořice</t>
  </si>
  <si>
    <t>Stěbořice</t>
  </si>
  <si>
    <t>747 51</t>
  </si>
  <si>
    <t>Ing. Ivana Mandrlová</t>
  </si>
  <si>
    <t>Umístění solárních kolektorů pro ohřev vody na objektu soc. zařízení a šaten sportovního areálu</t>
  </si>
  <si>
    <t>steborice@cbox.cz</t>
  </si>
  <si>
    <t>www.steborice.cz</t>
  </si>
  <si>
    <t>00300691</t>
  </si>
  <si>
    <t>3820-821</t>
  </si>
  <si>
    <t>Obec Dětmarovice</t>
  </si>
  <si>
    <t>Stěbořice č. 28</t>
  </si>
  <si>
    <t>Dětmarovice č. 28</t>
  </si>
  <si>
    <t>735 71</t>
  </si>
  <si>
    <t>Dětmarovice</t>
  </si>
  <si>
    <t>Ing. Lumír Mžik</t>
  </si>
  <si>
    <t>obec.detmarovice.cz</t>
  </si>
  <si>
    <t>www.detmarovice.cz</t>
  </si>
  <si>
    <t>00297445</t>
  </si>
  <si>
    <t>3624-791</t>
  </si>
  <si>
    <t>Oprava a vybudování chodníku v obci Služovice</t>
  </si>
  <si>
    <t>Zřízení překážkové dráhy pro skateboard a in-line v Dětmarovicích</t>
  </si>
  <si>
    <t>Obec Chotěbuz</t>
  </si>
  <si>
    <t>Elektroinstalace sportovně-kulturního střediska Chotěbuz</t>
  </si>
  <si>
    <t>Chotěbuzská č. 250</t>
  </si>
  <si>
    <t>735 61</t>
  </si>
  <si>
    <t>Chotěbuz</t>
  </si>
  <si>
    <t>Ing. Martin Pinkas</t>
  </si>
  <si>
    <t>chotebuz@volny.cz</t>
  </si>
  <si>
    <t>www.chotebuz.cz</t>
  </si>
  <si>
    <t>67339158</t>
  </si>
  <si>
    <t>5000120-734</t>
  </si>
  <si>
    <t>Obec Litultovice</t>
  </si>
  <si>
    <t>Litultovice</t>
  </si>
  <si>
    <t>747 55</t>
  </si>
  <si>
    <t>Alex Hadámek</t>
  </si>
  <si>
    <t>ou-litultovice@iol.cz</t>
  </si>
  <si>
    <t>www.litultovice.cz</t>
  </si>
  <si>
    <t>00300381</t>
  </si>
  <si>
    <t>1729-821</t>
  </si>
  <si>
    <t>Mikroregion Odersko</t>
  </si>
  <si>
    <t>svazek obcí</t>
  </si>
  <si>
    <t>Orientační systém Mikroregionu Odersko</t>
  </si>
  <si>
    <t>Masarykovo Náměstí č. 25</t>
  </si>
  <si>
    <t>Odry</t>
  </si>
  <si>
    <t>Mgr. Jiří Vlček</t>
  </si>
  <si>
    <t>vlcek@odry.cz</t>
  </si>
  <si>
    <t>www.odersko.cz</t>
  </si>
  <si>
    <t>70953201</t>
  </si>
  <si>
    <t>1771749399</t>
  </si>
  <si>
    <t>předseda svazku</t>
  </si>
  <si>
    <t>Regionální mobiliář venkovních akcí Mikroregionu Odersko</t>
  </si>
  <si>
    <t>Obec Rohov</t>
  </si>
  <si>
    <t>Hlavní č. 107</t>
  </si>
  <si>
    <t>747 25</t>
  </si>
  <si>
    <t>Rohov</t>
  </si>
  <si>
    <t>Daniel Procházka</t>
  </si>
  <si>
    <t>rohov@raz-dva.cz</t>
  </si>
  <si>
    <t>www.rohov.cz</t>
  </si>
  <si>
    <t>00635499</t>
  </si>
  <si>
    <t>1847094369</t>
  </si>
  <si>
    <t>Rekonstrukce chodníků podél silnice II/466 v obci Rohov - etapa č. 1</t>
  </si>
  <si>
    <t>Obec Malenovice</t>
  </si>
  <si>
    <t>Autobusová zastávka Malenovice - parkoviště</t>
  </si>
  <si>
    <t>Malenovice č. 85</t>
  </si>
  <si>
    <t>Malenovice</t>
  </si>
  <si>
    <t>Ing. Jiří Zahrádka</t>
  </si>
  <si>
    <t>ou@obec-malenovice.cz</t>
  </si>
  <si>
    <t>www.obec-malenovice.cz</t>
  </si>
  <si>
    <t>00576964</t>
  </si>
  <si>
    <t>28322-781</t>
  </si>
  <si>
    <t>Obec Nošovice</t>
  </si>
  <si>
    <t>Sportovní a společenský areál Nošovice</t>
  </si>
  <si>
    <t>Nošovice č. 58</t>
  </si>
  <si>
    <t>Nošovice</t>
  </si>
  <si>
    <t>Bc. Dana Tichá</t>
  </si>
  <si>
    <t>ounosovice@telecom.cz</t>
  </si>
  <si>
    <t>www.nosovice.cz</t>
  </si>
  <si>
    <t>00577049</t>
  </si>
  <si>
    <t>151448320</t>
  </si>
  <si>
    <t>Obec Bohuslavice</t>
  </si>
  <si>
    <t>Poštovní č. 119</t>
  </si>
  <si>
    <t>747 19</t>
  </si>
  <si>
    <t>Bohuslavice</t>
  </si>
  <si>
    <t>Ing. Kurt Kocián</t>
  </si>
  <si>
    <t>dvěstatisíckorunčeských</t>
  </si>
  <si>
    <t>jednostočtyřitisícekorunčeských</t>
  </si>
  <si>
    <t>jednostoosmdesátdevěttisíckorunčeských</t>
  </si>
  <si>
    <t>jednostosedmdesáttisíckorunčeských</t>
  </si>
  <si>
    <t>jednostodesettisíckorunčeských</t>
  </si>
  <si>
    <t>jednostosedmdesátdvatisícekorunčeských</t>
  </si>
  <si>
    <t>jednostodevadesátdevěttisíckorunčeských</t>
  </si>
  <si>
    <t>jednostoosmdesáttisíckorunčeských</t>
  </si>
  <si>
    <t>jednostosedmdesátpěttisíckorunčeských</t>
  </si>
  <si>
    <t>jednostopěttisíckorunčeských</t>
  </si>
  <si>
    <t>jednostosedmdesátšesttisíckorunčeských</t>
  </si>
  <si>
    <t>Obnova prostranství před kulturním domem a požární nádrží ve Slatině (centrum života v obci)</t>
  </si>
  <si>
    <t>jednostodevadesáttisíckorunčeských</t>
  </si>
  <si>
    <t>jednostopatnácttisíckorunčeských</t>
  </si>
  <si>
    <t>jednostodevadesátpěttisíckorunčeských</t>
  </si>
  <si>
    <t>jednostotřicetdvatisícekorunčeských</t>
  </si>
  <si>
    <t>jednostopadesátpěttisíckorunčeských</t>
  </si>
  <si>
    <t>pětsettisíckorunčeských</t>
  </si>
  <si>
    <t>jednostotřicettisíckorunčeských</t>
  </si>
  <si>
    <t>jednostotřicetjedentisíckorunčeských</t>
  </si>
  <si>
    <t>jednostošesttisíckorunčeských</t>
  </si>
  <si>
    <t>jednostoosmdesátosmtisíckorunčeských</t>
  </si>
  <si>
    <t>jednostotřitisícekorunčeských</t>
  </si>
  <si>
    <t>jednostoosmnácttisíckorunčeských</t>
  </si>
  <si>
    <t>jednostodvacetšesttisíckorunčeských</t>
  </si>
  <si>
    <t>dvěstapadesáttisíckorunčeských</t>
  </si>
  <si>
    <t>padesátdvatisícekorunčeských</t>
  </si>
  <si>
    <t>devadesátčtyřitisícpětsetkorunčerských</t>
  </si>
  <si>
    <t>osmdesátpěttisíckorunčeských</t>
  </si>
  <si>
    <t>padesátpěttisíckorunčeských</t>
  </si>
  <si>
    <t>osmdesátšesttisíckorunčeských</t>
  </si>
  <si>
    <t>devadesátdevěttisícpětsetkorunčeských</t>
  </si>
  <si>
    <t>devadesáttisíckorunčeských</t>
  </si>
  <si>
    <t>osmdesátsedmtisícpětsetkorunčeských</t>
  </si>
  <si>
    <t>sedmdesáttisíckorunčeských</t>
  </si>
  <si>
    <t>padesátdvatisícpětsetkorunčeských</t>
  </si>
  <si>
    <t>osmdesátosmtisíckorunčeských</t>
  </si>
  <si>
    <t>devadesátpěttisíckorunčeských</t>
  </si>
  <si>
    <t>padesátsedmtisícpětsetkorunčeských</t>
  </si>
  <si>
    <t>devadesátsedmtisícpětsetkorunčeských</t>
  </si>
  <si>
    <t>šedesátšesttisíckorunčeských</t>
  </si>
  <si>
    <t>sedmdesátsedmtisícpětsetkorunčeských</t>
  </si>
  <si>
    <t>devadesáttisícpětsetkorunčeských</t>
  </si>
  <si>
    <t>devadesátšesttisícpětsetkorunčeských</t>
  </si>
  <si>
    <t>šedesátpěttisíckorunčeských</t>
  </si>
  <si>
    <t>šedesátpěttisícpětsetkorunčeských</t>
  </si>
  <si>
    <t>padesáttřitisícekorunčeských</t>
  </si>
  <si>
    <t>devadesátčtyřitisíckorunčeských</t>
  </si>
  <si>
    <t>padesátjedentisícpětsetkorunčeských</t>
  </si>
  <si>
    <t>padesátdevěttisíckorunčeských</t>
  </si>
  <si>
    <t>šedesáttřitisícekorunčeských</t>
  </si>
  <si>
    <t>osmdesátjedentisíckorunčeských</t>
  </si>
  <si>
    <t>Antonínem Budínským</t>
  </si>
  <si>
    <t>Janou Holušovou</t>
  </si>
  <si>
    <t>Mgr. Františkem Jarošem</t>
  </si>
  <si>
    <t>Ing. Vitězslavem Odložilíkem</t>
  </si>
  <si>
    <t>Dagmarou Novosadovou</t>
  </si>
  <si>
    <t>statostou města</t>
  </si>
  <si>
    <t>Annou Mužnou</t>
  </si>
  <si>
    <t>Ing. Janem Sochou</t>
  </si>
  <si>
    <t>Ing. Jiřím Zahrádkou</t>
  </si>
  <si>
    <t>starostou města</t>
  </si>
  <si>
    <t>Marií Mališovou</t>
  </si>
  <si>
    <t>Ladislavem Langrem</t>
  </si>
  <si>
    <t>Robertem Schaffartzikem</t>
  </si>
  <si>
    <t>Ing. Petrem Martiňákem</t>
  </si>
  <si>
    <t>Dagmarou Valáškovou</t>
  </si>
  <si>
    <t>Ing. Salome Sýkorovou</t>
  </si>
  <si>
    <t>Františkou Špillerovou</t>
  </si>
  <si>
    <t>Vladimírem Chovancem</t>
  </si>
  <si>
    <t>Petrem Šolcem</t>
  </si>
  <si>
    <t>Rudolfem Bilkou</t>
  </si>
  <si>
    <t>Luďkem Kozákem</t>
  </si>
  <si>
    <t>Janou Kohutovou</t>
  </si>
  <si>
    <t>Ing. Františkem Krautem</t>
  </si>
  <si>
    <t>Antonínem Pleškem</t>
  </si>
  <si>
    <t>Vladimírem Londinem</t>
  </si>
  <si>
    <t>Alexem Hadámkem</t>
  </si>
  <si>
    <t>Bc. Danou Tichou</t>
  </si>
  <si>
    <t>obec@bohuslavice-u-hlucina.cz</t>
  </si>
  <si>
    <t>www.bohuslavice-u-hlucina.cz</t>
  </si>
  <si>
    <t>00299839</t>
  </si>
  <si>
    <t>Stavební úpravy ZŠ a MŠ v Bohuslavicích, Rekonstrukce sociálního zařízení v objektech U1 a U2</t>
  </si>
  <si>
    <t>1847340339</t>
  </si>
  <si>
    <t>Obec Pustá Polom</t>
  </si>
  <si>
    <t>Veřejné parkoviště u obecního úřadu</t>
  </si>
  <si>
    <t>Slezská č. 250</t>
  </si>
  <si>
    <t>747 69</t>
  </si>
  <si>
    <t>Pustá Polom</t>
  </si>
  <si>
    <t>Ing. Zdeněk Vaněk</t>
  </si>
  <si>
    <t>pustapolom@pustapolom.cz</t>
  </si>
  <si>
    <t>1840784359</t>
  </si>
  <si>
    <t>Chodník pro pěší</t>
  </si>
  <si>
    <t>Obec Milotice nad Opavou</t>
  </si>
  <si>
    <t>Stavební úpravy a udržovací práce v objektu MŠ</t>
  </si>
  <si>
    <t>Milotice nad Opavou č. 55</t>
  </si>
  <si>
    <t>Milotice nad Opavou</t>
  </si>
  <si>
    <t>Josef Prchlík</t>
  </si>
  <si>
    <t>milotice@cbox.cz</t>
  </si>
  <si>
    <t>sweb.cz/miloticenadopavou</t>
  </si>
  <si>
    <t>00846511</t>
  </si>
  <si>
    <t>00300608</t>
  </si>
  <si>
    <t>20120-771</t>
  </si>
  <si>
    <t>Obec Staré Hamry</t>
  </si>
  <si>
    <t>Výstavba opěrné zdi hřbitova včetně oplocení</t>
  </si>
  <si>
    <t>Staré Hamry č. 283</t>
  </si>
  <si>
    <t>739 15</t>
  </si>
  <si>
    <t>Staré Hamry</t>
  </si>
  <si>
    <t>Dagmar Valášková</t>
  </si>
  <si>
    <t>starosta.stare_hamry@quick.cz</t>
  </si>
  <si>
    <t>www.starehamry.cz</t>
  </si>
  <si>
    <t>00297241</t>
  </si>
  <si>
    <t>2923-781</t>
  </si>
  <si>
    <t>Obec Kyjovice</t>
  </si>
  <si>
    <t>Obnov oplocení, kamenné zídky a chodníku v areálu ZŠ v Kyjovicích</t>
  </si>
  <si>
    <t>747 68</t>
  </si>
  <si>
    <t>Kyjovice</t>
  </si>
  <si>
    <t>Pavel Lichý</t>
  </si>
  <si>
    <t>ou@kyjovice.cz</t>
  </si>
  <si>
    <t>www.kyjovice.cz</t>
  </si>
  <si>
    <t>00534722</t>
  </si>
  <si>
    <t>1842644309</t>
  </si>
  <si>
    <t>Kyjovice č. 2</t>
  </si>
  <si>
    <t>Moravskoslezský Kočov</t>
  </si>
  <si>
    <t>Sociální zařízení v požární zbrojnici - Kočov</t>
  </si>
  <si>
    <t>Moravskoslezský Kočov č. 34</t>
  </si>
  <si>
    <t>Věra Bubelová</t>
  </si>
  <si>
    <t>obeckocov@sendme.cz</t>
  </si>
  <si>
    <t>www.sweb.cz/oumskocov</t>
  </si>
  <si>
    <t>00576042</t>
  </si>
  <si>
    <t>13828-771</t>
  </si>
  <si>
    <t>Obec Moravskoslezský Kočov</t>
  </si>
  <si>
    <t>Obec Nižní Lhoty</t>
  </si>
  <si>
    <t>Stavební úpravy hasičské zbrojnice</t>
  </si>
  <si>
    <t>Nižní Lhoty č. 71</t>
  </si>
  <si>
    <t>Nižní Lhoty</t>
  </si>
  <si>
    <t>Marie Mališová</t>
  </si>
  <si>
    <t>nlobecniurad@iol.cz</t>
  </si>
  <si>
    <t>www.niznilhoty.cz</t>
  </si>
  <si>
    <t>00577065</t>
  </si>
  <si>
    <t>29026-781</t>
  </si>
  <si>
    <t>Veřejné osvětlení Nižní Lhoty (rekonstrukce, rozšíření)</t>
  </si>
  <si>
    <t>Obec Úvalno</t>
  </si>
  <si>
    <t>Úvalno č. 58</t>
  </si>
  <si>
    <t>793 91</t>
  </si>
  <si>
    <t>Úvalno</t>
  </si>
  <si>
    <t>Ing. Vítězslav Odložilík</t>
  </si>
  <si>
    <t>obecniurad@uvalno.cz</t>
  </si>
  <si>
    <t>www.uvalno.cz</t>
  </si>
  <si>
    <t>00296422</t>
  </si>
  <si>
    <t>4729-771</t>
  </si>
  <si>
    <t>Oprava místní komunikace "Ke hřišti"</t>
  </si>
  <si>
    <t>Obec Slavkov</t>
  </si>
  <si>
    <t>Vybudování dětského hřiště</t>
  </si>
  <si>
    <t>Ludvíka Svobody č. 30</t>
  </si>
  <si>
    <t>747 57</t>
  </si>
  <si>
    <t>Slavkov</t>
  </si>
  <si>
    <t>Vladimír Chovanec</t>
  </si>
  <si>
    <t>slavkov@iol.cz</t>
  </si>
  <si>
    <t>www.slavkov-u-opavy.cz</t>
  </si>
  <si>
    <t>00300667</t>
  </si>
  <si>
    <t>103203820</t>
  </si>
  <si>
    <t>Obec Krmelín</t>
  </si>
  <si>
    <t>Krmelín - stavba chodníku ul. Proskovická</t>
  </si>
  <si>
    <t>Kostelní č. 70</t>
  </si>
  <si>
    <t>739 24</t>
  </si>
  <si>
    <t>Krmelín</t>
  </si>
  <si>
    <t>Ing. Václav Zezulka</t>
  </si>
  <si>
    <t>krmelin@krmelin.cz</t>
  </si>
  <si>
    <t>www.krmelin</t>
  </si>
  <si>
    <t>00296848</t>
  </si>
  <si>
    <t>1681981389</t>
  </si>
  <si>
    <t>739 04</t>
  </si>
  <si>
    <t>Obec Pražmo</t>
  </si>
  <si>
    <t>Pražmo č. 95</t>
  </si>
  <si>
    <t>Pražmo</t>
  </si>
  <si>
    <t>Ing. Jindřich Vymětalík</t>
  </si>
  <si>
    <t>ouprazmo@iol.cz</t>
  </si>
  <si>
    <t>www.prazmo.cz</t>
  </si>
  <si>
    <t>00576999</t>
  </si>
  <si>
    <t>1682040329</t>
  </si>
  <si>
    <t>Chodník kolem veřejné komunikace u kaple - 2. Etapa</t>
  </si>
  <si>
    <t>Obec Vendryně</t>
  </si>
  <si>
    <t>Funkční a estetické zvelebení katolického hřbitova ve Vendryni</t>
  </si>
  <si>
    <t>Vendryně č. 500</t>
  </si>
  <si>
    <t>739 94</t>
  </si>
  <si>
    <t>Vendryně</t>
  </si>
  <si>
    <t>Ing. Rudolf Bilko</t>
  </si>
  <si>
    <t>obec@vendryne.cz</t>
  </si>
  <si>
    <t>www.vendryne.cz</t>
  </si>
  <si>
    <t>63026112</t>
  </si>
  <si>
    <t>1682038309</t>
  </si>
  <si>
    <t>Obec Kunčice pod Ondřejníkem</t>
  </si>
  <si>
    <t>Kunčice pod Ondřejníkem č. 569</t>
  </si>
  <si>
    <t>739 13</t>
  </si>
  <si>
    <t>Kunčice pod Ondřejníkem</t>
  </si>
  <si>
    <t>Ing. Tomáš Hrubiš</t>
  </si>
  <si>
    <t>obecni.urad@kuncicepo.cz</t>
  </si>
  <si>
    <t>www.kuncicepo.cz</t>
  </si>
  <si>
    <t>00296856</t>
  </si>
  <si>
    <t>1682010349</t>
  </si>
  <si>
    <t>Vytápění a plynoinstalace objektu požární zbrojnice</t>
  </si>
  <si>
    <t>Obec Veřovice</t>
  </si>
  <si>
    <t>Výstavba chodníkového tělesa</t>
  </si>
  <si>
    <t>Veřovice č. 70</t>
  </si>
  <si>
    <t>742 73</t>
  </si>
  <si>
    <t>Veřovice</t>
  </si>
  <si>
    <t>Bc. Vít Smetana</t>
  </si>
  <si>
    <t>starosta@verovice.cz</t>
  </si>
  <si>
    <t>www.verovice.cz</t>
  </si>
  <si>
    <t>00298531</t>
  </si>
  <si>
    <t>1760025379</t>
  </si>
  <si>
    <t>Obec Vršovice</t>
  </si>
  <si>
    <t>Oprava chodníku a místní komunikace</t>
  </si>
  <si>
    <t>Vršovice č. 38</t>
  </si>
  <si>
    <t>747 61</t>
  </si>
  <si>
    <t>Vršovice</t>
  </si>
  <si>
    <t>Bohuslav Fenko</t>
  </si>
  <si>
    <t>obec.vrsovice@volny.cz</t>
  </si>
  <si>
    <t>www.volny.cz/obec.vrsovice</t>
  </si>
  <si>
    <t>00635588</t>
  </si>
  <si>
    <t>24621-821</t>
  </si>
  <si>
    <t>Obec Býkov-Láryšov</t>
  </si>
  <si>
    <t>Býkov-Láryšov č. 68</t>
  </si>
  <si>
    <t>794 01</t>
  </si>
  <si>
    <t>Býkov-Láryšov</t>
  </si>
  <si>
    <t>Karel Venháč</t>
  </si>
  <si>
    <t>bykov.larysov@tiscali.cz</t>
  </si>
  <si>
    <t>00846546</t>
  </si>
  <si>
    <t>19920-771</t>
  </si>
  <si>
    <t>Oprava a rozšíření občanské vybavenosti s dopadem na rozšíření možností jejího využítí</t>
  </si>
  <si>
    <t>Obec Luboměř</t>
  </si>
  <si>
    <t>Oprava části místní komunikace Luboměř - Heltínov</t>
  </si>
  <si>
    <t>Luboměř č. 93</t>
  </si>
  <si>
    <t>Luboměř</t>
  </si>
  <si>
    <t>Milada Šmatelková</t>
  </si>
  <si>
    <t>obec.lubomer@quick.cz</t>
  </si>
  <si>
    <t>www.lubomer.cz</t>
  </si>
  <si>
    <t>00298158</t>
  </si>
  <si>
    <t>9726801</t>
  </si>
  <si>
    <t>Obec Staré Těchanovice</t>
  </si>
  <si>
    <t>Kulturně sportovní areál</t>
  </si>
  <si>
    <t>Staré Těchanovice č. 48</t>
  </si>
  <si>
    <t>Staré Těchanovice</t>
  </si>
  <si>
    <t>Luděk Kozák</t>
  </si>
  <si>
    <t>oust.techanovice@seznam.cz</t>
  </si>
  <si>
    <t>00635529</t>
  </si>
  <si>
    <t>18723-821</t>
  </si>
  <si>
    <t>Město Budišov nad Budišovkou</t>
  </si>
  <si>
    <t>město</t>
  </si>
  <si>
    <t>Odstranění vlhkosti zdiva budovy kulturního domu Budišov n. B.</t>
  </si>
  <si>
    <t>Halaškovo náměstí č. 2</t>
  </si>
  <si>
    <t>747 87</t>
  </si>
  <si>
    <t>Budišov nad Budišovkou</t>
  </si>
  <si>
    <t>Ing. František Vrchovecký</t>
  </si>
  <si>
    <t>m.urad@budisovnb.cz</t>
  </si>
  <si>
    <t>www.budisov.cz</t>
  </si>
  <si>
    <t>00299898</t>
  </si>
  <si>
    <t>000-1846030339</t>
  </si>
  <si>
    <t>Město Město Albrechtice</t>
  </si>
  <si>
    <t>Rekonstrukce brouzdaliště místního koupaliště</t>
  </si>
  <si>
    <t>Město Albrechtice</t>
  </si>
  <si>
    <t>Petr Šolc</t>
  </si>
  <si>
    <t>starosta@město-albrechtice.cz</t>
  </si>
  <si>
    <t>00296228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</si>
</sst>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.0%"/>
    <numFmt numFmtId="166" formatCode="0.00000"/>
    <numFmt numFmtId="167" formatCode="0.0"/>
    <numFmt numFmtId="168" formatCode="mmm\-yy"/>
    <numFmt numFmtId="169" formatCode="00\-00"/>
    <numFmt numFmtId="170" formatCode="0.000%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00\ 00"/>
  </numFmts>
  <fonts count="9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hair"/>
      <right style="thin"/>
      <top style="medium"/>
      <bottom style="medium"/>
    </border>
    <border>
      <left style="hair"/>
      <right style="hair"/>
      <top style="hair"/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167" fontId="1" fillId="0" borderId="1" xfId="0" applyNumberFormat="1" applyFont="1" applyFill="1" applyBorder="1" applyAlignment="1">
      <alignment horizontal="center" wrapText="1"/>
    </xf>
    <xf numFmtId="167" fontId="1" fillId="0" borderId="2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1" fillId="4" borderId="3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vertical="top"/>
    </xf>
    <xf numFmtId="0" fontId="0" fillId="0" borderId="4" xfId="0" applyFont="1" applyBorder="1" applyAlignment="1">
      <alignment vertical="top" wrapText="1"/>
    </xf>
    <xf numFmtId="0" fontId="7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vertical="top"/>
    </xf>
    <xf numFmtId="3" fontId="0" fillId="0" borderId="4" xfId="0" applyNumberFormat="1" applyFont="1" applyBorder="1" applyAlignment="1">
      <alignment vertical="top"/>
    </xf>
    <xf numFmtId="49" fontId="0" fillId="0" borderId="4" xfId="0" applyNumberFormat="1" applyFont="1" applyBorder="1" applyAlignment="1">
      <alignment horizontal="center" vertical="top"/>
    </xf>
    <xf numFmtId="49" fontId="0" fillId="0" borderId="4" xfId="0" applyNumberFormat="1" applyFont="1" applyBorder="1" applyAlignment="1">
      <alignment vertical="top"/>
    </xf>
    <xf numFmtId="49" fontId="0" fillId="0" borderId="4" xfId="0" applyNumberFormat="1" applyFont="1" applyBorder="1" applyAlignment="1">
      <alignment horizontal="right" vertical="top"/>
    </xf>
    <xf numFmtId="0" fontId="0" fillId="0" borderId="4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/>
    </xf>
    <xf numFmtId="171" fontId="0" fillId="0" borderId="4" xfId="0" applyNumberFormat="1" applyFont="1" applyBorder="1" applyAlignment="1">
      <alignment horizontal="right" vertical="top"/>
    </xf>
    <xf numFmtId="171" fontId="0" fillId="0" borderId="4" xfId="0" applyNumberFormat="1" applyFont="1" applyFill="1" applyBorder="1" applyAlignment="1">
      <alignment horizontal="right" vertical="top"/>
    </xf>
    <xf numFmtId="10" fontId="0" fillId="0" borderId="4" xfId="0" applyNumberFormat="1" applyFont="1" applyBorder="1" applyAlignment="1">
      <alignment horizontal="right" vertical="top"/>
    </xf>
    <xf numFmtId="171" fontId="1" fillId="0" borderId="4" xfId="0" applyNumberFormat="1" applyFont="1" applyBorder="1" applyAlignment="1">
      <alignment horizontal="right" vertical="top"/>
    </xf>
    <xf numFmtId="171" fontId="0" fillId="0" borderId="4" xfId="0" applyNumberFormat="1" applyFont="1" applyBorder="1" applyAlignment="1">
      <alignment vertical="top"/>
    </xf>
    <xf numFmtId="3" fontId="0" fillId="0" borderId="4" xfId="0" applyNumberFormat="1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1" xfId="0" applyFont="1" applyFill="1" applyBorder="1" applyAlignment="1">
      <alignment/>
    </xf>
    <xf numFmtId="167" fontId="0" fillId="0" borderId="1" xfId="0" applyNumberFormat="1" applyFont="1" applyFill="1" applyBorder="1" applyAlignment="1">
      <alignment horizontal="right" wrapText="1"/>
    </xf>
    <xf numFmtId="0" fontId="0" fillId="0" borderId="1" xfId="0" applyFont="1" applyFill="1" applyBorder="1" applyAlignment="1">
      <alignment wrapText="1"/>
    </xf>
    <xf numFmtId="0" fontId="0" fillId="0" borderId="2" xfId="0" applyFont="1" applyFill="1" applyBorder="1" applyAlignment="1">
      <alignment/>
    </xf>
    <xf numFmtId="167" fontId="0" fillId="0" borderId="2" xfId="0" applyNumberFormat="1" applyFont="1" applyFill="1" applyBorder="1" applyAlignment="1">
      <alignment horizontal="right" wrapText="1"/>
    </xf>
    <xf numFmtId="49" fontId="0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49" fontId="1" fillId="5" borderId="5" xfId="0" applyNumberFormat="1" applyFont="1" applyFill="1" applyBorder="1" applyAlignment="1">
      <alignment horizontal="center" vertical="center" wrapText="1"/>
    </xf>
    <xf numFmtId="49" fontId="1" fillId="5" borderId="6" xfId="0" applyNumberFormat="1" applyFont="1" applyFill="1" applyBorder="1" applyAlignment="1">
      <alignment horizontal="center" vertical="center" wrapText="1"/>
    </xf>
    <xf numFmtId="49" fontId="1" fillId="5" borderId="6" xfId="0" applyNumberFormat="1" applyFont="1" applyFill="1" applyBorder="1" applyAlignment="1">
      <alignment horizontal="center" vertical="center" wrapText="1"/>
    </xf>
    <xf numFmtId="49" fontId="6" fillId="5" borderId="6" xfId="0" applyNumberFormat="1" applyFont="1" applyFill="1" applyBorder="1" applyAlignment="1">
      <alignment horizontal="center" vertical="center" wrapText="1"/>
    </xf>
    <xf numFmtId="49" fontId="6" fillId="5" borderId="6" xfId="0" applyNumberFormat="1" applyFont="1" applyFill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 wrapText="1"/>
    </xf>
    <xf numFmtId="49" fontId="1" fillId="6" borderId="6" xfId="0" applyNumberFormat="1" applyFont="1" applyFill="1" applyBorder="1" applyAlignment="1">
      <alignment horizontal="center" vertical="center" wrapText="1"/>
    </xf>
    <xf numFmtId="49" fontId="1" fillId="6" borderId="6" xfId="0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left" vertical="center" wrapText="1"/>
    </xf>
    <xf numFmtId="1" fontId="1" fillId="0" borderId="6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right" vertical="center" wrapText="1"/>
    </xf>
    <xf numFmtId="1" fontId="0" fillId="0" borderId="6" xfId="0" applyNumberFormat="1" applyFont="1" applyFill="1" applyBorder="1" applyAlignment="1">
      <alignment vertical="center" wrapText="1"/>
    </xf>
    <xf numFmtId="1" fontId="1" fillId="0" borderId="6" xfId="0" applyNumberFormat="1" applyFont="1" applyFill="1" applyBorder="1" applyAlignment="1">
      <alignment vertical="center" wrapText="1"/>
    </xf>
    <xf numFmtId="10" fontId="1" fillId="0" borderId="6" xfId="0" applyNumberFormat="1" applyFont="1" applyFill="1" applyBorder="1" applyAlignment="1">
      <alignment vertical="center" wrapText="1"/>
    </xf>
    <xf numFmtId="0" fontId="1" fillId="0" borderId="6" xfId="0" applyFont="1" applyFill="1" applyBorder="1" applyAlignment="1">
      <alignment/>
    </xf>
    <xf numFmtId="167" fontId="1" fillId="0" borderId="6" xfId="0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49" fontId="0" fillId="0" borderId="6" xfId="0" applyNumberFormat="1" applyFont="1" applyFill="1" applyBorder="1" applyAlignment="1">
      <alignment/>
    </xf>
    <xf numFmtId="0" fontId="0" fillId="0" borderId="6" xfId="0" applyFont="1" applyFill="1" applyBorder="1" applyAlignment="1">
      <alignment wrapText="1"/>
    </xf>
    <xf numFmtId="171" fontId="1" fillId="0" borderId="6" xfId="0" applyNumberFormat="1" applyFont="1" applyFill="1" applyBorder="1" applyAlignment="1">
      <alignment/>
    </xf>
    <xf numFmtId="10" fontId="0" fillId="0" borderId="6" xfId="0" applyNumberFormat="1" applyFont="1" applyBorder="1" applyAlignment="1">
      <alignment horizontal="right" vertical="top"/>
    </xf>
    <xf numFmtId="3" fontId="1" fillId="0" borderId="6" xfId="0" applyNumberFormat="1" applyFont="1" applyFill="1" applyBorder="1" applyAlignment="1">
      <alignment/>
    </xf>
    <xf numFmtId="49" fontId="0" fillId="0" borderId="8" xfId="0" applyNumberFormat="1" applyFont="1" applyFill="1" applyBorder="1" applyAlignment="1">
      <alignment horizontal="center"/>
    </xf>
    <xf numFmtId="49" fontId="1" fillId="5" borderId="9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14" fontId="0" fillId="0" borderId="4" xfId="0" applyNumberFormat="1" applyFont="1" applyBorder="1" applyAlignment="1">
      <alignment vertical="top"/>
    </xf>
    <xf numFmtId="0" fontId="1" fillId="0" borderId="4" xfId="0" applyFont="1" applyBorder="1" applyAlignment="1">
      <alignment horizontal="center" vertical="top"/>
    </xf>
    <xf numFmtId="49" fontId="1" fillId="6" borderId="6" xfId="0" applyNumberFormat="1" applyFont="1" applyFill="1" applyBorder="1" applyAlignment="1">
      <alignment horizontal="right" vertical="center" wrapText="1"/>
    </xf>
    <xf numFmtId="49" fontId="1" fillId="0" borderId="6" xfId="0" applyNumberFormat="1" applyFont="1" applyFill="1" applyBorder="1" applyAlignment="1">
      <alignment horizontal="right"/>
    </xf>
    <xf numFmtId="49" fontId="0" fillId="0" borderId="2" xfId="0" applyNumberFormat="1" applyFont="1" applyFill="1" applyBorder="1" applyAlignment="1">
      <alignment horizontal="right"/>
    </xf>
    <xf numFmtId="49" fontId="0" fillId="0" borderId="1" xfId="0" applyNumberFormat="1" applyFont="1" applyFill="1" applyBorder="1" applyAlignment="1">
      <alignment horizontal="right"/>
    </xf>
    <xf numFmtId="0" fontId="0" fillId="0" borderId="4" xfId="0" applyFont="1" applyBorder="1" applyAlignment="1">
      <alignment horizontal="center" vertical="top"/>
    </xf>
    <xf numFmtId="2" fontId="0" fillId="0" borderId="1" xfId="0" applyNumberFormat="1" applyFont="1" applyFill="1" applyBorder="1" applyAlignment="1">
      <alignment horizontal="right"/>
    </xf>
    <xf numFmtId="0" fontId="8" fillId="0" borderId="4" xfId="18" applyFont="1" applyBorder="1" applyAlignment="1">
      <alignment vertical="top" wrapText="1"/>
    </xf>
    <xf numFmtId="167" fontId="1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right" wrapText="1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right" wrapText="1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49" fontId="1" fillId="2" borderId="3" xfId="0" applyNumberFormat="1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6" fillId="4" borderId="3" xfId="0" applyNumberFormat="1" applyFont="1" applyFill="1" applyBorder="1" applyAlignment="1">
      <alignment horizontal="center" vertical="center" wrapText="1"/>
    </xf>
    <xf numFmtId="49" fontId="1" fillId="7" borderId="6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167" fontId="4" fillId="0" borderId="0" xfId="0" applyNumberFormat="1" applyFont="1" applyBorder="1" applyAlignment="1">
      <alignment horizontal="center" wrapText="1"/>
    </xf>
    <xf numFmtId="167" fontId="4" fillId="3" borderId="0" xfId="0" applyNumberFormat="1" applyFont="1" applyFill="1" applyBorder="1" applyAlignment="1">
      <alignment horizontal="center" wrapText="1"/>
    </xf>
    <xf numFmtId="167" fontId="4" fillId="3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67" fontId="5" fillId="0" borderId="0" xfId="0" applyNumberFormat="1" applyFont="1" applyBorder="1" applyAlignment="1">
      <alignment wrapText="1"/>
    </xf>
    <xf numFmtId="167" fontId="5" fillId="0" borderId="0" xfId="0" applyNumberFormat="1" applyFont="1" applyBorder="1" applyAlignment="1">
      <alignment/>
    </xf>
    <xf numFmtId="167" fontId="5" fillId="3" borderId="0" xfId="0" applyNumberFormat="1" applyFont="1" applyFill="1" applyBorder="1" applyAlignment="1">
      <alignment wrapText="1"/>
    </xf>
    <xf numFmtId="167" fontId="5" fillId="3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167" fontId="4" fillId="0" borderId="0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wrapText="1"/>
    </xf>
    <xf numFmtId="167" fontId="4" fillId="3" borderId="0" xfId="0" applyNumberFormat="1" applyFont="1" applyFill="1" applyBorder="1" applyAlignment="1">
      <alignment wrapText="1"/>
    </xf>
    <xf numFmtId="167" fontId="4" fillId="0" borderId="0" xfId="0" applyNumberFormat="1" applyFont="1" applyBorder="1" applyAlignment="1">
      <alignment/>
    </xf>
    <xf numFmtId="0" fontId="5" fillId="0" borderId="0" xfId="0" applyFont="1" applyBorder="1" applyAlignment="1">
      <alignment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dxfs count="3">
    <dxf>
      <font>
        <color rgb="FFFF0000"/>
      </font>
      <border/>
    </dxf>
    <dxf>
      <font>
        <b/>
        <i val="0"/>
      </font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ujakartovice@quick.cz" TargetMode="External" /><Relationship Id="rId2" Type="http://schemas.openxmlformats.org/officeDocument/2006/relationships/hyperlink" Target="http://www.jakartovice.cz/" TargetMode="External" /><Relationship Id="rId3" Type="http://schemas.openxmlformats.org/officeDocument/2006/relationships/hyperlink" Target="mailto:obec@bernarticenadodrou.cz" TargetMode="External" /><Relationship Id="rId4" Type="http://schemas.openxmlformats.org/officeDocument/2006/relationships/hyperlink" Target="http://www.bernarticenadodrou.cz/" TargetMode="External" /><Relationship Id="rId5" Type="http://schemas.openxmlformats.org/officeDocument/2006/relationships/hyperlink" Target="mailto:starosta@velkealbrechtice.cz" TargetMode="External" /><Relationship Id="rId6" Type="http://schemas.openxmlformats.org/officeDocument/2006/relationships/hyperlink" Target="http://www.velkealbrechtice.cz/" TargetMode="External" /><Relationship Id="rId7" Type="http://schemas.openxmlformats.org/officeDocument/2006/relationships/hyperlink" Target="mailto:starosta.vetrkovice@telecom.cz" TargetMode="External" /><Relationship Id="rId8" Type="http://schemas.openxmlformats.org/officeDocument/2006/relationships/hyperlink" Target="mailto:vysnilhoty@iol.cz" TargetMode="External" /><Relationship Id="rId9" Type="http://schemas.openxmlformats.org/officeDocument/2006/relationships/hyperlink" Target="http://www.beskydy.cz/vysnilhoty" TargetMode="External" /><Relationship Id="rId10" Type="http://schemas.openxmlformats.org/officeDocument/2006/relationships/hyperlink" Target="mailto:obecniurad@tkrlichnov.cz" TargetMode="External" /><Relationship Id="rId11" Type="http://schemas.openxmlformats.org/officeDocument/2006/relationships/hyperlink" Target="http://www.lichnov.cz/" TargetMode="External" /><Relationship Id="rId12" Type="http://schemas.openxmlformats.org/officeDocument/2006/relationships/hyperlink" Target="mailto:obec@velkastahle.cz" TargetMode="External" /><Relationship Id="rId13" Type="http://schemas.openxmlformats.org/officeDocument/2006/relationships/hyperlink" Target="http://www.velkastahle.cz/" TargetMode="External" /><Relationship Id="rId14" Type="http://schemas.openxmlformats.org/officeDocument/2006/relationships/hyperlink" Target="mailto:starosta@divcihrad.cz" TargetMode="External" /><Relationship Id="rId15" Type="http://schemas.openxmlformats.org/officeDocument/2006/relationships/hyperlink" Target="http://www.divcihrad.cz/" TargetMode="External" /><Relationship Id="rId16" Type="http://schemas.openxmlformats.org/officeDocument/2006/relationships/hyperlink" Target="mailto:hrcava@trz.cz" TargetMode="External" /><Relationship Id="rId17" Type="http://schemas.openxmlformats.org/officeDocument/2006/relationships/hyperlink" Target="http://www.volny.cz/obec.hrcava" TargetMode="External" /><Relationship Id="rId18" Type="http://schemas.openxmlformats.org/officeDocument/2006/relationships/hyperlink" Target="mailto:obec@albrechticky.cz" TargetMode="External" /><Relationship Id="rId19" Type="http://schemas.openxmlformats.org/officeDocument/2006/relationships/hyperlink" Target="http://www.albrechticky.cz/" TargetMode="External" /><Relationship Id="rId20" Type="http://schemas.openxmlformats.org/officeDocument/2006/relationships/hyperlink" Target="mailto:starosta@velkapolom.cz" TargetMode="External" /><Relationship Id="rId21" Type="http://schemas.openxmlformats.org/officeDocument/2006/relationships/hyperlink" Target="http://www.velkapolom.cz/" TargetMode="External" /><Relationship Id="rId22" Type="http://schemas.openxmlformats.org/officeDocument/2006/relationships/hyperlink" Target="mailto:ou.sh@volny.cz" TargetMode="External" /><Relationship Id="rId23" Type="http://schemas.openxmlformats.org/officeDocument/2006/relationships/hyperlink" Target="http://www.svobodnehermanice.cz/" TargetMode="External" /><Relationship Id="rId24" Type="http://schemas.openxmlformats.org/officeDocument/2006/relationships/hyperlink" Target="mailto:ou.vaclavov@cbox.cz" TargetMode="External" /><Relationship Id="rId25" Type="http://schemas.openxmlformats.org/officeDocument/2006/relationships/hyperlink" Target="http://www.m&#283;sta.obce.cz/vaclavov" TargetMode="External" /><Relationship Id="rId26" Type="http://schemas.openxmlformats.org/officeDocument/2006/relationships/hyperlink" Target="mailto:ou.vaclavov@cbox.cz" TargetMode="External" /><Relationship Id="rId27" Type="http://schemas.openxmlformats.org/officeDocument/2006/relationships/hyperlink" Target="http://www.m&#283;sta.obce.cz/vaclavov" TargetMode="External" /><Relationship Id="rId28" Type="http://schemas.openxmlformats.org/officeDocument/2006/relationships/hyperlink" Target="mailto:andelska_hora@c-box.cz" TargetMode="External" /><Relationship Id="rId29" Type="http://schemas.openxmlformats.org/officeDocument/2006/relationships/hyperlink" Target="http://www.andelskahora.cz/" TargetMode="External" /><Relationship Id="rId30" Type="http://schemas.openxmlformats.org/officeDocument/2006/relationships/hyperlink" Target="mailto:ouvysoka.starosta@tiscali.cz" TargetMode="External" /><Relationship Id="rId31" Type="http://schemas.openxmlformats.org/officeDocument/2006/relationships/hyperlink" Target="http://www.nasemorava.cz/" TargetMode="External" /><Relationship Id="rId32" Type="http://schemas.openxmlformats.org/officeDocument/2006/relationships/hyperlink" Target="mailto:obec.kanovice@iol.cz" TargetMode="External" /><Relationship Id="rId33" Type="http://schemas.openxmlformats.org/officeDocument/2006/relationships/hyperlink" Target="mailto:obec.kanovice@iol.cz" TargetMode="External" /><Relationship Id="rId34" Type="http://schemas.openxmlformats.org/officeDocument/2006/relationships/hyperlink" Target="mailto:kozlovice@kozlovice.cz" TargetMode="External" /><Relationship Id="rId35" Type="http://schemas.openxmlformats.org/officeDocument/2006/relationships/hyperlink" Target="http://www.kozlovice.cz/" TargetMode="External" /><Relationship Id="rId36" Type="http://schemas.openxmlformats.org/officeDocument/2006/relationships/hyperlink" Target="mailto:kozlovice@kozlovice.cz" TargetMode="External" /><Relationship Id="rId37" Type="http://schemas.openxmlformats.org/officeDocument/2006/relationships/hyperlink" Target="http://www.kozlovice.cz/" TargetMode="External" /><Relationship Id="rId38" Type="http://schemas.openxmlformats.org/officeDocument/2006/relationships/hyperlink" Target="mailto:obec.pist@volny.cz" TargetMode="External" /><Relationship Id="rId39" Type="http://schemas.openxmlformats.org/officeDocument/2006/relationships/hyperlink" Target="http://www.pist.cz/" TargetMode="External" /><Relationship Id="rId40" Type="http://schemas.openxmlformats.org/officeDocument/2006/relationships/hyperlink" Target="mailto:obec.pist@volny.cz" TargetMode="External" /><Relationship Id="rId41" Type="http://schemas.openxmlformats.org/officeDocument/2006/relationships/hyperlink" Target="http://www.pist.cz/" TargetMode="External" /><Relationship Id="rId42" Type="http://schemas.openxmlformats.org/officeDocument/2006/relationships/hyperlink" Target="mailto:oucermna@c-box.cz" TargetMode="External" /><Relationship Id="rId43" Type="http://schemas.openxmlformats.org/officeDocument/2006/relationships/hyperlink" Target="http://www.cermnaveslezsku.cz/" TargetMode="External" /><Relationship Id="rId44" Type="http://schemas.openxmlformats.org/officeDocument/2006/relationships/hyperlink" Target="mailto:ouhostasovice@iol.cz" TargetMode="External" /><Relationship Id="rId45" Type="http://schemas.openxmlformats.org/officeDocument/2006/relationships/hyperlink" Target="mailto:obec.oborna@centrum.cz" TargetMode="External" /><Relationship Id="rId46" Type="http://schemas.openxmlformats.org/officeDocument/2006/relationships/hyperlink" Target="mailto:oupstruzi@telecom.cz" TargetMode="External" /><Relationship Id="rId47" Type="http://schemas.openxmlformats.org/officeDocument/2006/relationships/hyperlink" Target="mailto:obec@katerinice.cz" TargetMode="External" /><Relationship Id="rId48" Type="http://schemas.openxmlformats.org/officeDocument/2006/relationships/hyperlink" Target="http://www.katerinice.cz/" TargetMode="External" /><Relationship Id="rId49" Type="http://schemas.openxmlformats.org/officeDocument/2006/relationships/hyperlink" Target="mailto:kosariska@tiscali.cz" TargetMode="External" /><Relationship Id="rId50" Type="http://schemas.openxmlformats.org/officeDocument/2006/relationships/hyperlink" Target="http://www.kosariska.cz/" TargetMode="External" /><Relationship Id="rId51" Type="http://schemas.openxmlformats.org/officeDocument/2006/relationships/hyperlink" Target="mailto:kosariska@tiscali.cz" TargetMode="External" /><Relationship Id="rId52" Type="http://schemas.openxmlformats.org/officeDocument/2006/relationships/hyperlink" Target="http://www.kosariska.cz/" TargetMode="External" /><Relationship Id="rId53" Type="http://schemas.openxmlformats.org/officeDocument/2006/relationships/hyperlink" Target="mailto:obec@mostyujablunkova.cz" TargetMode="External" /><Relationship Id="rId54" Type="http://schemas.openxmlformats.org/officeDocument/2006/relationships/hyperlink" Target="http://www.mostyujablunkova.cz/" TargetMode="External" /><Relationship Id="rId55" Type="http://schemas.openxmlformats.org/officeDocument/2006/relationships/hyperlink" Target="mailto:ou@obec-paskov.cz" TargetMode="External" /><Relationship Id="rId56" Type="http://schemas.openxmlformats.org/officeDocument/2006/relationships/hyperlink" Target="http://www.obec-paskov.cz/" TargetMode="External" /><Relationship Id="rId57" Type="http://schemas.openxmlformats.org/officeDocument/2006/relationships/hyperlink" Target="mailto:cavisov@cavisov.cz" TargetMode="External" /><Relationship Id="rId58" Type="http://schemas.openxmlformats.org/officeDocument/2006/relationships/hyperlink" Target="mailto:obec.razova@cbox.cz" TargetMode="External" /><Relationship Id="rId59" Type="http://schemas.openxmlformats.org/officeDocument/2006/relationships/hyperlink" Target="mailto:obeclomnice@quick.cz" TargetMode="External" /><Relationship Id="rId60" Type="http://schemas.openxmlformats.org/officeDocument/2006/relationships/hyperlink" Target="mailto:ouradkov@quick.cz" TargetMode="External" /><Relationship Id="rId61" Type="http://schemas.openxmlformats.org/officeDocument/2006/relationships/hyperlink" Target="http://www.antee.cz/radkov" TargetMode="External" /><Relationship Id="rId62" Type="http://schemas.openxmlformats.org/officeDocument/2006/relationships/hyperlink" Target="mailto:obec.chuchelna@tiscali.cz" TargetMode="External" /><Relationship Id="rId63" Type="http://schemas.openxmlformats.org/officeDocument/2006/relationships/hyperlink" Target="mailto:obec.chuchelna@tiscali.cz" TargetMode="External" /><Relationship Id="rId64" Type="http://schemas.openxmlformats.org/officeDocument/2006/relationships/hyperlink" Target="mailto:ou.lichnov@pvtnet.cz" TargetMode="External" /><Relationship Id="rId65" Type="http://schemas.openxmlformats.org/officeDocument/2006/relationships/hyperlink" Target="http://www.obeclichnov.cz/" TargetMode="External" /><Relationship Id="rId66" Type="http://schemas.openxmlformats.org/officeDocument/2006/relationships/hyperlink" Target="mailto:ou.lichnov@pvtnet.cz" TargetMode="External" /><Relationship Id="rId67" Type="http://schemas.openxmlformats.org/officeDocument/2006/relationships/hyperlink" Target="http://www.obeclichnov.cz/" TargetMode="External" /><Relationship Id="rId68" Type="http://schemas.openxmlformats.org/officeDocument/2006/relationships/hyperlink" Target="mailto:ludvikov.obec@worldonline.cz" TargetMode="External" /><Relationship Id="rId69" Type="http://schemas.openxmlformats.org/officeDocument/2006/relationships/hyperlink" Target="mailto:ouzavisice@iol.cz" TargetMode="External" /><Relationship Id="rId70" Type="http://schemas.openxmlformats.org/officeDocument/2006/relationships/hyperlink" Target="mailto:podatelna@stary-jicin.cz" TargetMode="External" /><Relationship Id="rId71" Type="http://schemas.openxmlformats.org/officeDocument/2006/relationships/hyperlink" Target="http://www.stary-jicin.cz/" TargetMode="External" /><Relationship Id="rId72" Type="http://schemas.openxmlformats.org/officeDocument/2006/relationships/hyperlink" Target="mailto:ouvelh@iol.cz" TargetMode="External" /><Relationship Id="rId73" Type="http://schemas.openxmlformats.org/officeDocument/2006/relationships/hyperlink" Target="http://www.velkeheraltice.cz/" TargetMode="External" /><Relationship Id="rId74" Type="http://schemas.openxmlformats.org/officeDocument/2006/relationships/hyperlink" Target="mailto:steborice@cbox.cz" TargetMode="External" /><Relationship Id="rId75" Type="http://schemas.openxmlformats.org/officeDocument/2006/relationships/hyperlink" Target="http://www.steborice.cz/" TargetMode="External" /><Relationship Id="rId76" Type="http://schemas.openxmlformats.org/officeDocument/2006/relationships/hyperlink" Target="http://www.detmarovice.cz/" TargetMode="External" /><Relationship Id="rId77" Type="http://schemas.openxmlformats.org/officeDocument/2006/relationships/hyperlink" Target="mailto:chotebuz@volny.cz" TargetMode="External" /><Relationship Id="rId78" Type="http://schemas.openxmlformats.org/officeDocument/2006/relationships/hyperlink" Target="http://www.chotebuz.cz/" TargetMode="External" /><Relationship Id="rId79" Type="http://schemas.openxmlformats.org/officeDocument/2006/relationships/hyperlink" Target="mailto:ou-litultovice@iol.cz" TargetMode="External" /><Relationship Id="rId80" Type="http://schemas.openxmlformats.org/officeDocument/2006/relationships/hyperlink" Target="http://www.litultovice.cz/" TargetMode="External" /><Relationship Id="rId81" Type="http://schemas.openxmlformats.org/officeDocument/2006/relationships/hyperlink" Target="mailto:vlcek@odry.cz" TargetMode="External" /><Relationship Id="rId82" Type="http://schemas.openxmlformats.org/officeDocument/2006/relationships/hyperlink" Target="http://www.odersko.cz/" TargetMode="External" /><Relationship Id="rId83" Type="http://schemas.openxmlformats.org/officeDocument/2006/relationships/hyperlink" Target="mailto:vlcek@odry.cz" TargetMode="External" /><Relationship Id="rId84" Type="http://schemas.openxmlformats.org/officeDocument/2006/relationships/hyperlink" Target="http://www.odersko.cz/" TargetMode="External" /><Relationship Id="rId85" Type="http://schemas.openxmlformats.org/officeDocument/2006/relationships/hyperlink" Target="mailto:rohov@raz-dva.cz" TargetMode="External" /><Relationship Id="rId86" Type="http://schemas.openxmlformats.org/officeDocument/2006/relationships/hyperlink" Target="http://www.rohov.cz/" TargetMode="External" /><Relationship Id="rId87" Type="http://schemas.openxmlformats.org/officeDocument/2006/relationships/hyperlink" Target="mailto:ou@obec-malenovice.cz" TargetMode="External" /><Relationship Id="rId88" Type="http://schemas.openxmlformats.org/officeDocument/2006/relationships/hyperlink" Target="http://www.obec-malenovice.cz/" TargetMode="External" /><Relationship Id="rId89" Type="http://schemas.openxmlformats.org/officeDocument/2006/relationships/hyperlink" Target="mailto:ounosovice@telecom.cz" TargetMode="External" /><Relationship Id="rId90" Type="http://schemas.openxmlformats.org/officeDocument/2006/relationships/hyperlink" Target="http://www.nosovice.cz/" TargetMode="External" /><Relationship Id="rId91" Type="http://schemas.openxmlformats.org/officeDocument/2006/relationships/hyperlink" Target="mailto:obec@bohuslavice-u-hlucina.cz" TargetMode="External" /><Relationship Id="rId92" Type="http://schemas.openxmlformats.org/officeDocument/2006/relationships/hyperlink" Target="http://www.bohuslavice-u-hlucina.cz/" TargetMode="External" /><Relationship Id="rId93" Type="http://schemas.openxmlformats.org/officeDocument/2006/relationships/hyperlink" Target="mailto:pustapolom@pustapolom.cz" TargetMode="External" /><Relationship Id="rId94" Type="http://schemas.openxmlformats.org/officeDocument/2006/relationships/hyperlink" Target="mailto:pustapolom@pustapolom.cz" TargetMode="External" /><Relationship Id="rId95" Type="http://schemas.openxmlformats.org/officeDocument/2006/relationships/hyperlink" Target="mailto:milotice@cbox.cz" TargetMode="External" /><Relationship Id="rId96" Type="http://schemas.openxmlformats.org/officeDocument/2006/relationships/hyperlink" Target="mailto:starosta.stare_hamry@quick.cz" TargetMode="External" /><Relationship Id="rId97" Type="http://schemas.openxmlformats.org/officeDocument/2006/relationships/hyperlink" Target="http://www.starehamry.cz/" TargetMode="External" /><Relationship Id="rId98" Type="http://schemas.openxmlformats.org/officeDocument/2006/relationships/hyperlink" Target="mailto:ou@kyjovice.cz" TargetMode="External" /><Relationship Id="rId99" Type="http://schemas.openxmlformats.org/officeDocument/2006/relationships/hyperlink" Target="http://www.kyjovice.cz/" TargetMode="External" /><Relationship Id="rId100" Type="http://schemas.openxmlformats.org/officeDocument/2006/relationships/hyperlink" Target="mailto:obeckocov@sendme.cz" TargetMode="External" /><Relationship Id="rId101" Type="http://schemas.openxmlformats.org/officeDocument/2006/relationships/hyperlink" Target="http://www.sweb.cz/oumskocov" TargetMode="External" /><Relationship Id="rId102" Type="http://schemas.openxmlformats.org/officeDocument/2006/relationships/hyperlink" Target="mailto:nlobecniurad@iol.cz" TargetMode="External" /><Relationship Id="rId103" Type="http://schemas.openxmlformats.org/officeDocument/2006/relationships/hyperlink" Target="http://www.niznilhoty.cz/" TargetMode="External" /><Relationship Id="rId104" Type="http://schemas.openxmlformats.org/officeDocument/2006/relationships/hyperlink" Target="mailto:nlobecniurad@iol.cz" TargetMode="External" /><Relationship Id="rId105" Type="http://schemas.openxmlformats.org/officeDocument/2006/relationships/hyperlink" Target="http://www.niznilhoty.cz/" TargetMode="External" /><Relationship Id="rId106" Type="http://schemas.openxmlformats.org/officeDocument/2006/relationships/hyperlink" Target="mailto:obecniurad@uvalno.cz" TargetMode="External" /><Relationship Id="rId107" Type="http://schemas.openxmlformats.org/officeDocument/2006/relationships/hyperlink" Target="http://www.uvalno.cz/" TargetMode="External" /><Relationship Id="rId108" Type="http://schemas.openxmlformats.org/officeDocument/2006/relationships/hyperlink" Target="mailto:obecniurad@uvalno.cz" TargetMode="External" /><Relationship Id="rId109" Type="http://schemas.openxmlformats.org/officeDocument/2006/relationships/hyperlink" Target="http://www.uvalno.cz/" TargetMode="External" /><Relationship Id="rId110" Type="http://schemas.openxmlformats.org/officeDocument/2006/relationships/hyperlink" Target="mailto:slavkov@iol.cz" TargetMode="External" /><Relationship Id="rId111" Type="http://schemas.openxmlformats.org/officeDocument/2006/relationships/hyperlink" Target="http://www.slavkov-u-opavy.cz/" TargetMode="External" /><Relationship Id="rId112" Type="http://schemas.openxmlformats.org/officeDocument/2006/relationships/hyperlink" Target="mailto:krmelin@krmelin.cz" TargetMode="External" /><Relationship Id="rId113" Type="http://schemas.openxmlformats.org/officeDocument/2006/relationships/hyperlink" Target="http://www.krmelin/" TargetMode="External" /><Relationship Id="rId114" Type="http://schemas.openxmlformats.org/officeDocument/2006/relationships/hyperlink" Target="mailto:ouprazmo@iol.cz" TargetMode="External" /><Relationship Id="rId115" Type="http://schemas.openxmlformats.org/officeDocument/2006/relationships/hyperlink" Target="http://www.prazmo.cz/" TargetMode="External" /><Relationship Id="rId116" Type="http://schemas.openxmlformats.org/officeDocument/2006/relationships/hyperlink" Target="mailto:obec@vendryne.cz" TargetMode="External" /><Relationship Id="rId117" Type="http://schemas.openxmlformats.org/officeDocument/2006/relationships/hyperlink" Target="http://www.vendryne.cz/" TargetMode="External" /><Relationship Id="rId118" Type="http://schemas.openxmlformats.org/officeDocument/2006/relationships/hyperlink" Target="mailto:obecni.urad@kuncicepo.cz" TargetMode="External" /><Relationship Id="rId119" Type="http://schemas.openxmlformats.org/officeDocument/2006/relationships/hyperlink" Target="http://www.kuncicepo.cz/" TargetMode="External" /><Relationship Id="rId120" Type="http://schemas.openxmlformats.org/officeDocument/2006/relationships/hyperlink" Target="mailto:starosta@verovice.cz" TargetMode="External" /><Relationship Id="rId121" Type="http://schemas.openxmlformats.org/officeDocument/2006/relationships/hyperlink" Target="http://www.verovice.cz/" TargetMode="External" /><Relationship Id="rId122" Type="http://schemas.openxmlformats.org/officeDocument/2006/relationships/hyperlink" Target="mailto:obec.vrsovice@volny.cz" TargetMode="External" /><Relationship Id="rId123" Type="http://schemas.openxmlformats.org/officeDocument/2006/relationships/hyperlink" Target="http://www.volny.cz/obec.vrsovice" TargetMode="External" /><Relationship Id="rId124" Type="http://schemas.openxmlformats.org/officeDocument/2006/relationships/hyperlink" Target="mailto:bykov.larysov@tiscali.cz" TargetMode="External" /><Relationship Id="rId125" Type="http://schemas.openxmlformats.org/officeDocument/2006/relationships/hyperlink" Target="mailto:obec.lubomer@quick.cz" TargetMode="External" /><Relationship Id="rId126" Type="http://schemas.openxmlformats.org/officeDocument/2006/relationships/hyperlink" Target="http://www.lubomer.cz/" TargetMode="External" /><Relationship Id="rId127" Type="http://schemas.openxmlformats.org/officeDocument/2006/relationships/hyperlink" Target="mailto:oust.techanovice@seznam.cz" TargetMode="External" /><Relationship Id="rId128" Type="http://schemas.openxmlformats.org/officeDocument/2006/relationships/hyperlink" Target="mailto:m.urad@budisovnb.cz" TargetMode="External" /><Relationship Id="rId129" Type="http://schemas.openxmlformats.org/officeDocument/2006/relationships/hyperlink" Target="http://www.budisov.cz/" TargetMode="External" /><Relationship Id="rId130" Type="http://schemas.openxmlformats.org/officeDocument/2006/relationships/hyperlink" Target="mailto:starosta@m&#283;sto-albrechtice.cz" TargetMode="External" /><Relationship Id="rId131" Type="http://schemas.openxmlformats.org/officeDocument/2006/relationships/hyperlink" Target="http://www.mesto-albrechtice.cz/" TargetMode="External" /><Relationship Id="rId132" Type="http://schemas.openxmlformats.org/officeDocument/2006/relationships/hyperlink" Target="mailto:obecdarkovice@volny.cz" TargetMode="External" /><Relationship Id="rId133" Type="http://schemas.openxmlformats.org/officeDocument/2006/relationships/hyperlink" Target="http://www.darkovice.cz/" TargetMode="External" /><Relationship Id="rId134" Type="http://schemas.openxmlformats.org/officeDocument/2006/relationships/hyperlink" Target="mailto:obecdarkovice@volny.cz" TargetMode="External" /><Relationship Id="rId135" Type="http://schemas.openxmlformats.org/officeDocument/2006/relationships/hyperlink" Target="http://www.darkovice.cz/" TargetMode="External" /><Relationship Id="rId136" Type="http://schemas.openxmlformats.org/officeDocument/2006/relationships/hyperlink" Target="mailto:obec@kunin.cz" TargetMode="External" /><Relationship Id="rId137" Type="http://schemas.openxmlformats.org/officeDocument/2006/relationships/hyperlink" Target="http://www.kunin.cz/" TargetMode="External" /><Relationship Id="rId138" Type="http://schemas.openxmlformats.org/officeDocument/2006/relationships/hyperlink" Target="mailto:ssuhb@mybox.cz" TargetMode="External" /><Relationship Id="rId139" Type="http://schemas.openxmlformats.org/officeDocument/2006/relationships/hyperlink" Target="http://www.hbenesov.cz/" TargetMode="External" /><Relationship Id="rId140" Type="http://schemas.openxmlformats.org/officeDocument/2006/relationships/hyperlink" Target="mailto:obec@suchdol-nad-odrou.cz" TargetMode="External" /><Relationship Id="rId141" Type="http://schemas.openxmlformats.org/officeDocument/2006/relationships/hyperlink" Target="http://www.suchdol-nad-odrou.cz/" TargetMode="External" /><Relationship Id="rId142" Type="http://schemas.openxmlformats.org/officeDocument/2006/relationships/hyperlink" Target="mailto:ou.jindrichov@krnovsko.cz" TargetMode="External" /><Relationship Id="rId143" Type="http://schemas.openxmlformats.org/officeDocument/2006/relationships/hyperlink" Target="http://www.obecjindrichov.cz/" TargetMode="External" /><Relationship Id="rId144" Type="http://schemas.openxmlformats.org/officeDocument/2006/relationships/hyperlink" Target="mailto:obec@vrazne.cz" TargetMode="External" /><Relationship Id="rId145" Type="http://schemas.openxmlformats.org/officeDocument/2006/relationships/hyperlink" Target="http://www.vrazne.cz/" TargetMode="External" /><Relationship Id="rId146" Type="http://schemas.openxmlformats.org/officeDocument/2006/relationships/hyperlink" Target="mailto:obec@jeseniknadodrou.cz" TargetMode="External" /><Relationship Id="rId147" Type="http://schemas.openxmlformats.org/officeDocument/2006/relationships/hyperlink" Target="http://www.jeseniknadodrou.cz/" TargetMode="External" /><Relationship Id="rId148" Type="http://schemas.openxmlformats.org/officeDocument/2006/relationships/hyperlink" Target="mailto:obec@kstudanka.cz" TargetMode="External" /><Relationship Id="rId149" Type="http://schemas.openxmlformats.org/officeDocument/2006/relationships/hyperlink" Target="http://www.k.studanka.cz/" TargetMode="External" /><Relationship Id="rId150" Type="http://schemas.openxmlformats.org/officeDocument/2006/relationships/hyperlink" Target="mailto:obec.st.herminovy@razdva.cz" TargetMode="External" /><Relationship Id="rId151" Type="http://schemas.openxmlformats.org/officeDocument/2006/relationships/hyperlink" Target="mailto:obec.st.herminovy@razdva.cz" TargetMode="External" /><Relationship Id="rId152" Type="http://schemas.openxmlformats.org/officeDocument/2006/relationships/hyperlink" Target="mailto:oubaska@iol.cz" TargetMode="External" /><Relationship Id="rId153" Type="http://schemas.openxmlformats.org/officeDocument/2006/relationships/hyperlink" Target="http://www.baska.cz/" TargetMode="External" /><Relationship Id="rId154" Type="http://schemas.openxmlformats.org/officeDocument/2006/relationships/hyperlink" Target="mailto:oupisecna@quick.cz" TargetMode="External" /><Relationship Id="rId155" Type="http://schemas.openxmlformats.org/officeDocument/2006/relationships/hyperlink" Target="http://www.pisecna.unas.cz/" TargetMode="External" /><Relationship Id="rId156" Type="http://schemas.openxmlformats.org/officeDocument/2006/relationships/hyperlink" Target="mailto:metylovice@giff.cz" TargetMode="External" /><Relationship Id="rId157" Type="http://schemas.openxmlformats.org/officeDocument/2006/relationships/hyperlink" Target="http://www.metylovice.cz/" TargetMode="External" /><Relationship Id="rId158" Type="http://schemas.openxmlformats.org/officeDocument/2006/relationships/hyperlink" Target="mailto:obec_vresina@volny.cz" TargetMode="External" /><Relationship Id="rId159" Type="http://schemas.openxmlformats.org/officeDocument/2006/relationships/hyperlink" Target="http://www.vresina.cz/" TargetMode="External" /><Relationship Id="rId160" Type="http://schemas.openxmlformats.org/officeDocument/2006/relationships/hyperlink" Target="mailto:obec_vresina@volny.cz" TargetMode="External" /><Relationship Id="rId161" Type="http://schemas.openxmlformats.org/officeDocument/2006/relationships/hyperlink" Target="http://www.vresina.cz/" TargetMode="External" /><Relationship Id="rId162" Type="http://schemas.openxmlformats.org/officeDocument/2006/relationships/hyperlink" Target="mailto:starosta@teskovice.cz" TargetMode="External" /><Relationship Id="rId163" Type="http://schemas.openxmlformats.org/officeDocument/2006/relationships/hyperlink" Target="http://www.teskovice.cz/" TargetMode="External" /><Relationship Id="rId164" Type="http://schemas.openxmlformats.org/officeDocument/2006/relationships/hyperlink" Target="mailto:ou.sluzovice@quick.cz" TargetMode="External" /><Relationship Id="rId165" Type="http://schemas.openxmlformats.org/officeDocument/2006/relationships/hyperlink" Target="mailto:bohusovurad@tiscali.cz" TargetMode="External" /><Relationship Id="rId166" Type="http://schemas.openxmlformats.org/officeDocument/2006/relationships/hyperlink" Target="http://www.obecbohusov.hyperlinx.cz/" TargetMode="External" /><Relationship Id="rId167" Type="http://schemas.openxmlformats.org/officeDocument/2006/relationships/hyperlink" Target="mailto:bohusovurad@tiscali.cz" TargetMode="External" /><Relationship Id="rId168" Type="http://schemas.openxmlformats.org/officeDocument/2006/relationships/hyperlink" Target="http://www.obecbohusov.hyperlinx.cz/" TargetMode="External" /><Relationship Id="rId169" Type="http://schemas.openxmlformats.org/officeDocument/2006/relationships/hyperlink" Target="mailto:obec.sosnova@seznam.cz" TargetMode="External" /><Relationship Id="rId170" Type="http://schemas.openxmlformats.org/officeDocument/2006/relationships/hyperlink" Target="http://www.sosnova.cz/" TargetMode="External" /><Relationship Id="rId171" Type="http://schemas.openxmlformats.org/officeDocument/2006/relationships/hyperlink" Target="mailto:ou-komornilhotka@iol.cz" TargetMode="External" /><Relationship Id="rId172" Type="http://schemas.openxmlformats.org/officeDocument/2006/relationships/hyperlink" Target="http://www.komorni-lhotka.cz/" TargetMode="External" /><Relationship Id="rId173" Type="http://schemas.openxmlformats.org/officeDocument/2006/relationships/hyperlink" Target="mailto:dolni.tosanovice@iol.cz" TargetMode="External" /><Relationship Id="rId174" Type="http://schemas.openxmlformats.org/officeDocument/2006/relationships/hyperlink" Target="mailto:dolni.tosanovice@iol.cz" TargetMode="External" /><Relationship Id="rId175" Type="http://schemas.openxmlformats.org/officeDocument/2006/relationships/hyperlink" Target="mailto:urad@cmail.cz" TargetMode="External" /><Relationship Id="rId176" Type="http://schemas.openxmlformats.org/officeDocument/2006/relationships/hyperlink" Target="http://www.silherovice.cz/" TargetMode="External" /><Relationship Id="rId177" Type="http://schemas.openxmlformats.org/officeDocument/2006/relationships/hyperlink" Target="mailto:obec.cakova@tiscali.cz" TargetMode="External" /><Relationship Id="rId178" Type="http://schemas.openxmlformats.org/officeDocument/2006/relationships/hyperlink" Target="http://www.obec-cakova.bruntalsko.cz/" TargetMode="External" /><Relationship Id="rId179" Type="http://schemas.openxmlformats.org/officeDocument/2006/relationships/hyperlink" Target="mailto:obec.cakova@tiscali.cz" TargetMode="External" /><Relationship Id="rId180" Type="http://schemas.openxmlformats.org/officeDocument/2006/relationships/hyperlink" Target="http://www.obec-cakova.bruntalsko.cz/" TargetMode="External" /><Relationship Id="rId181" Type="http://schemas.openxmlformats.org/officeDocument/2006/relationships/hyperlink" Target="mailto:sykorova@zator.cz" TargetMode="External" /><Relationship Id="rId182" Type="http://schemas.openxmlformats.org/officeDocument/2006/relationships/hyperlink" Target="http://www.zator.cz/" TargetMode="External" /><Relationship Id="rId183" Type="http://schemas.openxmlformats.org/officeDocument/2006/relationships/hyperlink" Target="mailto:vresina@volny.cz" TargetMode="External" /><Relationship Id="rId184" Type="http://schemas.openxmlformats.org/officeDocument/2006/relationships/hyperlink" Target="http://www.vresina-u-hlucina.cz/" TargetMode="External" /><Relationship Id="rId185" Type="http://schemas.openxmlformats.org/officeDocument/2006/relationships/hyperlink" Target="mailto:hukvaldy@applet.cz" TargetMode="External" /><Relationship Id="rId186" Type="http://schemas.openxmlformats.org/officeDocument/2006/relationships/hyperlink" Target="http://www.hukvaldy.cz/" TargetMode="External" /><Relationship Id="rId187" Type="http://schemas.openxmlformats.org/officeDocument/2006/relationships/hyperlink" Target="mailto:obec.jezdkovice@quick.cz" TargetMode="External" /><Relationship Id="rId188" Type="http://schemas.openxmlformats.org/officeDocument/2006/relationships/hyperlink" Target="mailto:obec.slatina@worldonline.cz" TargetMode="External" /><Relationship Id="rId189" Type="http://schemas.openxmlformats.org/officeDocument/2006/relationships/hyperlink" Target="http://www.jistebnik.cz/" TargetMode="External" /><Relationship Id="rId190" Type="http://schemas.openxmlformats.org/officeDocument/2006/relationships/hyperlink" Target="mailto:ou.bocanovice@quick.cz" TargetMode="External" /><Relationship Id="rId191" Type="http://schemas.openxmlformats.org/officeDocument/2006/relationships/hyperlink" Target="mailto:htosanovice@iol.cz" TargetMode="External" /><Relationship Id="rId192" Type="http://schemas.openxmlformats.org/officeDocument/2006/relationships/hyperlink" Target="http://www.hornitosanovice.cz/" TargetMode="External" /><Relationship Id="rId193" Type="http://schemas.openxmlformats.org/officeDocument/2006/relationships/hyperlink" Target="mailto:htosanovice@iol.cz" TargetMode="External" /><Relationship Id="rId194" Type="http://schemas.openxmlformats.org/officeDocument/2006/relationships/hyperlink" Target="http://www.hornitosanovice.cz/" TargetMode="External" /><Relationship Id="rId195" Type="http://schemas.openxmlformats.org/officeDocument/2006/relationships/hyperlink" Target="mailto:tranovice@iol.cz" TargetMode="External" /><Relationship Id="rId196" Type="http://schemas.openxmlformats.org/officeDocument/2006/relationships/hyperlink" Target="http://www.tranovice.cz/" TargetMode="External" /><Relationship Id="rId197" Type="http://schemas.openxmlformats.org/officeDocument/2006/relationships/hyperlink" Target="mailto:obec@rybi.cz" TargetMode="External" /><Relationship Id="rId198" Type="http://schemas.openxmlformats.org/officeDocument/2006/relationships/hyperlink" Target="mailto:info@hostice.cz" TargetMode="External" /><Relationship Id="rId199" Type="http://schemas.openxmlformats.org/officeDocument/2006/relationships/hyperlink" Target="http://www.hostice.cz/" TargetMode="External" /><Relationship Id="rId200" Type="http://schemas.openxmlformats.org/officeDocument/2006/relationships/hyperlink" Target="mailto:mokrelazce@mokrelazce.cz" TargetMode="External" /><Relationship Id="rId201" Type="http://schemas.openxmlformats.org/officeDocument/2006/relationships/hyperlink" Target="http://www.mokrelazce.cz/" TargetMode="External" /><Relationship Id="rId202" Type="http://schemas.openxmlformats.org/officeDocument/2006/relationships/hyperlink" Target="mailto:repiste@applet.cz" TargetMode="External" /><Relationship Id="rId203" Type="http://schemas.openxmlformats.org/officeDocument/2006/relationships/hyperlink" Target="http://www.repiste.slezskabrana.cz/" TargetMode="External" /><Relationship Id="rId204" Type="http://schemas.openxmlformats.org/officeDocument/2006/relationships/hyperlink" Target="mailto:repiste@applet.cz" TargetMode="External" /><Relationship Id="rId205" Type="http://schemas.openxmlformats.org/officeDocument/2006/relationships/hyperlink" Target="http://www.repiste.slezskabrana.cz/" TargetMode="External" /><Relationship Id="rId206" Type="http://schemas.openxmlformats.org/officeDocument/2006/relationships/hyperlink" Target="mailto:obec@budisovice.cz" TargetMode="External" /><Relationship Id="rId207" Type="http://schemas.openxmlformats.org/officeDocument/2006/relationships/hyperlink" Target="http://www.budisovice.cz/" TargetMode="External" /><Relationship Id="rId208" Type="http://schemas.openxmlformats.org/officeDocument/2006/relationships/hyperlink" Target="mailto:starostka@skotnice.cz" TargetMode="External" /><Relationship Id="rId209" Type="http://schemas.openxmlformats.org/officeDocument/2006/relationships/hyperlink" Target="http://www.skotnice.cz/" TargetMode="External" /><Relationship Id="rId210" Type="http://schemas.openxmlformats.org/officeDocument/2006/relationships/hyperlink" Target="mailto:obec.sosnova@seznam.cz" TargetMode="External" /><Relationship Id="rId211" Type="http://schemas.openxmlformats.org/officeDocument/2006/relationships/hyperlink" Target="http://www.sosnova.cz/" TargetMode="External" /><Relationship Id="rId212" Type="http://schemas.openxmlformats.org/officeDocument/2006/relationships/hyperlink" Target="mailto:oulhotka@iol.cz" TargetMode="External" /><Relationship Id="rId213" Type="http://schemas.openxmlformats.org/officeDocument/2006/relationships/hyperlink" Target="http://www.lhotka.fmseznam.cz/" TargetMode="External" /><Relationship Id="rId214" Type="http://schemas.openxmlformats.org/officeDocument/2006/relationships/hyperlink" Target="mailto:ouzermanice@volny.cz" TargetMode="External" /><Relationship Id="rId215" Type="http://schemas.openxmlformats.org/officeDocument/2006/relationships/hyperlink" Target="http://www.obeczermanice.cz/" TargetMode="External" /><Relationship Id="rId216" Type="http://schemas.openxmlformats.org/officeDocument/2006/relationships/hyperlink" Target="mailto:obec_velopoli@iol.cz" TargetMode="External" /><Relationship Id="rId217" Type="http://schemas.openxmlformats.org/officeDocument/2006/relationships/hyperlink" Target="http://www.velopoli.cz/" TargetMode="External" /><Relationship Id="rId218" Type="http://schemas.openxmlformats.org/officeDocument/2006/relationships/hyperlink" Target="mailto:vojkovice@applet.cz" TargetMode="External" /><Relationship Id="rId219" Type="http://schemas.openxmlformats.org/officeDocument/2006/relationships/hyperlink" Target="http://www.vojkovice.fmseznam.cz/" TargetMode="External" /><Relationship Id="rId220" Type="http://schemas.openxmlformats.org/officeDocument/2006/relationships/hyperlink" Target="mailto:starosta@stramberk.cz" TargetMode="External" /><Relationship Id="rId221" Type="http://schemas.openxmlformats.org/officeDocument/2006/relationships/hyperlink" Target="http://www.stramberk.cz/" TargetMode="External" /><Relationship Id="rId222" Type="http://schemas.openxmlformats.org/officeDocument/2006/relationships/hyperlink" Target="mailto:starosta@stramberk.cz" TargetMode="External" /><Relationship Id="rId223" Type="http://schemas.openxmlformats.org/officeDocument/2006/relationships/hyperlink" Target="http://www.stramberk.cz/" TargetMode="External" /><Relationship Id="rId224" Type="http://schemas.openxmlformats.org/officeDocument/2006/relationships/hyperlink" Target="mailto:ouholcovice@tiscali.cz" TargetMode="External" /><Relationship Id="rId225" Type="http://schemas.openxmlformats.org/officeDocument/2006/relationships/hyperlink" Target="mailto:ou-stritez@telecom.cz" TargetMode="External" /><Relationship Id="rId226" Type="http://schemas.openxmlformats.org/officeDocument/2006/relationships/hyperlink" Target="http://www.obecstritez.cz/" TargetMode="External" /><Relationship Id="rId22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140"/>
  <sheetViews>
    <sheetView workbookViewId="0" topLeftCell="A1">
      <pane xSplit="4" ySplit="4" topLeftCell="O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G4" sqref="BG4"/>
    </sheetView>
  </sheetViews>
  <sheetFormatPr defaultColWidth="9.00390625" defaultRowHeight="12.75"/>
  <cols>
    <col min="1" max="1" width="5.625" style="28" customWidth="1"/>
    <col min="2" max="2" width="15.625" style="28" customWidth="1"/>
    <col min="3" max="3" width="29.25390625" style="30" customWidth="1"/>
    <col min="4" max="4" width="21.25390625" style="28" customWidth="1"/>
    <col min="5" max="5" width="11.875" style="7" customWidth="1"/>
    <col min="6" max="7" width="11.875" style="28" hidden="1" customWidth="1"/>
    <col min="8" max="8" width="15.125" style="28" hidden="1" customWidth="1"/>
    <col min="9" max="9" width="12.875" style="28" hidden="1" customWidth="1"/>
    <col min="10" max="10" width="2.875" style="28" hidden="1" customWidth="1"/>
    <col min="11" max="12" width="12.00390625" style="28" hidden="1" customWidth="1"/>
    <col min="13" max="13" width="12.25390625" style="30" hidden="1" customWidth="1"/>
    <col min="14" max="14" width="22.25390625" style="30" hidden="1" customWidth="1"/>
    <col min="15" max="15" width="9.25390625" style="28" customWidth="1"/>
    <col min="16" max="16" width="14.625" style="28" hidden="1" customWidth="1"/>
    <col min="17" max="17" width="7.75390625" style="28" hidden="1" customWidth="1"/>
    <col min="18" max="18" width="16.25390625" style="28" hidden="1" customWidth="1"/>
    <col min="19" max="19" width="8.75390625" style="28" hidden="1" customWidth="1"/>
    <col min="20" max="20" width="12.875" style="1" hidden="1" customWidth="1"/>
    <col min="21" max="21" width="6.875" style="29" hidden="1" customWidth="1"/>
    <col min="22" max="22" width="9.125" style="29" hidden="1" customWidth="1"/>
    <col min="23" max="26" width="11.375" style="28" hidden="1" customWidth="1"/>
    <col min="27" max="27" width="8.625" style="28" hidden="1" customWidth="1"/>
    <col min="28" max="28" width="11.375" style="36" hidden="1" customWidth="1"/>
    <col min="29" max="29" width="12.375" style="28" hidden="1" customWidth="1"/>
    <col min="30" max="30" width="0.37109375" style="30" hidden="1" customWidth="1"/>
    <col min="31" max="31" width="10.875" style="30" hidden="1" customWidth="1"/>
    <col min="32" max="36" width="10.875" style="28" hidden="1" customWidth="1"/>
    <col min="37" max="38" width="8.125" style="7" hidden="1" customWidth="1"/>
    <col min="39" max="39" width="8.125" style="28" hidden="1" customWidth="1"/>
    <col min="40" max="40" width="7.75390625" style="30" customWidth="1"/>
    <col min="41" max="41" width="10.25390625" style="28" customWidth="1"/>
    <col min="42" max="42" width="10.25390625" style="28" hidden="1" customWidth="1"/>
    <col min="43" max="43" width="10.25390625" style="7" hidden="1" customWidth="1"/>
    <col min="44" max="44" width="12.00390625" style="28" customWidth="1"/>
    <col min="45" max="45" width="10.25390625" style="28" hidden="1" customWidth="1"/>
    <col min="46" max="46" width="10.625" style="28" customWidth="1"/>
    <col min="47" max="48" width="10.25390625" style="28" hidden="1" customWidth="1"/>
    <col min="49" max="49" width="10.25390625" style="69" hidden="1" customWidth="1"/>
    <col min="50" max="50" width="4.25390625" style="28" hidden="1" customWidth="1"/>
    <col min="51" max="51" width="10.375" style="28" hidden="1" customWidth="1"/>
    <col min="52" max="52" width="34.625" style="28" hidden="1" customWidth="1"/>
    <col min="53" max="53" width="4.00390625" style="28" hidden="1" customWidth="1"/>
    <col min="54" max="54" width="39.875" style="28" hidden="1" customWidth="1"/>
    <col min="55" max="55" width="8.00390625" style="28" hidden="1" customWidth="1"/>
    <col min="56" max="56" width="25.125" style="28" hidden="1" customWidth="1"/>
    <col min="57" max="58" width="10.75390625" style="28" hidden="1" customWidth="1"/>
    <col min="59" max="59" width="8.625" style="28" customWidth="1"/>
    <col min="60" max="16384" width="9.125" style="28" customWidth="1"/>
  </cols>
  <sheetData>
    <row r="1" spans="1:89" s="81" customFormat="1" ht="12.75">
      <c r="A1" s="74"/>
      <c r="B1" s="74"/>
      <c r="C1" s="75"/>
      <c r="D1" s="74"/>
      <c r="E1" s="76"/>
      <c r="F1" s="74"/>
      <c r="G1" s="74"/>
      <c r="H1" s="74"/>
      <c r="I1" s="74"/>
      <c r="J1" s="74"/>
      <c r="K1" s="74"/>
      <c r="L1" s="74"/>
      <c r="M1" s="75"/>
      <c r="N1" s="75"/>
      <c r="O1" s="74"/>
      <c r="P1" s="74"/>
      <c r="Q1" s="74"/>
      <c r="R1" s="74"/>
      <c r="S1" s="74"/>
      <c r="T1" s="73"/>
      <c r="U1" s="77"/>
      <c r="V1" s="77"/>
      <c r="W1" s="74"/>
      <c r="X1" s="74"/>
      <c r="Y1" s="74"/>
      <c r="Z1" s="74"/>
      <c r="AA1" s="74"/>
      <c r="AB1" s="78"/>
      <c r="AC1" s="74"/>
      <c r="AD1" s="75"/>
      <c r="AE1" s="75"/>
      <c r="AF1" s="74"/>
      <c r="AG1" s="74"/>
      <c r="AH1" s="74"/>
      <c r="AI1" s="74"/>
      <c r="AJ1" s="74"/>
      <c r="AK1" s="76"/>
      <c r="AL1" s="76"/>
      <c r="AM1" s="74"/>
      <c r="AN1" s="75"/>
      <c r="AO1" s="74"/>
      <c r="AP1" s="74"/>
      <c r="AQ1" s="76"/>
      <c r="AR1" s="74"/>
      <c r="AS1" s="74"/>
      <c r="AT1" s="74"/>
      <c r="AU1" s="74"/>
      <c r="AV1" s="74"/>
      <c r="AW1" s="79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80"/>
      <c r="CB1" s="80"/>
      <c r="CC1" s="80"/>
      <c r="CD1" s="80"/>
      <c r="CE1" s="80"/>
      <c r="CF1" s="80"/>
      <c r="CG1" s="80"/>
      <c r="CH1" s="74"/>
      <c r="CI1" s="74"/>
      <c r="CJ1" s="74"/>
      <c r="CK1" s="74"/>
    </row>
    <row r="2" spans="1:89" s="81" customFormat="1" ht="12.75">
      <c r="A2" s="74"/>
      <c r="B2" s="74"/>
      <c r="C2" s="75"/>
      <c r="D2" s="74"/>
      <c r="E2" s="76"/>
      <c r="F2" s="74"/>
      <c r="G2" s="74"/>
      <c r="H2" s="74"/>
      <c r="I2" s="74"/>
      <c r="J2" s="74"/>
      <c r="K2" s="74"/>
      <c r="L2" s="74"/>
      <c r="M2" s="75"/>
      <c r="N2" s="75"/>
      <c r="O2" s="74"/>
      <c r="P2" s="74"/>
      <c r="Q2" s="74"/>
      <c r="R2" s="74"/>
      <c r="S2" s="74"/>
      <c r="T2" s="73"/>
      <c r="U2" s="77"/>
      <c r="V2" s="77"/>
      <c r="W2" s="74"/>
      <c r="X2" s="74"/>
      <c r="Y2" s="74"/>
      <c r="Z2" s="74"/>
      <c r="AA2" s="74"/>
      <c r="AB2" s="78"/>
      <c r="AC2" s="74"/>
      <c r="AD2" s="75"/>
      <c r="AE2" s="75"/>
      <c r="AF2" s="74"/>
      <c r="AG2" s="74"/>
      <c r="AH2" s="74"/>
      <c r="AI2" s="74"/>
      <c r="AJ2" s="74"/>
      <c r="AK2" s="76"/>
      <c r="AL2" s="76"/>
      <c r="AM2" s="74"/>
      <c r="AN2" s="75"/>
      <c r="AO2" s="74"/>
      <c r="AP2" s="74"/>
      <c r="AQ2" s="76"/>
      <c r="AR2" s="74"/>
      <c r="AS2" s="74"/>
      <c r="AT2" s="74"/>
      <c r="AU2" s="74"/>
      <c r="AV2" s="74"/>
      <c r="AW2" s="79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80"/>
      <c r="CB2" s="80"/>
      <c r="CC2" s="80"/>
      <c r="CD2" s="80"/>
      <c r="CE2" s="80"/>
      <c r="CF2" s="80"/>
      <c r="CG2" s="80"/>
      <c r="CH2" s="74"/>
      <c r="CI2" s="74"/>
      <c r="CJ2" s="74"/>
      <c r="CK2" s="74"/>
    </row>
    <row r="3" spans="1:89" s="90" customFormat="1" ht="13.5" thickBot="1">
      <c r="A3" s="82" t="s">
        <v>145</v>
      </c>
      <c r="B3" s="83"/>
      <c r="C3" s="84"/>
      <c r="D3" s="83"/>
      <c r="E3" s="85"/>
      <c r="F3" s="83"/>
      <c r="G3" s="83"/>
      <c r="H3" s="83"/>
      <c r="I3" s="83"/>
      <c r="J3" s="83"/>
      <c r="K3" s="83"/>
      <c r="L3" s="83"/>
      <c r="M3" s="84"/>
      <c r="N3" s="84"/>
      <c r="O3" s="83"/>
      <c r="P3" s="83"/>
      <c r="Q3" s="83"/>
      <c r="R3" s="83"/>
      <c r="S3" s="83"/>
      <c r="T3" s="73"/>
      <c r="U3" s="86"/>
      <c r="V3" s="86"/>
      <c r="W3" s="83"/>
      <c r="X3" s="83"/>
      <c r="Y3" s="83"/>
      <c r="Z3" s="83"/>
      <c r="AA3" s="83"/>
      <c r="AB3" s="87"/>
      <c r="AC3" s="83"/>
      <c r="AD3" s="84"/>
      <c r="AE3" s="84"/>
      <c r="AF3" s="83"/>
      <c r="AG3" s="83"/>
      <c r="AH3" s="83"/>
      <c r="AI3" s="83"/>
      <c r="AJ3" s="83"/>
      <c r="AK3" s="85"/>
      <c r="AL3" s="85"/>
      <c r="AM3" s="83"/>
      <c r="AN3" s="84"/>
      <c r="AO3" s="83"/>
      <c r="AP3" s="83"/>
      <c r="AQ3" s="85"/>
      <c r="AR3" s="83"/>
      <c r="AS3" s="83"/>
      <c r="AT3" s="83"/>
      <c r="AU3" s="83"/>
      <c r="AV3" s="83"/>
      <c r="AW3" s="88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9"/>
      <c r="CB3" s="89"/>
      <c r="CC3" s="89"/>
      <c r="CD3" s="89"/>
      <c r="CE3" s="89"/>
      <c r="CF3" s="89"/>
      <c r="CG3" s="89"/>
      <c r="CH3" s="83"/>
      <c r="CI3" s="83"/>
      <c r="CJ3" s="83"/>
      <c r="CK3" s="83"/>
    </row>
    <row r="4" spans="1:59" s="61" customFormat="1" ht="83.25" customHeight="1" thickBot="1">
      <c r="A4" s="38" t="s">
        <v>399</v>
      </c>
      <c r="B4" s="39" t="s">
        <v>400</v>
      </c>
      <c r="C4" s="40" t="s">
        <v>396</v>
      </c>
      <c r="D4" s="41" t="s">
        <v>401</v>
      </c>
      <c r="E4" s="41" t="s">
        <v>448</v>
      </c>
      <c r="F4" s="41" t="s">
        <v>402</v>
      </c>
      <c r="G4" s="42" t="s">
        <v>403</v>
      </c>
      <c r="H4" s="41" t="s">
        <v>395</v>
      </c>
      <c r="I4" s="41" t="s">
        <v>404</v>
      </c>
      <c r="J4" s="42" t="s">
        <v>405</v>
      </c>
      <c r="K4" s="42" t="s">
        <v>406</v>
      </c>
      <c r="L4" s="41" t="s">
        <v>446</v>
      </c>
      <c r="M4" s="41" t="s">
        <v>407</v>
      </c>
      <c r="N4" s="41" t="s">
        <v>408</v>
      </c>
      <c r="O4" s="41" t="s">
        <v>393</v>
      </c>
      <c r="P4" s="41" t="s">
        <v>409</v>
      </c>
      <c r="Q4" s="41" t="s">
        <v>410</v>
      </c>
      <c r="R4" s="39" t="s">
        <v>411</v>
      </c>
      <c r="S4" s="41" t="s">
        <v>412</v>
      </c>
      <c r="T4" s="40" t="s">
        <v>413</v>
      </c>
      <c r="U4" s="40" t="s">
        <v>414</v>
      </c>
      <c r="V4" s="62" t="s">
        <v>447</v>
      </c>
      <c r="W4" s="3" t="s">
        <v>415</v>
      </c>
      <c r="X4" s="3" t="s">
        <v>416</v>
      </c>
      <c r="Y4" s="3" t="s">
        <v>417</v>
      </c>
      <c r="Z4" s="3" t="s">
        <v>418</v>
      </c>
      <c r="AA4" s="3" t="s">
        <v>419</v>
      </c>
      <c r="AB4" s="3" t="s">
        <v>420</v>
      </c>
      <c r="AC4" s="3" t="s">
        <v>421</v>
      </c>
      <c r="AD4" s="91" t="s">
        <v>422</v>
      </c>
      <c r="AE4" s="4" t="s">
        <v>423</v>
      </c>
      <c r="AF4" s="5" t="s">
        <v>424</v>
      </c>
      <c r="AG4" s="5" t="s">
        <v>425</v>
      </c>
      <c r="AH4" s="5" t="s">
        <v>580</v>
      </c>
      <c r="AI4" s="5" t="s">
        <v>450</v>
      </c>
      <c r="AJ4" s="92" t="s">
        <v>426</v>
      </c>
      <c r="AK4" s="6" t="s">
        <v>427</v>
      </c>
      <c r="AL4" s="6" t="s">
        <v>428</v>
      </c>
      <c r="AM4" s="6" t="s">
        <v>429</v>
      </c>
      <c r="AN4" s="93" t="s">
        <v>354</v>
      </c>
      <c r="AO4" s="94" t="s">
        <v>430</v>
      </c>
      <c r="AP4" s="94" t="s">
        <v>431</v>
      </c>
      <c r="AQ4" s="94" t="s">
        <v>432</v>
      </c>
      <c r="AR4" s="94" t="s">
        <v>433</v>
      </c>
      <c r="AS4" s="94" t="s">
        <v>434</v>
      </c>
      <c r="AT4" s="94" t="s">
        <v>57</v>
      </c>
      <c r="AU4" s="43" t="s">
        <v>435</v>
      </c>
      <c r="AV4" s="44" t="s">
        <v>436</v>
      </c>
      <c r="AW4" s="66" t="s">
        <v>579</v>
      </c>
      <c r="AX4" s="44" t="s">
        <v>394</v>
      </c>
      <c r="AY4" s="44" t="s">
        <v>437</v>
      </c>
      <c r="AZ4" s="44" t="s">
        <v>438</v>
      </c>
      <c r="BA4" s="44" t="s">
        <v>439</v>
      </c>
      <c r="BB4" s="45" t="s">
        <v>440</v>
      </c>
      <c r="BC4" s="45" t="s">
        <v>441</v>
      </c>
      <c r="BD4" s="45" t="s">
        <v>442</v>
      </c>
      <c r="BE4" s="44" t="s">
        <v>581</v>
      </c>
      <c r="BF4" s="44" t="s">
        <v>582</v>
      </c>
      <c r="BG4" s="44" t="s">
        <v>1015</v>
      </c>
    </row>
    <row r="5" spans="1:59" s="37" customFormat="1" ht="38.25">
      <c r="A5" s="8">
        <v>1</v>
      </c>
      <c r="B5" s="9" t="s">
        <v>498</v>
      </c>
      <c r="C5" s="10" t="s">
        <v>1122</v>
      </c>
      <c r="D5" s="11" t="s">
        <v>1120</v>
      </c>
      <c r="E5" s="63" t="s">
        <v>1121</v>
      </c>
      <c r="F5" s="10" t="s">
        <v>1123</v>
      </c>
      <c r="G5" s="12" t="s">
        <v>881</v>
      </c>
      <c r="H5" s="10" t="s">
        <v>1124</v>
      </c>
      <c r="I5" s="10" t="s">
        <v>1125</v>
      </c>
      <c r="J5" s="13">
        <v>556768101</v>
      </c>
      <c r="K5" s="13">
        <v>556768110</v>
      </c>
      <c r="L5" s="13">
        <v>603872697</v>
      </c>
      <c r="M5" s="72" t="s">
        <v>1126</v>
      </c>
      <c r="N5" s="72" t="s">
        <v>1127</v>
      </c>
      <c r="O5" s="14" t="s">
        <v>1128</v>
      </c>
      <c r="P5" s="10" t="s">
        <v>609</v>
      </c>
      <c r="Q5" s="15" t="s">
        <v>610</v>
      </c>
      <c r="R5" s="16" t="s">
        <v>1129</v>
      </c>
      <c r="S5" s="10" t="str">
        <f aca="true" t="shared" si="0" ref="S5:S33">I5</f>
        <v>Mgr. Jiří Vlček</v>
      </c>
      <c r="T5" s="17" t="s">
        <v>1130</v>
      </c>
      <c r="U5" s="17"/>
      <c r="V5" s="17">
        <v>8</v>
      </c>
      <c r="W5" s="8" t="s">
        <v>444</v>
      </c>
      <c r="X5" s="8" t="s">
        <v>444</v>
      </c>
      <c r="Y5" s="8" t="s">
        <v>444</v>
      </c>
      <c r="Z5" s="8" t="s">
        <v>444</v>
      </c>
      <c r="AA5" s="8" t="s">
        <v>444</v>
      </c>
      <c r="AB5" s="8" t="s">
        <v>444</v>
      </c>
      <c r="AC5" s="65" t="s">
        <v>444</v>
      </c>
      <c r="AD5" s="19"/>
      <c r="AE5" s="8" t="s">
        <v>444</v>
      </c>
      <c r="AF5" s="8" t="s">
        <v>444</v>
      </c>
      <c r="AG5" s="8" t="s">
        <v>444</v>
      </c>
      <c r="AH5" s="8" t="s">
        <v>444</v>
      </c>
      <c r="AI5" s="8" t="s">
        <v>444</v>
      </c>
      <c r="AJ5" s="65" t="s">
        <v>444</v>
      </c>
      <c r="AK5" s="12">
        <v>9</v>
      </c>
      <c r="AL5" s="12">
        <v>3</v>
      </c>
      <c r="AM5" s="12">
        <v>0</v>
      </c>
      <c r="AN5" s="20">
        <f aca="true" t="shared" si="1" ref="AN5:AN71">SUM(AK5:AM5)</f>
        <v>12</v>
      </c>
      <c r="AO5" s="21">
        <v>400</v>
      </c>
      <c r="AP5" s="21">
        <v>280</v>
      </c>
      <c r="AQ5" s="22">
        <v>120</v>
      </c>
      <c r="AR5" s="23">
        <f>(AP5/AO5)</f>
        <v>0.7</v>
      </c>
      <c r="AS5" s="23">
        <f>AQ5/AO5</f>
        <v>0.3</v>
      </c>
      <c r="AT5" s="24">
        <f>AP5</f>
        <v>280</v>
      </c>
      <c r="AU5" s="25">
        <f>AT5</f>
        <v>280</v>
      </c>
      <c r="AV5" s="25" t="s">
        <v>397</v>
      </c>
      <c r="AW5" s="16">
        <v>6349</v>
      </c>
      <c r="AX5" s="26">
        <f>AO5*1000</f>
        <v>400000</v>
      </c>
      <c r="AY5" s="26">
        <f>AP5*1000</f>
        <v>280000</v>
      </c>
      <c r="AZ5" s="27" t="s">
        <v>128</v>
      </c>
      <c r="BA5" s="26">
        <f aca="true" t="shared" si="2" ref="BA5:BA71">AY5/2</f>
        <v>140000</v>
      </c>
      <c r="BB5" s="27" t="s">
        <v>129</v>
      </c>
      <c r="BC5" s="37" t="s">
        <v>131</v>
      </c>
      <c r="BD5" s="12" t="s">
        <v>130</v>
      </c>
      <c r="BE5" s="64">
        <v>38443</v>
      </c>
      <c r="BF5" s="64">
        <v>38656</v>
      </c>
      <c r="BG5" s="64" t="s">
        <v>1016</v>
      </c>
    </row>
    <row r="6" spans="1:59" s="37" customFormat="1" ht="38.25">
      <c r="A6" s="8">
        <v>2</v>
      </c>
      <c r="B6" s="9" t="s">
        <v>499</v>
      </c>
      <c r="C6" s="10" t="s">
        <v>1131</v>
      </c>
      <c r="D6" s="11" t="s">
        <v>1120</v>
      </c>
      <c r="E6" s="63" t="s">
        <v>1121</v>
      </c>
      <c r="F6" s="10" t="s">
        <v>1123</v>
      </c>
      <c r="G6" s="12" t="s">
        <v>881</v>
      </c>
      <c r="H6" s="10" t="s">
        <v>1124</v>
      </c>
      <c r="I6" s="10" t="s">
        <v>1125</v>
      </c>
      <c r="J6" s="13">
        <v>556768101</v>
      </c>
      <c r="K6" s="13">
        <v>556768110</v>
      </c>
      <c r="L6" s="13">
        <v>603872697</v>
      </c>
      <c r="M6" s="72" t="s">
        <v>1126</v>
      </c>
      <c r="N6" s="72" t="s">
        <v>1127</v>
      </c>
      <c r="O6" s="14" t="s">
        <v>1128</v>
      </c>
      <c r="P6" s="10" t="s">
        <v>609</v>
      </c>
      <c r="Q6" s="15" t="s">
        <v>610</v>
      </c>
      <c r="R6" s="16" t="s">
        <v>1129</v>
      </c>
      <c r="S6" s="10" t="str">
        <f t="shared" si="0"/>
        <v>Mgr. Jiří Vlček</v>
      </c>
      <c r="T6" s="17" t="s">
        <v>1130</v>
      </c>
      <c r="U6" s="17"/>
      <c r="V6" s="17">
        <v>8</v>
      </c>
      <c r="W6" s="8" t="s">
        <v>444</v>
      </c>
      <c r="X6" s="8" t="s">
        <v>444</v>
      </c>
      <c r="Y6" s="8" t="s">
        <v>444</v>
      </c>
      <c r="Z6" s="8" t="s">
        <v>444</v>
      </c>
      <c r="AA6" s="8" t="s">
        <v>444</v>
      </c>
      <c r="AB6" s="8" t="s">
        <v>444</v>
      </c>
      <c r="AC6" s="18" t="s">
        <v>444</v>
      </c>
      <c r="AD6" s="19"/>
      <c r="AE6" s="8" t="s">
        <v>444</v>
      </c>
      <c r="AF6" s="8" t="s">
        <v>444</v>
      </c>
      <c r="AG6" s="8" t="s">
        <v>444</v>
      </c>
      <c r="AH6" s="8" t="s">
        <v>444</v>
      </c>
      <c r="AI6" s="8" t="s">
        <v>444</v>
      </c>
      <c r="AJ6" s="18" t="s">
        <v>444</v>
      </c>
      <c r="AK6" s="12">
        <v>7</v>
      </c>
      <c r="AL6" s="12">
        <v>3</v>
      </c>
      <c r="AM6" s="12">
        <v>0</v>
      </c>
      <c r="AN6" s="20">
        <f t="shared" si="1"/>
        <v>10</v>
      </c>
      <c r="AO6" s="21">
        <v>720</v>
      </c>
      <c r="AP6" s="21">
        <v>500</v>
      </c>
      <c r="AQ6" s="22">
        <v>220</v>
      </c>
      <c r="AR6" s="23">
        <f aca="true" t="shared" si="3" ref="AR6:AR105">(AP6/AO6)</f>
        <v>0.6944444444444444</v>
      </c>
      <c r="AS6" s="23">
        <f aca="true" t="shared" si="4" ref="AS6:AS105">AQ6/AO6</f>
        <v>0.3055555555555556</v>
      </c>
      <c r="AT6" s="24">
        <f aca="true" t="shared" si="5" ref="AT6:AT71">AP6</f>
        <v>500</v>
      </c>
      <c r="AU6" s="25">
        <f aca="true" t="shared" si="6" ref="AU6:AU69">AT6+AU5</f>
        <v>780</v>
      </c>
      <c r="AV6" s="25" t="s">
        <v>397</v>
      </c>
      <c r="AW6" s="16">
        <v>6349</v>
      </c>
      <c r="AX6" s="26">
        <f aca="true" t="shared" si="7" ref="AX6:AX25">AO6*1000</f>
        <v>720000</v>
      </c>
      <c r="AY6" s="26">
        <f aca="true" t="shared" si="8" ref="AY6:AY25">AP6*1000</f>
        <v>500000</v>
      </c>
      <c r="AZ6" s="27" t="s">
        <v>1182</v>
      </c>
      <c r="BA6" s="26">
        <f t="shared" si="2"/>
        <v>250000</v>
      </c>
      <c r="BB6" s="27" t="s">
        <v>1190</v>
      </c>
      <c r="BC6" s="12" t="s">
        <v>131</v>
      </c>
      <c r="BD6" s="12" t="s">
        <v>130</v>
      </c>
      <c r="BE6" s="64">
        <v>38443</v>
      </c>
      <c r="BF6" s="64">
        <v>38656</v>
      </c>
      <c r="BG6" s="64" t="s">
        <v>1016</v>
      </c>
    </row>
    <row r="7" spans="1:59" s="37" customFormat="1" ht="38.25">
      <c r="A7" s="8">
        <v>3</v>
      </c>
      <c r="B7" s="9" t="s">
        <v>466</v>
      </c>
      <c r="C7" s="10" t="s">
        <v>762</v>
      </c>
      <c r="D7" s="11" t="s">
        <v>717</v>
      </c>
      <c r="E7" s="63" t="s">
        <v>449</v>
      </c>
      <c r="F7" s="10" t="s">
        <v>797</v>
      </c>
      <c r="G7" s="12" t="s">
        <v>678</v>
      </c>
      <c r="H7" s="11" t="s">
        <v>725</v>
      </c>
      <c r="I7" s="10" t="s">
        <v>763</v>
      </c>
      <c r="J7" s="13">
        <v>554641132</v>
      </c>
      <c r="K7" s="13"/>
      <c r="L7" s="13">
        <v>604807507</v>
      </c>
      <c r="M7" s="72" t="s">
        <v>764</v>
      </c>
      <c r="N7" s="72" t="s">
        <v>765</v>
      </c>
      <c r="O7" s="14" t="s">
        <v>766</v>
      </c>
      <c r="P7" s="10" t="s">
        <v>609</v>
      </c>
      <c r="Q7" s="15" t="s">
        <v>610</v>
      </c>
      <c r="R7" s="16" t="s">
        <v>767</v>
      </c>
      <c r="S7" s="10" t="str">
        <f>I7</f>
        <v>Antonín Budínský</v>
      </c>
      <c r="T7" s="17" t="s">
        <v>443</v>
      </c>
      <c r="U7" s="17">
        <v>301</v>
      </c>
      <c r="V7" s="17"/>
      <c r="W7" s="8" t="s">
        <v>444</v>
      </c>
      <c r="X7" s="8" t="s">
        <v>444</v>
      </c>
      <c r="Y7" s="8" t="s">
        <v>444</v>
      </c>
      <c r="Z7" s="8" t="s">
        <v>444</v>
      </c>
      <c r="AA7" s="8" t="s">
        <v>444</v>
      </c>
      <c r="AB7" s="8" t="s">
        <v>444</v>
      </c>
      <c r="AC7" s="18" t="s">
        <v>444</v>
      </c>
      <c r="AD7" s="19"/>
      <c r="AE7" s="8" t="s">
        <v>444</v>
      </c>
      <c r="AF7" s="8" t="s">
        <v>444</v>
      </c>
      <c r="AG7" s="8" t="s">
        <v>444</v>
      </c>
      <c r="AH7" s="8" t="s">
        <v>444</v>
      </c>
      <c r="AI7" s="8" t="s">
        <v>444</v>
      </c>
      <c r="AJ7" s="18" t="s">
        <v>444</v>
      </c>
      <c r="AK7" s="12">
        <v>8</v>
      </c>
      <c r="AL7" s="12">
        <v>0</v>
      </c>
      <c r="AM7" s="12">
        <v>1</v>
      </c>
      <c r="AN7" s="20">
        <f>SUM(AK7:AM7)</f>
        <v>9</v>
      </c>
      <c r="AO7" s="21">
        <v>200</v>
      </c>
      <c r="AP7" s="21">
        <v>100</v>
      </c>
      <c r="AQ7" s="22">
        <v>100</v>
      </c>
      <c r="AR7" s="23">
        <f>(AP7/AO7)</f>
        <v>0.5</v>
      </c>
      <c r="AS7" s="23">
        <f>AQ7/AO7</f>
        <v>0.5</v>
      </c>
      <c r="AT7" s="24">
        <f>AP7</f>
        <v>100</v>
      </c>
      <c r="AU7" s="25">
        <f t="shared" si="6"/>
        <v>880</v>
      </c>
      <c r="AV7" s="25" t="s">
        <v>398</v>
      </c>
      <c r="AW7" s="16" t="s">
        <v>295</v>
      </c>
      <c r="AX7" s="26">
        <f>AO7*1000</f>
        <v>200000</v>
      </c>
      <c r="AY7" s="26">
        <f>AP7*1000</f>
        <v>100000</v>
      </c>
      <c r="AZ7" s="27" t="s">
        <v>596</v>
      </c>
      <c r="BA7" s="26">
        <f>AY7/2</f>
        <v>50000</v>
      </c>
      <c r="BB7" s="27" t="s">
        <v>627</v>
      </c>
      <c r="BC7" s="12" t="s">
        <v>445</v>
      </c>
      <c r="BD7" s="12" t="s">
        <v>1217</v>
      </c>
      <c r="BE7" s="64">
        <v>38534</v>
      </c>
      <c r="BF7" s="64">
        <v>38563</v>
      </c>
      <c r="BG7" s="64" t="s">
        <v>1016</v>
      </c>
    </row>
    <row r="8" spans="1:59" s="37" customFormat="1" ht="25.5">
      <c r="A8" s="8">
        <v>4</v>
      </c>
      <c r="B8" s="9" t="s">
        <v>541</v>
      </c>
      <c r="C8" s="10" t="s">
        <v>269</v>
      </c>
      <c r="D8" s="11" t="s">
        <v>259</v>
      </c>
      <c r="E8" s="63" t="s">
        <v>449</v>
      </c>
      <c r="F8" s="10" t="s">
        <v>261</v>
      </c>
      <c r="G8" s="12" t="s">
        <v>262</v>
      </c>
      <c r="H8" s="10" t="s">
        <v>263</v>
      </c>
      <c r="I8" s="10" t="s">
        <v>264</v>
      </c>
      <c r="J8" s="13">
        <v>556425829</v>
      </c>
      <c r="K8" s="13">
        <v>556425830</v>
      </c>
      <c r="L8" s="13">
        <v>602429592</v>
      </c>
      <c r="M8" s="72" t="s">
        <v>265</v>
      </c>
      <c r="N8" s="72" t="s">
        <v>266</v>
      </c>
      <c r="O8" s="14" t="s">
        <v>267</v>
      </c>
      <c r="P8" s="10" t="s">
        <v>609</v>
      </c>
      <c r="Q8" s="15" t="s">
        <v>610</v>
      </c>
      <c r="R8" s="16" t="s">
        <v>268</v>
      </c>
      <c r="S8" s="10" t="str">
        <f t="shared" si="0"/>
        <v>Jana Holušová</v>
      </c>
      <c r="T8" s="17" t="s">
        <v>643</v>
      </c>
      <c r="U8" s="17">
        <v>2362</v>
      </c>
      <c r="V8" s="17"/>
      <c r="W8" s="8" t="s">
        <v>444</v>
      </c>
      <c r="X8" s="8" t="s">
        <v>444</v>
      </c>
      <c r="Y8" s="8" t="s">
        <v>444</v>
      </c>
      <c r="Z8" s="8" t="s">
        <v>444</v>
      </c>
      <c r="AA8" s="8" t="s">
        <v>444</v>
      </c>
      <c r="AB8" s="8" t="s">
        <v>444</v>
      </c>
      <c r="AC8" s="18" t="s">
        <v>444</v>
      </c>
      <c r="AD8" s="19"/>
      <c r="AE8" s="8" t="s">
        <v>444</v>
      </c>
      <c r="AF8" s="8" t="s">
        <v>444</v>
      </c>
      <c r="AG8" s="8" t="s">
        <v>444</v>
      </c>
      <c r="AH8" s="8" t="s">
        <v>444</v>
      </c>
      <c r="AI8" s="8" t="s">
        <v>444</v>
      </c>
      <c r="AJ8" s="18" t="s">
        <v>444</v>
      </c>
      <c r="AK8" s="12">
        <v>9</v>
      </c>
      <c r="AL8" s="12">
        <v>0</v>
      </c>
      <c r="AM8" s="12">
        <v>0</v>
      </c>
      <c r="AN8" s="20">
        <f t="shared" si="1"/>
        <v>9</v>
      </c>
      <c r="AO8" s="21">
        <v>1600</v>
      </c>
      <c r="AP8" s="21">
        <v>200</v>
      </c>
      <c r="AQ8" s="22">
        <v>1400</v>
      </c>
      <c r="AR8" s="23">
        <f t="shared" si="3"/>
        <v>0.125</v>
      </c>
      <c r="AS8" s="23">
        <f t="shared" si="4"/>
        <v>0.875</v>
      </c>
      <c r="AT8" s="24">
        <f t="shared" si="5"/>
        <v>200</v>
      </c>
      <c r="AU8" s="25">
        <f t="shared" si="6"/>
        <v>1080</v>
      </c>
      <c r="AV8" s="25" t="s">
        <v>397</v>
      </c>
      <c r="AW8" s="16">
        <v>6341</v>
      </c>
      <c r="AX8" s="26">
        <f t="shared" si="7"/>
        <v>1600000</v>
      </c>
      <c r="AY8" s="26">
        <f t="shared" si="8"/>
        <v>200000</v>
      </c>
      <c r="AZ8" s="27" t="s">
        <v>1165</v>
      </c>
      <c r="BA8" s="26">
        <f t="shared" si="2"/>
        <v>100000</v>
      </c>
      <c r="BB8" s="27" t="s">
        <v>596</v>
      </c>
      <c r="BC8" s="12" t="s">
        <v>649</v>
      </c>
      <c r="BD8" s="12" t="s">
        <v>1218</v>
      </c>
      <c r="BE8" s="64">
        <v>38353</v>
      </c>
      <c r="BF8" s="64">
        <v>38717</v>
      </c>
      <c r="BG8" s="64" t="s">
        <v>1016</v>
      </c>
    </row>
    <row r="9" spans="1:59" s="37" customFormat="1" ht="38.25">
      <c r="A9" s="8">
        <v>5</v>
      </c>
      <c r="B9" s="9" t="s">
        <v>471</v>
      </c>
      <c r="C9" s="10" t="s">
        <v>787</v>
      </c>
      <c r="D9" s="11" t="s">
        <v>720</v>
      </c>
      <c r="E9" s="63" t="s">
        <v>449</v>
      </c>
      <c r="F9" s="10" t="s">
        <v>795</v>
      </c>
      <c r="G9" s="12" t="s">
        <v>788</v>
      </c>
      <c r="H9" s="11" t="s">
        <v>728</v>
      </c>
      <c r="I9" s="10" t="s">
        <v>789</v>
      </c>
      <c r="J9" s="13">
        <v>595055231</v>
      </c>
      <c r="K9" s="13">
        <v>595055945</v>
      </c>
      <c r="L9" s="13">
        <v>603802255</v>
      </c>
      <c r="M9" s="72" t="s">
        <v>790</v>
      </c>
      <c r="N9" s="72" t="s">
        <v>791</v>
      </c>
      <c r="O9" s="14" t="s">
        <v>792</v>
      </c>
      <c r="P9" s="10" t="s">
        <v>592</v>
      </c>
      <c r="Q9" s="15" t="s">
        <v>593</v>
      </c>
      <c r="R9" s="16" t="s">
        <v>793</v>
      </c>
      <c r="S9" s="10" t="str">
        <f t="shared" si="0"/>
        <v>Mgr. František Jaroš</v>
      </c>
      <c r="T9" s="17" t="s">
        <v>443</v>
      </c>
      <c r="U9" s="17">
        <v>2097</v>
      </c>
      <c r="V9" s="17"/>
      <c r="W9" s="8" t="s">
        <v>444</v>
      </c>
      <c r="X9" s="8" t="s">
        <v>444</v>
      </c>
      <c r="Y9" s="8" t="s">
        <v>444</v>
      </c>
      <c r="Z9" s="8" t="s">
        <v>444</v>
      </c>
      <c r="AA9" s="8" t="s">
        <v>444</v>
      </c>
      <c r="AB9" s="8" t="s">
        <v>444</v>
      </c>
      <c r="AC9" s="18" t="s">
        <v>444</v>
      </c>
      <c r="AD9" s="19"/>
      <c r="AE9" s="8" t="s">
        <v>444</v>
      </c>
      <c r="AF9" s="8" t="s">
        <v>444</v>
      </c>
      <c r="AG9" s="8" t="s">
        <v>444</v>
      </c>
      <c r="AH9" s="8" t="s">
        <v>444</v>
      </c>
      <c r="AI9" s="8" t="s">
        <v>444</v>
      </c>
      <c r="AJ9" s="18" t="s">
        <v>444</v>
      </c>
      <c r="AK9" s="12">
        <v>6</v>
      </c>
      <c r="AL9" s="12">
        <v>0</v>
      </c>
      <c r="AM9" s="12">
        <v>2</v>
      </c>
      <c r="AN9" s="20">
        <f t="shared" si="1"/>
        <v>8</v>
      </c>
      <c r="AO9" s="21">
        <v>680</v>
      </c>
      <c r="AP9" s="21">
        <v>200</v>
      </c>
      <c r="AQ9" s="22">
        <v>480</v>
      </c>
      <c r="AR9" s="23">
        <f t="shared" si="3"/>
        <v>0.29411764705882354</v>
      </c>
      <c r="AS9" s="23">
        <f t="shared" si="4"/>
        <v>0.7058823529411765</v>
      </c>
      <c r="AT9" s="24">
        <f t="shared" si="5"/>
        <v>200</v>
      </c>
      <c r="AU9" s="25">
        <f t="shared" si="6"/>
        <v>1280</v>
      </c>
      <c r="AV9" s="25" t="s">
        <v>397</v>
      </c>
      <c r="AW9" s="16">
        <v>6341</v>
      </c>
      <c r="AX9" s="26">
        <f t="shared" si="7"/>
        <v>680000</v>
      </c>
      <c r="AY9" s="26">
        <f t="shared" si="8"/>
        <v>200000</v>
      </c>
      <c r="AZ9" s="27" t="s">
        <v>1165</v>
      </c>
      <c r="BA9" s="26">
        <f t="shared" si="2"/>
        <v>100000</v>
      </c>
      <c r="BB9" s="27" t="s">
        <v>596</v>
      </c>
      <c r="BC9" s="12" t="s">
        <v>445</v>
      </c>
      <c r="BD9" s="12" t="s">
        <v>1219</v>
      </c>
      <c r="BE9" s="64">
        <v>38473</v>
      </c>
      <c r="BF9" s="64">
        <v>38564</v>
      </c>
      <c r="BG9" s="64" t="s">
        <v>1016</v>
      </c>
    </row>
    <row r="10" spans="1:59" s="37" customFormat="1" ht="38.25">
      <c r="A10" s="8">
        <v>6</v>
      </c>
      <c r="B10" s="9" t="s">
        <v>512</v>
      </c>
      <c r="C10" s="10" t="s">
        <v>162</v>
      </c>
      <c r="D10" s="11" t="s">
        <v>1307</v>
      </c>
      <c r="E10" s="63" t="s">
        <v>449</v>
      </c>
      <c r="F10" s="10" t="s">
        <v>1308</v>
      </c>
      <c r="G10" s="12" t="s">
        <v>1309</v>
      </c>
      <c r="H10" s="10" t="s">
        <v>1310</v>
      </c>
      <c r="I10" s="10" t="s">
        <v>1311</v>
      </c>
      <c r="J10" s="13">
        <v>554648022</v>
      </c>
      <c r="K10" s="13">
        <v>554648131</v>
      </c>
      <c r="L10" s="13">
        <v>602522738</v>
      </c>
      <c r="M10" s="72" t="s">
        <v>1312</v>
      </c>
      <c r="N10" s="72" t="s">
        <v>1313</v>
      </c>
      <c r="O10" s="14" t="s">
        <v>1314</v>
      </c>
      <c r="P10" s="10" t="s">
        <v>592</v>
      </c>
      <c r="Q10" s="15" t="s">
        <v>593</v>
      </c>
      <c r="R10" s="16" t="s">
        <v>1315</v>
      </c>
      <c r="S10" s="10" t="str">
        <f t="shared" si="0"/>
        <v>Ing. Vítězslav Odložilík</v>
      </c>
      <c r="T10" s="17" t="s">
        <v>443</v>
      </c>
      <c r="U10" s="17">
        <v>956</v>
      </c>
      <c r="V10" s="17"/>
      <c r="W10" s="8" t="s">
        <v>444</v>
      </c>
      <c r="X10" s="8" t="s">
        <v>444</v>
      </c>
      <c r="Y10" s="8" t="s">
        <v>444</v>
      </c>
      <c r="Z10" s="8" t="s">
        <v>444</v>
      </c>
      <c r="AA10" s="8" t="s">
        <v>444</v>
      </c>
      <c r="AB10" s="8" t="s">
        <v>444</v>
      </c>
      <c r="AC10" s="18" t="s">
        <v>444</v>
      </c>
      <c r="AD10" s="19"/>
      <c r="AE10" s="8" t="s">
        <v>444</v>
      </c>
      <c r="AF10" s="8" t="s">
        <v>444</v>
      </c>
      <c r="AG10" s="8" t="s">
        <v>444</v>
      </c>
      <c r="AH10" s="8" t="s">
        <v>444</v>
      </c>
      <c r="AI10" s="8" t="s">
        <v>444</v>
      </c>
      <c r="AJ10" s="18" t="s">
        <v>444</v>
      </c>
      <c r="AK10" s="12">
        <v>8</v>
      </c>
      <c r="AL10" s="12">
        <v>0</v>
      </c>
      <c r="AM10" s="12">
        <v>0</v>
      </c>
      <c r="AN10" s="20">
        <f t="shared" si="1"/>
        <v>8</v>
      </c>
      <c r="AO10" s="21">
        <v>450</v>
      </c>
      <c r="AP10" s="21">
        <v>200</v>
      </c>
      <c r="AQ10" s="22">
        <v>250</v>
      </c>
      <c r="AR10" s="23">
        <f t="shared" si="3"/>
        <v>0.4444444444444444</v>
      </c>
      <c r="AS10" s="23">
        <f t="shared" si="4"/>
        <v>0.5555555555555556</v>
      </c>
      <c r="AT10" s="24">
        <f t="shared" si="5"/>
        <v>200</v>
      </c>
      <c r="AU10" s="25">
        <f t="shared" si="6"/>
        <v>1480</v>
      </c>
      <c r="AV10" s="25" t="s">
        <v>397</v>
      </c>
      <c r="AW10" s="16">
        <v>6341</v>
      </c>
      <c r="AX10" s="26">
        <f t="shared" si="7"/>
        <v>450000</v>
      </c>
      <c r="AY10" s="26">
        <f t="shared" si="8"/>
        <v>200000</v>
      </c>
      <c r="AZ10" s="27" t="s">
        <v>1165</v>
      </c>
      <c r="BA10" s="26">
        <f t="shared" si="2"/>
        <v>100000</v>
      </c>
      <c r="BB10" s="27" t="s">
        <v>596</v>
      </c>
      <c r="BC10" s="12" t="s">
        <v>445</v>
      </c>
      <c r="BD10" s="12" t="s">
        <v>1220</v>
      </c>
      <c r="BE10" s="64">
        <v>38443</v>
      </c>
      <c r="BF10" s="64">
        <v>38594</v>
      </c>
      <c r="BG10" s="64" t="s">
        <v>1016</v>
      </c>
    </row>
    <row r="11" spans="1:59" s="37" customFormat="1" ht="38.25">
      <c r="A11" s="8">
        <v>7</v>
      </c>
      <c r="B11" s="9" t="s">
        <v>528</v>
      </c>
      <c r="C11" s="10" t="s">
        <v>20</v>
      </c>
      <c r="D11" s="11" t="s">
        <v>15</v>
      </c>
      <c r="E11" s="63" t="s">
        <v>449</v>
      </c>
      <c r="F11" s="10" t="s">
        <v>16</v>
      </c>
      <c r="G11" s="12" t="s">
        <v>17</v>
      </c>
      <c r="H11" s="10" t="s">
        <v>18</v>
      </c>
      <c r="I11" s="10" t="s">
        <v>19</v>
      </c>
      <c r="J11" s="13">
        <v>556749342</v>
      </c>
      <c r="K11" s="13">
        <v>607846256</v>
      </c>
      <c r="L11" s="13">
        <v>556749326</v>
      </c>
      <c r="M11" s="72" t="s">
        <v>21</v>
      </c>
      <c r="N11" s="72" t="s">
        <v>22</v>
      </c>
      <c r="O11" s="14" t="s">
        <v>23</v>
      </c>
      <c r="P11" s="10" t="s">
        <v>609</v>
      </c>
      <c r="Q11" s="15" t="s">
        <v>610</v>
      </c>
      <c r="R11" s="16" t="s">
        <v>24</v>
      </c>
      <c r="S11" s="10" t="str">
        <f t="shared" si="0"/>
        <v>Dagmar Novosadová</v>
      </c>
      <c r="T11" s="17" t="s">
        <v>443</v>
      </c>
      <c r="U11" s="17">
        <v>1840</v>
      </c>
      <c r="V11" s="17"/>
      <c r="W11" s="8" t="s">
        <v>444</v>
      </c>
      <c r="X11" s="8" t="s">
        <v>444</v>
      </c>
      <c r="Y11" s="8" t="s">
        <v>444</v>
      </c>
      <c r="Z11" s="8" t="s">
        <v>444</v>
      </c>
      <c r="AA11" s="8" t="s">
        <v>444</v>
      </c>
      <c r="AB11" s="8" t="s">
        <v>444</v>
      </c>
      <c r="AC11" s="18" t="s">
        <v>444</v>
      </c>
      <c r="AD11" s="19"/>
      <c r="AE11" s="8" t="s">
        <v>444</v>
      </c>
      <c r="AF11" s="8" t="s">
        <v>444</v>
      </c>
      <c r="AG11" s="8" t="s">
        <v>444</v>
      </c>
      <c r="AH11" s="8" t="s">
        <v>444</v>
      </c>
      <c r="AI11" s="8" t="s">
        <v>444</v>
      </c>
      <c r="AJ11" s="18" t="s">
        <v>444</v>
      </c>
      <c r="AK11" s="12">
        <v>8</v>
      </c>
      <c r="AL11" s="12">
        <v>0</v>
      </c>
      <c r="AM11" s="12">
        <v>0</v>
      </c>
      <c r="AN11" s="20">
        <f t="shared" si="1"/>
        <v>8</v>
      </c>
      <c r="AO11" s="21">
        <v>400</v>
      </c>
      <c r="AP11" s="21">
        <v>200</v>
      </c>
      <c r="AQ11" s="22">
        <v>200</v>
      </c>
      <c r="AR11" s="23">
        <f t="shared" si="3"/>
        <v>0.5</v>
      </c>
      <c r="AS11" s="23">
        <f t="shared" si="4"/>
        <v>0.5</v>
      </c>
      <c r="AT11" s="24">
        <f t="shared" si="5"/>
        <v>200</v>
      </c>
      <c r="AU11" s="25">
        <f t="shared" si="6"/>
        <v>1680</v>
      </c>
      <c r="AV11" s="25" t="s">
        <v>398</v>
      </c>
      <c r="AW11" s="16">
        <v>5321</v>
      </c>
      <c r="AX11" s="26">
        <f t="shared" si="7"/>
        <v>400000</v>
      </c>
      <c r="AY11" s="26">
        <f t="shared" si="8"/>
        <v>200000</v>
      </c>
      <c r="AZ11" s="27" t="s">
        <v>1165</v>
      </c>
      <c r="BA11" s="26">
        <f t="shared" si="2"/>
        <v>100000</v>
      </c>
      <c r="BB11" s="27" t="s">
        <v>596</v>
      </c>
      <c r="BC11" s="12" t="s">
        <v>649</v>
      </c>
      <c r="BD11" s="12" t="s">
        <v>1221</v>
      </c>
      <c r="BE11" s="64">
        <v>38412</v>
      </c>
      <c r="BF11" s="64">
        <v>38656</v>
      </c>
      <c r="BG11" s="64" t="s">
        <v>1016</v>
      </c>
    </row>
    <row r="12" spans="1:59" s="37" customFormat="1" ht="38.25">
      <c r="A12" s="8">
        <v>8</v>
      </c>
      <c r="B12" s="9" t="s">
        <v>576</v>
      </c>
      <c r="C12" s="10" t="s">
        <v>1059</v>
      </c>
      <c r="D12" s="11" t="s">
        <v>1050</v>
      </c>
      <c r="E12" s="63" t="s">
        <v>1414</v>
      </c>
      <c r="F12" s="10" t="s">
        <v>1051</v>
      </c>
      <c r="G12" s="12" t="s">
        <v>1052</v>
      </c>
      <c r="H12" s="10" t="s">
        <v>1053</v>
      </c>
      <c r="I12" s="10" t="s">
        <v>1054</v>
      </c>
      <c r="J12" s="13">
        <v>556812094</v>
      </c>
      <c r="K12" s="13">
        <v>556812094</v>
      </c>
      <c r="L12" s="13">
        <v>606712881</v>
      </c>
      <c r="M12" s="72" t="s">
        <v>1055</v>
      </c>
      <c r="N12" s="72" t="s">
        <v>1056</v>
      </c>
      <c r="O12" s="14" t="s">
        <v>1057</v>
      </c>
      <c r="P12" s="10" t="s">
        <v>609</v>
      </c>
      <c r="Q12" s="15" t="s">
        <v>610</v>
      </c>
      <c r="R12" s="16" t="s">
        <v>1058</v>
      </c>
      <c r="S12" s="10" t="str">
        <f t="shared" si="0"/>
        <v>Ing. Jan Socha</v>
      </c>
      <c r="T12" s="17" t="s">
        <v>443</v>
      </c>
      <c r="U12" s="17">
        <v>3405</v>
      </c>
      <c r="V12" s="17"/>
      <c r="W12" s="8" t="s">
        <v>444</v>
      </c>
      <c r="X12" s="8" t="s">
        <v>444</v>
      </c>
      <c r="Y12" s="8" t="s">
        <v>444</v>
      </c>
      <c r="Z12" s="8" t="s">
        <v>444</v>
      </c>
      <c r="AA12" s="8" t="s">
        <v>444</v>
      </c>
      <c r="AB12" s="8" t="s">
        <v>444</v>
      </c>
      <c r="AC12" s="18" t="s">
        <v>444</v>
      </c>
      <c r="AD12" s="19"/>
      <c r="AE12" s="8" t="s">
        <v>444</v>
      </c>
      <c r="AF12" s="8" t="s">
        <v>444</v>
      </c>
      <c r="AG12" s="8" t="s">
        <v>444</v>
      </c>
      <c r="AH12" s="8" t="s">
        <v>444</v>
      </c>
      <c r="AI12" s="8" t="s">
        <v>444</v>
      </c>
      <c r="AJ12" s="18" t="s">
        <v>444</v>
      </c>
      <c r="AK12" s="12">
        <v>8</v>
      </c>
      <c r="AL12" s="12">
        <v>0</v>
      </c>
      <c r="AM12" s="12">
        <v>0</v>
      </c>
      <c r="AN12" s="20">
        <f t="shared" si="1"/>
        <v>8</v>
      </c>
      <c r="AO12" s="21">
        <v>1085</v>
      </c>
      <c r="AP12" s="21">
        <v>200</v>
      </c>
      <c r="AQ12" s="22">
        <v>885</v>
      </c>
      <c r="AR12" s="23">
        <f t="shared" si="3"/>
        <v>0.18433179723502305</v>
      </c>
      <c r="AS12" s="23">
        <f t="shared" si="4"/>
        <v>0.815668202764977</v>
      </c>
      <c r="AT12" s="24">
        <f t="shared" si="5"/>
        <v>200</v>
      </c>
      <c r="AU12" s="25">
        <f t="shared" si="6"/>
        <v>1880</v>
      </c>
      <c r="AV12" s="25" t="s">
        <v>397</v>
      </c>
      <c r="AW12" s="16" t="s">
        <v>306</v>
      </c>
      <c r="AX12" s="26">
        <f t="shared" si="7"/>
        <v>1085000</v>
      </c>
      <c r="AY12" s="26">
        <f t="shared" si="8"/>
        <v>200000</v>
      </c>
      <c r="AZ12" s="27" t="s">
        <v>1165</v>
      </c>
      <c r="BA12" s="26">
        <f t="shared" si="2"/>
        <v>100000</v>
      </c>
      <c r="BB12" s="27" t="s">
        <v>596</v>
      </c>
      <c r="BC12" s="12" t="s">
        <v>1222</v>
      </c>
      <c r="BD12" s="12" t="s">
        <v>1224</v>
      </c>
      <c r="BE12" s="64">
        <v>38473</v>
      </c>
      <c r="BF12" s="64">
        <v>38686</v>
      </c>
      <c r="BG12" s="64" t="s">
        <v>1016</v>
      </c>
    </row>
    <row r="13" spans="1:59" s="37" customFormat="1" ht="25.5">
      <c r="A13" s="8">
        <v>9</v>
      </c>
      <c r="B13" s="9" t="s">
        <v>570</v>
      </c>
      <c r="C13" s="10" t="s">
        <v>222</v>
      </c>
      <c r="D13" s="11" t="s">
        <v>212</v>
      </c>
      <c r="E13" s="63" t="s">
        <v>449</v>
      </c>
      <c r="F13" s="10" t="s">
        <v>223</v>
      </c>
      <c r="G13" s="12" t="s">
        <v>224</v>
      </c>
      <c r="H13" s="10" t="s">
        <v>225</v>
      </c>
      <c r="I13" s="10" t="s">
        <v>226</v>
      </c>
      <c r="J13" s="13">
        <v>556725100</v>
      </c>
      <c r="K13" s="13">
        <v>556725100</v>
      </c>
      <c r="L13" s="13">
        <v>725141450</v>
      </c>
      <c r="M13" s="72" t="s">
        <v>227</v>
      </c>
      <c r="N13" s="72" t="s">
        <v>228</v>
      </c>
      <c r="O13" s="14" t="s">
        <v>229</v>
      </c>
      <c r="P13" s="10" t="s">
        <v>609</v>
      </c>
      <c r="Q13" s="15" t="s">
        <v>610</v>
      </c>
      <c r="R13" s="16" t="s">
        <v>230</v>
      </c>
      <c r="S13" s="10" t="str">
        <f t="shared" si="0"/>
        <v>Anna Mužná</v>
      </c>
      <c r="T13" s="17" t="s">
        <v>643</v>
      </c>
      <c r="U13" s="17">
        <v>643</v>
      </c>
      <c r="V13" s="17"/>
      <c r="W13" s="8" t="s">
        <v>444</v>
      </c>
      <c r="X13" s="8" t="s">
        <v>444</v>
      </c>
      <c r="Y13" s="8" t="s">
        <v>444</v>
      </c>
      <c r="Z13" s="8" t="s">
        <v>444</v>
      </c>
      <c r="AA13" s="8" t="s">
        <v>444</v>
      </c>
      <c r="AB13" s="8" t="s">
        <v>444</v>
      </c>
      <c r="AC13" s="18" t="s">
        <v>444</v>
      </c>
      <c r="AD13" s="19"/>
      <c r="AE13" s="8" t="s">
        <v>444</v>
      </c>
      <c r="AF13" s="8" t="s">
        <v>444</v>
      </c>
      <c r="AG13" s="8" t="s">
        <v>444</v>
      </c>
      <c r="AH13" s="8" t="s">
        <v>444</v>
      </c>
      <c r="AI13" s="8" t="s">
        <v>444</v>
      </c>
      <c r="AJ13" s="18" t="s">
        <v>444</v>
      </c>
      <c r="AK13" s="12">
        <v>7</v>
      </c>
      <c r="AL13" s="12">
        <v>0</v>
      </c>
      <c r="AM13" s="12">
        <v>0</v>
      </c>
      <c r="AN13" s="20">
        <f t="shared" si="1"/>
        <v>7</v>
      </c>
      <c r="AO13" s="21">
        <v>578</v>
      </c>
      <c r="AP13" s="21">
        <v>200</v>
      </c>
      <c r="AQ13" s="22">
        <v>378</v>
      </c>
      <c r="AR13" s="23">
        <f t="shared" si="3"/>
        <v>0.3460207612456747</v>
      </c>
      <c r="AS13" s="23">
        <f t="shared" si="4"/>
        <v>0.6539792387543253</v>
      </c>
      <c r="AT13" s="24">
        <f t="shared" si="5"/>
        <v>200</v>
      </c>
      <c r="AU13" s="25">
        <f t="shared" si="6"/>
        <v>2080</v>
      </c>
      <c r="AV13" s="25" t="s">
        <v>397</v>
      </c>
      <c r="AW13" s="16" t="s">
        <v>306</v>
      </c>
      <c r="AX13" s="26">
        <f t="shared" si="7"/>
        <v>578000</v>
      </c>
      <c r="AY13" s="26">
        <f t="shared" si="8"/>
        <v>200000</v>
      </c>
      <c r="AZ13" s="27" t="s">
        <v>1165</v>
      </c>
      <c r="BA13" s="26">
        <f t="shared" si="2"/>
        <v>100000</v>
      </c>
      <c r="BB13" s="27" t="s">
        <v>596</v>
      </c>
      <c r="BC13" s="12" t="s">
        <v>649</v>
      </c>
      <c r="BD13" s="12" t="s">
        <v>1223</v>
      </c>
      <c r="BE13" s="64">
        <v>38412</v>
      </c>
      <c r="BF13" s="64">
        <v>38625</v>
      </c>
      <c r="BG13" s="64" t="s">
        <v>1016</v>
      </c>
    </row>
    <row r="14" spans="1:59" s="37" customFormat="1" ht="38.25">
      <c r="A14" s="8">
        <v>10</v>
      </c>
      <c r="B14" s="9" t="s">
        <v>501</v>
      </c>
      <c r="C14" s="10" t="s">
        <v>1143</v>
      </c>
      <c r="D14" s="11" t="s">
        <v>1142</v>
      </c>
      <c r="E14" s="63" t="s">
        <v>449</v>
      </c>
      <c r="F14" s="10" t="s">
        <v>1144</v>
      </c>
      <c r="G14" s="12" t="s">
        <v>903</v>
      </c>
      <c r="H14" s="10" t="s">
        <v>1145</v>
      </c>
      <c r="I14" s="10" t="s">
        <v>1146</v>
      </c>
      <c r="J14" s="13">
        <v>558678553</v>
      </c>
      <c r="K14" s="13">
        <v>558678553</v>
      </c>
      <c r="L14" s="13">
        <v>724161989</v>
      </c>
      <c r="M14" s="72" t="s">
        <v>1147</v>
      </c>
      <c r="N14" s="72" t="s">
        <v>1148</v>
      </c>
      <c r="O14" s="14" t="s">
        <v>1149</v>
      </c>
      <c r="P14" s="10" t="s">
        <v>592</v>
      </c>
      <c r="Q14" s="15" t="s">
        <v>593</v>
      </c>
      <c r="R14" s="16" t="s">
        <v>1150</v>
      </c>
      <c r="S14" s="10" t="str">
        <f t="shared" si="0"/>
        <v>Ing. Jiří Zahrádka</v>
      </c>
      <c r="T14" s="17" t="s">
        <v>443</v>
      </c>
      <c r="U14" s="17">
        <v>1495</v>
      </c>
      <c r="V14" s="17"/>
      <c r="W14" s="8" t="s">
        <v>444</v>
      </c>
      <c r="X14" s="8" t="s">
        <v>444</v>
      </c>
      <c r="Y14" s="8" t="s">
        <v>444</v>
      </c>
      <c r="Z14" s="8" t="s">
        <v>444</v>
      </c>
      <c r="AA14" s="8" t="s">
        <v>444</v>
      </c>
      <c r="AB14" s="8" t="s">
        <v>444</v>
      </c>
      <c r="AC14" s="18" t="s">
        <v>444</v>
      </c>
      <c r="AD14" s="19"/>
      <c r="AE14" s="8" t="s">
        <v>444</v>
      </c>
      <c r="AF14" s="8" t="s">
        <v>444</v>
      </c>
      <c r="AG14" s="8" t="s">
        <v>444</v>
      </c>
      <c r="AH14" s="8" t="s">
        <v>444</v>
      </c>
      <c r="AI14" s="8" t="s">
        <v>444</v>
      </c>
      <c r="AJ14" s="18" t="s">
        <v>444</v>
      </c>
      <c r="AK14" s="12">
        <v>7</v>
      </c>
      <c r="AL14" s="12">
        <v>0</v>
      </c>
      <c r="AM14" s="12">
        <v>0</v>
      </c>
      <c r="AN14" s="20">
        <f t="shared" si="1"/>
        <v>7</v>
      </c>
      <c r="AO14" s="21">
        <v>208</v>
      </c>
      <c r="AP14" s="21">
        <v>104</v>
      </c>
      <c r="AQ14" s="22">
        <v>104</v>
      </c>
      <c r="AR14" s="23">
        <f t="shared" si="3"/>
        <v>0.5</v>
      </c>
      <c r="AS14" s="23">
        <f t="shared" si="4"/>
        <v>0.5</v>
      </c>
      <c r="AT14" s="24">
        <f t="shared" si="5"/>
        <v>104</v>
      </c>
      <c r="AU14" s="25">
        <f t="shared" si="6"/>
        <v>2184</v>
      </c>
      <c r="AV14" s="25" t="s">
        <v>397</v>
      </c>
      <c r="AW14" s="16">
        <v>6341</v>
      </c>
      <c r="AX14" s="26">
        <f t="shared" si="7"/>
        <v>208000</v>
      </c>
      <c r="AY14" s="26">
        <f t="shared" si="8"/>
        <v>104000</v>
      </c>
      <c r="AZ14" s="27" t="s">
        <v>1166</v>
      </c>
      <c r="BA14" s="26">
        <f t="shared" si="2"/>
        <v>52000</v>
      </c>
      <c r="BB14" s="27" t="s">
        <v>1191</v>
      </c>
      <c r="BC14" s="12" t="s">
        <v>445</v>
      </c>
      <c r="BD14" s="12" t="s">
        <v>1225</v>
      </c>
      <c r="BE14" s="64">
        <v>38353</v>
      </c>
      <c r="BF14" s="64">
        <v>38717</v>
      </c>
      <c r="BG14" s="64" t="s">
        <v>1016</v>
      </c>
    </row>
    <row r="15" spans="1:59" s="37" customFormat="1" ht="38.25">
      <c r="A15" s="8">
        <v>11</v>
      </c>
      <c r="B15" s="9" t="s">
        <v>577</v>
      </c>
      <c r="C15" s="10" t="s">
        <v>1060</v>
      </c>
      <c r="D15" s="11" t="s">
        <v>1050</v>
      </c>
      <c r="E15" s="63" t="s">
        <v>1414</v>
      </c>
      <c r="F15" s="10" t="s">
        <v>1051</v>
      </c>
      <c r="G15" s="12" t="s">
        <v>1052</v>
      </c>
      <c r="H15" s="10" t="s">
        <v>1053</v>
      </c>
      <c r="I15" s="10" t="s">
        <v>1054</v>
      </c>
      <c r="J15" s="13">
        <v>556812094</v>
      </c>
      <c r="K15" s="13">
        <v>556812094</v>
      </c>
      <c r="L15" s="13">
        <v>606712881</v>
      </c>
      <c r="M15" s="72" t="s">
        <v>1055</v>
      </c>
      <c r="N15" s="72" t="s">
        <v>1056</v>
      </c>
      <c r="O15" s="14" t="s">
        <v>1057</v>
      </c>
      <c r="P15" s="10" t="s">
        <v>609</v>
      </c>
      <c r="Q15" s="15" t="s">
        <v>610</v>
      </c>
      <c r="R15" s="16" t="s">
        <v>1058</v>
      </c>
      <c r="S15" s="10" t="str">
        <f t="shared" si="0"/>
        <v>Ing. Jan Socha</v>
      </c>
      <c r="T15" s="17" t="s">
        <v>443</v>
      </c>
      <c r="U15" s="17">
        <v>3405</v>
      </c>
      <c r="V15" s="17"/>
      <c r="W15" s="8" t="s">
        <v>444</v>
      </c>
      <c r="X15" s="8" t="s">
        <v>444</v>
      </c>
      <c r="Y15" s="8" t="s">
        <v>444</v>
      </c>
      <c r="Z15" s="8" t="s">
        <v>444</v>
      </c>
      <c r="AA15" s="8" t="s">
        <v>444</v>
      </c>
      <c r="AB15" s="8" t="s">
        <v>444</v>
      </c>
      <c r="AC15" s="18" t="s">
        <v>444</v>
      </c>
      <c r="AD15" s="19"/>
      <c r="AE15" s="8" t="s">
        <v>444</v>
      </c>
      <c r="AF15" s="8" t="s">
        <v>444</v>
      </c>
      <c r="AG15" s="8" t="s">
        <v>444</v>
      </c>
      <c r="AH15" s="8" t="s">
        <v>444</v>
      </c>
      <c r="AI15" s="8" t="s">
        <v>444</v>
      </c>
      <c r="AJ15" s="18" t="s">
        <v>444</v>
      </c>
      <c r="AK15" s="12">
        <v>5</v>
      </c>
      <c r="AL15" s="12">
        <v>0</v>
      </c>
      <c r="AM15" s="12">
        <v>1</v>
      </c>
      <c r="AN15" s="20">
        <f t="shared" si="1"/>
        <v>6</v>
      </c>
      <c r="AO15" s="21">
        <v>3059</v>
      </c>
      <c r="AP15" s="21">
        <v>200</v>
      </c>
      <c r="AQ15" s="22">
        <v>2859</v>
      </c>
      <c r="AR15" s="23">
        <f t="shared" si="3"/>
        <v>0.06538084341288003</v>
      </c>
      <c r="AS15" s="23">
        <f t="shared" si="4"/>
        <v>0.93461915658712</v>
      </c>
      <c r="AT15" s="24">
        <f t="shared" si="5"/>
        <v>200</v>
      </c>
      <c r="AU15" s="25">
        <f t="shared" si="6"/>
        <v>2384</v>
      </c>
      <c r="AV15" s="25" t="s">
        <v>397</v>
      </c>
      <c r="AW15" s="16" t="s">
        <v>306</v>
      </c>
      <c r="AX15" s="26">
        <f t="shared" si="7"/>
        <v>3059000</v>
      </c>
      <c r="AY15" s="26">
        <f t="shared" si="8"/>
        <v>200000</v>
      </c>
      <c r="AZ15" s="27" t="s">
        <v>1165</v>
      </c>
      <c r="BA15" s="26">
        <f t="shared" si="2"/>
        <v>100000</v>
      </c>
      <c r="BB15" s="27" t="s">
        <v>596</v>
      </c>
      <c r="BC15" s="12" t="s">
        <v>1226</v>
      </c>
      <c r="BD15" s="12" t="s">
        <v>1224</v>
      </c>
      <c r="BE15" s="64">
        <v>38565</v>
      </c>
      <c r="BF15" s="64">
        <v>38656</v>
      </c>
      <c r="BG15" s="64" t="s">
        <v>1016</v>
      </c>
    </row>
    <row r="16" spans="1:59" s="37" customFormat="1" ht="25.5">
      <c r="A16" s="8">
        <v>12</v>
      </c>
      <c r="B16" s="9" t="s">
        <v>511</v>
      </c>
      <c r="C16" s="10" t="s">
        <v>1306</v>
      </c>
      <c r="D16" s="11" t="s">
        <v>1297</v>
      </c>
      <c r="E16" s="63" t="s">
        <v>449</v>
      </c>
      <c r="F16" s="10" t="s">
        <v>1299</v>
      </c>
      <c r="G16" s="12" t="s">
        <v>640</v>
      </c>
      <c r="H16" s="10" t="s">
        <v>1300</v>
      </c>
      <c r="I16" s="10" t="s">
        <v>1301</v>
      </c>
      <c r="J16" s="13">
        <v>558642127</v>
      </c>
      <c r="K16" s="13">
        <v>558642127</v>
      </c>
      <c r="L16" s="13">
        <v>724180638</v>
      </c>
      <c r="M16" s="72" t="s">
        <v>1302</v>
      </c>
      <c r="N16" s="72" t="s">
        <v>1303</v>
      </c>
      <c r="O16" s="14" t="s">
        <v>1304</v>
      </c>
      <c r="P16" s="10" t="s">
        <v>592</v>
      </c>
      <c r="Q16" s="15" t="s">
        <v>593</v>
      </c>
      <c r="R16" s="16" t="s">
        <v>1305</v>
      </c>
      <c r="S16" s="10" t="str">
        <f t="shared" si="0"/>
        <v>Marie Mališová</v>
      </c>
      <c r="T16" s="17" t="s">
        <v>643</v>
      </c>
      <c r="U16" s="17">
        <v>252</v>
      </c>
      <c r="V16" s="17"/>
      <c r="W16" s="8" t="s">
        <v>444</v>
      </c>
      <c r="X16" s="8" t="s">
        <v>444</v>
      </c>
      <c r="Y16" s="8" t="s">
        <v>444</v>
      </c>
      <c r="Z16" s="8" t="s">
        <v>444</v>
      </c>
      <c r="AA16" s="8" t="s">
        <v>444</v>
      </c>
      <c r="AB16" s="8" t="s">
        <v>444</v>
      </c>
      <c r="AC16" s="18" t="s">
        <v>444</v>
      </c>
      <c r="AD16" s="19"/>
      <c r="AE16" s="8" t="s">
        <v>444</v>
      </c>
      <c r="AF16" s="8" t="s">
        <v>444</v>
      </c>
      <c r="AG16" s="8" t="s">
        <v>444</v>
      </c>
      <c r="AH16" s="8" t="s">
        <v>444</v>
      </c>
      <c r="AI16" s="8" t="s">
        <v>444</v>
      </c>
      <c r="AJ16" s="18" t="s">
        <v>444</v>
      </c>
      <c r="AK16" s="12">
        <v>6</v>
      </c>
      <c r="AL16" s="12">
        <v>0</v>
      </c>
      <c r="AM16" s="12">
        <v>0</v>
      </c>
      <c r="AN16" s="20">
        <f t="shared" si="1"/>
        <v>6</v>
      </c>
      <c r="AO16" s="21">
        <v>433</v>
      </c>
      <c r="AP16" s="21">
        <v>200</v>
      </c>
      <c r="AQ16" s="22">
        <v>233</v>
      </c>
      <c r="AR16" s="23">
        <f t="shared" si="3"/>
        <v>0.4618937644341801</v>
      </c>
      <c r="AS16" s="23">
        <f t="shared" si="4"/>
        <v>0.5381062355658198</v>
      </c>
      <c r="AT16" s="24">
        <f t="shared" si="5"/>
        <v>200</v>
      </c>
      <c r="AU16" s="25">
        <f t="shared" si="6"/>
        <v>2584</v>
      </c>
      <c r="AV16" s="25" t="s">
        <v>397</v>
      </c>
      <c r="AW16" s="16">
        <v>6341</v>
      </c>
      <c r="AX16" s="26">
        <f t="shared" si="7"/>
        <v>433000</v>
      </c>
      <c r="AY16" s="26">
        <f t="shared" si="8"/>
        <v>200000</v>
      </c>
      <c r="AZ16" s="27" t="s">
        <v>1165</v>
      </c>
      <c r="BA16" s="26">
        <f t="shared" si="2"/>
        <v>100000</v>
      </c>
      <c r="BB16" s="27" t="s">
        <v>596</v>
      </c>
      <c r="BC16" s="12" t="s">
        <v>649</v>
      </c>
      <c r="BD16" s="12" t="s">
        <v>1227</v>
      </c>
      <c r="BE16" s="64">
        <v>38534</v>
      </c>
      <c r="BF16" s="64">
        <v>38717</v>
      </c>
      <c r="BG16" s="64" t="s">
        <v>1016</v>
      </c>
    </row>
    <row r="17" spans="1:59" s="37" customFormat="1" ht="25.5">
      <c r="A17" s="8">
        <v>13</v>
      </c>
      <c r="B17" s="9" t="s">
        <v>465</v>
      </c>
      <c r="C17" s="10" t="s">
        <v>754</v>
      </c>
      <c r="D17" s="11" t="s">
        <v>716</v>
      </c>
      <c r="E17" s="63" t="s">
        <v>449</v>
      </c>
      <c r="F17" s="10" t="s">
        <v>755</v>
      </c>
      <c r="G17" s="12" t="s">
        <v>756</v>
      </c>
      <c r="H17" s="11" t="s">
        <v>724</v>
      </c>
      <c r="I17" s="10" t="s">
        <v>757</v>
      </c>
      <c r="J17" s="13">
        <v>554737030</v>
      </c>
      <c r="K17" s="13"/>
      <c r="L17" s="13">
        <v>603496194</v>
      </c>
      <c r="M17" s="72" t="s">
        <v>758</v>
      </c>
      <c r="N17" s="72" t="s">
        <v>759</v>
      </c>
      <c r="O17" s="14" t="s">
        <v>760</v>
      </c>
      <c r="P17" s="10" t="s">
        <v>592</v>
      </c>
      <c r="Q17" s="15" t="s">
        <v>593</v>
      </c>
      <c r="R17" s="16" t="s">
        <v>761</v>
      </c>
      <c r="S17" s="10" t="str">
        <f t="shared" si="0"/>
        <v>Ladislav Langer</v>
      </c>
      <c r="T17" s="17" t="s">
        <v>443</v>
      </c>
      <c r="U17" s="17">
        <v>362</v>
      </c>
      <c r="V17" s="17"/>
      <c r="W17" s="8" t="s">
        <v>444</v>
      </c>
      <c r="X17" s="8" t="s">
        <v>444</v>
      </c>
      <c r="Y17" s="8" t="s">
        <v>444</v>
      </c>
      <c r="Z17" s="8" t="s">
        <v>444</v>
      </c>
      <c r="AA17" s="8" t="s">
        <v>444</v>
      </c>
      <c r="AB17" s="8" t="s">
        <v>444</v>
      </c>
      <c r="AC17" s="18" t="s">
        <v>444</v>
      </c>
      <c r="AD17" s="19"/>
      <c r="AE17" s="8" t="s">
        <v>444</v>
      </c>
      <c r="AF17" s="8" t="s">
        <v>444</v>
      </c>
      <c r="AG17" s="8" t="s">
        <v>444</v>
      </c>
      <c r="AH17" s="8" t="s">
        <v>444</v>
      </c>
      <c r="AI17" s="8" t="s">
        <v>444</v>
      </c>
      <c r="AJ17" s="18" t="s">
        <v>444</v>
      </c>
      <c r="AK17" s="12">
        <v>6</v>
      </c>
      <c r="AL17" s="12">
        <v>0</v>
      </c>
      <c r="AM17" s="12">
        <v>0</v>
      </c>
      <c r="AN17" s="20">
        <f t="shared" si="1"/>
        <v>6</v>
      </c>
      <c r="AO17" s="21">
        <v>550</v>
      </c>
      <c r="AP17" s="21">
        <v>200</v>
      </c>
      <c r="AQ17" s="22">
        <v>350</v>
      </c>
      <c r="AR17" s="23">
        <f t="shared" si="3"/>
        <v>0.36363636363636365</v>
      </c>
      <c r="AS17" s="23">
        <f t="shared" si="4"/>
        <v>0.6363636363636364</v>
      </c>
      <c r="AT17" s="24">
        <f t="shared" si="5"/>
        <v>200</v>
      </c>
      <c r="AU17" s="25">
        <f t="shared" si="6"/>
        <v>2784</v>
      </c>
      <c r="AV17" s="25" t="s">
        <v>398</v>
      </c>
      <c r="AW17" s="16">
        <v>5321</v>
      </c>
      <c r="AX17" s="26">
        <f t="shared" si="7"/>
        <v>550000</v>
      </c>
      <c r="AY17" s="26">
        <f t="shared" si="8"/>
        <v>200000</v>
      </c>
      <c r="AZ17" s="27" t="s">
        <v>1165</v>
      </c>
      <c r="BA17" s="26">
        <f t="shared" si="2"/>
        <v>100000</v>
      </c>
      <c r="BB17" s="27" t="s">
        <v>596</v>
      </c>
      <c r="BC17" s="12" t="s">
        <v>445</v>
      </c>
      <c r="BD17" s="12" t="s">
        <v>1228</v>
      </c>
      <c r="BE17" s="64">
        <v>38504</v>
      </c>
      <c r="BF17" s="64">
        <v>38595</v>
      </c>
      <c r="BG17" s="64" t="s">
        <v>1016</v>
      </c>
    </row>
    <row r="18" spans="1:59" s="37" customFormat="1" ht="38.25">
      <c r="A18" s="8">
        <v>14</v>
      </c>
      <c r="B18" s="9" t="s">
        <v>544</v>
      </c>
      <c r="C18" s="10" t="s">
        <v>287</v>
      </c>
      <c r="D18" s="11" t="s">
        <v>286</v>
      </c>
      <c r="E18" s="63" t="s">
        <v>449</v>
      </c>
      <c r="F18" s="10" t="s">
        <v>288</v>
      </c>
      <c r="G18" s="12" t="s">
        <v>678</v>
      </c>
      <c r="H18" s="10" t="s">
        <v>289</v>
      </c>
      <c r="I18" s="10" t="s">
        <v>290</v>
      </c>
      <c r="J18" s="13">
        <v>554642155</v>
      </c>
      <c r="K18" s="13">
        <v>554642155</v>
      </c>
      <c r="L18" s="13">
        <v>721180351</v>
      </c>
      <c r="M18" s="72" t="s">
        <v>291</v>
      </c>
      <c r="N18" s="72" t="s">
        <v>292</v>
      </c>
      <c r="O18" s="14" t="s">
        <v>293</v>
      </c>
      <c r="P18" s="10" t="s">
        <v>609</v>
      </c>
      <c r="Q18" s="15" t="s">
        <v>610</v>
      </c>
      <c r="R18" s="16" t="s">
        <v>294</v>
      </c>
      <c r="S18" s="10" t="str">
        <f t="shared" si="0"/>
        <v>Robert Schaffartzik</v>
      </c>
      <c r="T18" s="17" t="s">
        <v>443</v>
      </c>
      <c r="U18" s="17">
        <v>456</v>
      </c>
      <c r="V18" s="17"/>
      <c r="W18" s="8" t="s">
        <v>444</v>
      </c>
      <c r="X18" s="8" t="s">
        <v>444</v>
      </c>
      <c r="Y18" s="8" t="s">
        <v>444</v>
      </c>
      <c r="Z18" s="8" t="s">
        <v>444</v>
      </c>
      <c r="AA18" s="8" t="s">
        <v>444</v>
      </c>
      <c r="AB18" s="8" t="s">
        <v>444</v>
      </c>
      <c r="AC18" s="18" t="s">
        <v>444</v>
      </c>
      <c r="AD18" s="19"/>
      <c r="AE18" s="8" t="s">
        <v>444</v>
      </c>
      <c r="AF18" s="8" t="s">
        <v>444</v>
      </c>
      <c r="AG18" s="8" t="s">
        <v>444</v>
      </c>
      <c r="AH18" s="8" t="s">
        <v>444</v>
      </c>
      <c r="AI18" s="8" t="s">
        <v>444</v>
      </c>
      <c r="AJ18" s="18" t="s">
        <v>444</v>
      </c>
      <c r="AK18" s="12">
        <v>6</v>
      </c>
      <c r="AL18" s="12">
        <v>0</v>
      </c>
      <c r="AM18" s="12">
        <v>0</v>
      </c>
      <c r="AN18" s="20">
        <f t="shared" si="1"/>
        <v>6</v>
      </c>
      <c r="AO18" s="21">
        <v>500</v>
      </c>
      <c r="AP18" s="21">
        <v>189</v>
      </c>
      <c r="AQ18" s="22">
        <v>311</v>
      </c>
      <c r="AR18" s="23">
        <f t="shared" si="3"/>
        <v>0.378</v>
      </c>
      <c r="AS18" s="23">
        <f t="shared" si="4"/>
        <v>0.622</v>
      </c>
      <c r="AT18" s="24">
        <f t="shared" si="5"/>
        <v>189</v>
      </c>
      <c r="AU18" s="25">
        <f t="shared" si="6"/>
        <v>2973</v>
      </c>
      <c r="AV18" s="25" t="s">
        <v>398</v>
      </c>
      <c r="AW18" s="16" t="s">
        <v>295</v>
      </c>
      <c r="AX18" s="26">
        <f t="shared" si="7"/>
        <v>500000</v>
      </c>
      <c r="AY18" s="26">
        <f t="shared" si="8"/>
        <v>189000</v>
      </c>
      <c r="AZ18" s="27" t="s">
        <v>1167</v>
      </c>
      <c r="BA18" s="26">
        <f t="shared" si="2"/>
        <v>94500</v>
      </c>
      <c r="BB18" s="27" t="s">
        <v>1192</v>
      </c>
      <c r="BC18" s="12" t="s">
        <v>445</v>
      </c>
      <c r="BD18" s="12" t="s">
        <v>1229</v>
      </c>
      <c r="BE18" s="64">
        <v>38443</v>
      </c>
      <c r="BF18" s="64">
        <v>38717</v>
      </c>
      <c r="BG18" s="64" t="s">
        <v>1016</v>
      </c>
    </row>
    <row r="19" spans="1:59" s="37" customFormat="1" ht="38.25">
      <c r="A19" s="8">
        <v>15</v>
      </c>
      <c r="B19" s="9" t="s">
        <v>545</v>
      </c>
      <c r="C19" s="10" t="s">
        <v>296</v>
      </c>
      <c r="D19" s="11" t="s">
        <v>286</v>
      </c>
      <c r="E19" s="63" t="s">
        <v>449</v>
      </c>
      <c r="F19" s="10" t="s">
        <v>288</v>
      </c>
      <c r="G19" s="12" t="s">
        <v>678</v>
      </c>
      <c r="H19" s="10" t="s">
        <v>289</v>
      </c>
      <c r="I19" s="10" t="s">
        <v>290</v>
      </c>
      <c r="J19" s="13">
        <v>554642155</v>
      </c>
      <c r="K19" s="13">
        <v>554642155</v>
      </c>
      <c r="L19" s="13">
        <v>721180351</v>
      </c>
      <c r="M19" s="72" t="s">
        <v>291</v>
      </c>
      <c r="N19" s="72" t="s">
        <v>292</v>
      </c>
      <c r="O19" s="14" t="s">
        <v>293</v>
      </c>
      <c r="P19" s="10" t="s">
        <v>609</v>
      </c>
      <c r="Q19" s="15" t="s">
        <v>610</v>
      </c>
      <c r="R19" s="16" t="s">
        <v>294</v>
      </c>
      <c r="S19" s="10" t="str">
        <f t="shared" si="0"/>
        <v>Robert Schaffartzik</v>
      </c>
      <c r="T19" s="17" t="s">
        <v>443</v>
      </c>
      <c r="U19" s="17">
        <v>456</v>
      </c>
      <c r="V19" s="17"/>
      <c r="W19" s="8" t="s">
        <v>444</v>
      </c>
      <c r="X19" s="8" t="s">
        <v>444</v>
      </c>
      <c r="Y19" s="8" t="s">
        <v>444</v>
      </c>
      <c r="Z19" s="8" t="s">
        <v>444</v>
      </c>
      <c r="AA19" s="8" t="s">
        <v>444</v>
      </c>
      <c r="AB19" s="8" t="s">
        <v>444</v>
      </c>
      <c r="AC19" s="18" t="s">
        <v>444</v>
      </c>
      <c r="AD19" s="19"/>
      <c r="AE19" s="8" t="s">
        <v>444</v>
      </c>
      <c r="AF19" s="8" t="s">
        <v>444</v>
      </c>
      <c r="AG19" s="8" t="s">
        <v>444</v>
      </c>
      <c r="AH19" s="8" t="s">
        <v>444</v>
      </c>
      <c r="AI19" s="8" t="s">
        <v>444</v>
      </c>
      <c r="AJ19" s="18" t="s">
        <v>444</v>
      </c>
      <c r="AK19" s="12">
        <v>6</v>
      </c>
      <c r="AL19" s="12">
        <v>0</v>
      </c>
      <c r="AM19" s="12">
        <v>0</v>
      </c>
      <c r="AN19" s="20">
        <f t="shared" si="1"/>
        <v>6</v>
      </c>
      <c r="AO19" s="21">
        <v>470</v>
      </c>
      <c r="AP19" s="21">
        <v>170</v>
      </c>
      <c r="AQ19" s="22">
        <v>300</v>
      </c>
      <c r="AR19" s="23">
        <f t="shared" si="3"/>
        <v>0.3617021276595745</v>
      </c>
      <c r="AS19" s="23">
        <f t="shared" si="4"/>
        <v>0.6382978723404256</v>
      </c>
      <c r="AT19" s="24">
        <f t="shared" si="5"/>
        <v>170</v>
      </c>
      <c r="AU19" s="25">
        <f t="shared" si="6"/>
        <v>3143</v>
      </c>
      <c r="AV19" s="25" t="s">
        <v>398</v>
      </c>
      <c r="AW19" s="16" t="s">
        <v>295</v>
      </c>
      <c r="AX19" s="26">
        <f t="shared" si="7"/>
        <v>470000</v>
      </c>
      <c r="AY19" s="26">
        <f t="shared" si="8"/>
        <v>170000</v>
      </c>
      <c r="AZ19" s="27" t="s">
        <v>1168</v>
      </c>
      <c r="BA19" s="26">
        <f t="shared" si="2"/>
        <v>85000</v>
      </c>
      <c r="BB19" s="27" t="s">
        <v>1193</v>
      </c>
      <c r="BC19" s="12" t="s">
        <v>445</v>
      </c>
      <c r="BD19" s="12" t="s">
        <v>1229</v>
      </c>
      <c r="BE19" s="64">
        <v>38443</v>
      </c>
      <c r="BF19" s="64">
        <v>38717</v>
      </c>
      <c r="BG19" s="64" t="s">
        <v>1016</v>
      </c>
    </row>
    <row r="20" spans="1:59" s="37" customFormat="1" ht="38.25">
      <c r="A20" s="8">
        <v>16</v>
      </c>
      <c r="B20" s="9" t="s">
        <v>562</v>
      </c>
      <c r="C20" s="10" t="s">
        <v>161</v>
      </c>
      <c r="D20" s="11" t="s">
        <v>152</v>
      </c>
      <c r="E20" s="63" t="s">
        <v>449</v>
      </c>
      <c r="F20" s="10" t="s">
        <v>154</v>
      </c>
      <c r="G20" s="12" t="s">
        <v>319</v>
      </c>
      <c r="H20" s="10" t="s">
        <v>155</v>
      </c>
      <c r="I20" s="10" t="s">
        <v>156</v>
      </c>
      <c r="J20" s="13">
        <v>558696459</v>
      </c>
      <c r="K20" s="13">
        <v>558696459</v>
      </c>
      <c r="L20" s="13">
        <v>608751120</v>
      </c>
      <c r="M20" s="72" t="s">
        <v>157</v>
      </c>
      <c r="N20" s="72" t="s">
        <v>158</v>
      </c>
      <c r="O20" s="14" t="s">
        <v>159</v>
      </c>
      <c r="P20" s="10" t="s">
        <v>609</v>
      </c>
      <c r="Q20" s="15" t="s">
        <v>610</v>
      </c>
      <c r="R20" s="16" t="s">
        <v>160</v>
      </c>
      <c r="S20" s="10" t="str">
        <f t="shared" si="0"/>
        <v>Ing. Petr Martiňák</v>
      </c>
      <c r="T20" s="17" t="s">
        <v>443</v>
      </c>
      <c r="U20" s="17">
        <v>490</v>
      </c>
      <c r="V20" s="17"/>
      <c r="W20" s="8" t="s">
        <v>444</v>
      </c>
      <c r="X20" s="8" t="s">
        <v>444</v>
      </c>
      <c r="Y20" s="8" t="s">
        <v>444</v>
      </c>
      <c r="Z20" s="8" t="s">
        <v>444</v>
      </c>
      <c r="AA20" s="8" t="s">
        <v>444</v>
      </c>
      <c r="AB20" s="8" t="s">
        <v>444</v>
      </c>
      <c r="AC20" s="18" t="s">
        <v>444</v>
      </c>
      <c r="AD20" s="19"/>
      <c r="AE20" s="8" t="s">
        <v>444</v>
      </c>
      <c r="AF20" s="8" t="s">
        <v>444</v>
      </c>
      <c r="AG20" s="8" t="s">
        <v>444</v>
      </c>
      <c r="AH20" s="8" t="s">
        <v>444</v>
      </c>
      <c r="AI20" s="8" t="s">
        <v>444</v>
      </c>
      <c r="AJ20" s="18" t="s">
        <v>444</v>
      </c>
      <c r="AK20" s="12">
        <v>6</v>
      </c>
      <c r="AL20" s="12">
        <v>0</v>
      </c>
      <c r="AM20" s="12">
        <v>0</v>
      </c>
      <c r="AN20" s="20">
        <f t="shared" si="1"/>
        <v>6</v>
      </c>
      <c r="AO20" s="21">
        <v>300</v>
      </c>
      <c r="AP20" s="21">
        <v>150</v>
      </c>
      <c r="AQ20" s="22">
        <v>150</v>
      </c>
      <c r="AR20" s="23">
        <f t="shared" si="3"/>
        <v>0.5</v>
      </c>
      <c r="AS20" s="23">
        <f t="shared" si="4"/>
        <v>0.5</v>
      </c>
      <c r="AT20" s="24">
        <f t="shared" si="5"/>
        <v>150</v>
      </c>
      <c r="AU20" s="25">
        <f t="shared" si="6"/>
        <v>3293</v>
      </c>
      <c r="AV20" s="25" t="s">
        <v>397</v>
      </c>
      <c r="AW20" s="16" t="s">
        <v>306</v>
      </c>
      <c r="AX20" s="26">
        <f t="shared" si="7"/>
        <v>300000</v>
      </c>
      <c r="AY20" s="26">
        <f t="shared" si="8"/>
        <v>150000</v>
      </c>
      <c r="AZ20" s="27" t="s">
        <v>650</v>
      </c>
      <c r="BA20" s="26">
        <f t="shared" si="2"/>
        <v>75000</v>
      </c>
      <c r="BB20" s="27" t="s">
        <v>651</v>
      </c>
      <c r="BC20" s="12" t="s">
        <v>445</v>
      </c>
      <c r="BD20" s="12" t="s">
        <v>1230</v>
      </c>
      <c r="BE20" s="64">
        <v>38504</v>
      </c>
      <c r="BF20" s="64">
        <v>38898</v>
      </c>
      <c r="BG20" s="64" t="s">
        <v>1017</v>
      </c>
    </row>
    <row r="21" spans="1:59" s="37" customFormat="1" ht="38.25">
      <c r="A21" s="8">
        <v>17</v>
      </c>
      <c r="B21" s="9" t="s">
        <v>507</v>
      </c>
      <c r="C21" s="10" t="s">
        <v>1269</v>
      </c>
      <c r="D21" s="11" t="s">
        <v>1268</v>
      </c>
      <c r="E21" s="63" t="s">
        <v>449</v>
      </c>
      <c r="F21" s="10" t="s">
        <v>1270</v>
      </c>
      <c r="G21" s="12" t="s">
        <v>1271</v>
      </c>
      <c r="H21" s="10" t="s">
        <v>1272</v>
      </c>
      <c r="I21" s="10" t="s">
        <v>1273</v>
      </c>
      <c r="J21" s="13">
        <v>558690187</v>
      </c>
      <c r="K21" s="13">
        <v>558690073</v>
      </c>
      <c r="L21" s="13">
        <v>724178725</v>
      </c>
      <c r="M21" s="72" t="s">
        <v>1274</v>
      </c>
      <c r="N21" s="72" t="s">
        <v>1275</v>
      </c>
      <c r="O21" s="14" t="s">
        <v>1276</v>
      </c>
      <c r="P21" s="10" t="s">
        <v>592</v>
      </c>
      <c r="Q21" s="15" t="s">
        <v>593</v>
      </c>
      <c r="R21" s="16" t="s">
        <v>1277</v>
      </c>
      <c r="S21" s="10" t="str">
        <f t="shared" si="0"/>
        <v>Dagmar Valášková</v>
      </c>
      <c r="T21" s="17" t="s">
        <v>643</v>
      </c>
      <c r="U21" s="17">
        <v>562</v>
      </c>
      <c r="V21" s="17"/>
      <c r="W21" s="8" t="s">
        <v>444</v>
      </c>
      <c r="X21" s="8" t="s">
        <v>444</v>
      </c>
      <c r="Y21" s="8" t="s">
        <v>444</v>
      </c>
      <c r="Z21" s="8" t="s">
        <v>444</v>
      </c>
      <c r="AA21" s="8" t="s">
        <v>444</v>
      </c>
      <c r="AB21" s="8" t="s">
        <v>444</v>
      </c>
      <c r="AC21" s="18" t="s">
        <v>444</v>
      </c>
      <c r="AD21" s="19"/>
      <c r="AE21" s="8" t="s">
        <v>444</v>
      </c>
      <c r="AF21" s="8" t="s">
        <v>444</v>
      </c>
      <c r="AG21" s="8" t="s">
        <v>444</v>
      </c>
      <c r="AH21" s="8" t="s">
        <v>444</v>
      </c>
      <c r="AI21" s="8" t="s">
        <v>444</v>
      </c>
      <c r="AJ21" s="18" t="s">
        <v>444</v>
      </c>
      <c r="AK21" s="12">
        <v>6</v>
      </c>
      <c r="AL21" s="12">
        <v>0</v>
      </c>
      <c r="AM21" s="12">
        <v>0</v>
      </c>
      <c r="AN21" s="20">
        <f t="shared" si="1"/>
        <v>6</v>
      </c>
      <c r="AO21" s="21">
        <v>550</v>
      </c>
      <c r="AP21" s="21">
        <v>200</v>
      </c>
      <c r="AQ21" s="22">
        <v>350</v>
      </c>
      <c r="AR21" s="23">
        <f t="shared" si="3"/>
        <v>0.36363636363636365</v>
      </c>
      <c r="AS21" s="23">
        <f t="shared" si="4"/>
        <v>0.6363636363636364</v>
      </c>
      <c r="AT21" s="24">
        <f t="shared" si="5"/>
        <v>200</v>
      </c>
      <c r="AU21" s="25">
        <f t="shared" si="6"/>
        <v>3493</v>
      </c>
      <c r="AV21" s="25" t="s">
        <v>397</v>
      </c>
      <c r="AW21" s="16">
        <v>6341</v>
      </c>
      <c r="AX21" s="26">
        <f t="shared" si="7"/>
        <v>550000</v>
      </c>
      <c r="AY21" s="26">
        <f t="shared" si="8"/>
        <v>200000</v>
      </c>
      <c r="AZ21" s="27" t="s">
        <v>1165</v>
      </c>
      <c r="BA21" s="26">
        <f t="shared" si="2"/>
        <v>100000</v>
      </c>
      <c r="BB21" s="27" t="s">
        <v>596</v>
      </c>
      <c r="BC21" s="12" t="s">
        <v>649</v>
      </c>
      <c r="BD21" s="12" t="s">
        <v>1231</v>
      </c>
      <c r="BE21" s="64">
        <v>38473</v>
      </c>
      <c r="BF21" s="64">
        <v>38625</v>
      </c>
      <c r="BG21" s="64" t="s">
        <v>1016</v>
      </c>
    </row>
    <row r="22" spans="1:59" s="37" customFormat="1" ht="38.25">
      <c r="A22" s="8">
        <v>18</v>
      </c>
      <c r="B22" s="9" t="s">
        <v>455</v>
      </c>
      <c r="C22" s="10" t="s">
        <v>638</v>
      </c>
      <c r="D22" s="11" t="s">
        <v>615</v>
      </c>
      <c r="E22" s="63" t="s">
        <v>449</v>
      </c>
      <c r="F22" s="10" t="s">
        <v>639</v>
      </c>
      <c r="G22" s="12" t="s">
        <v>640</v>
      </c>
      <c r="H22" s="10" t="s">
        <v>641</v>
      </c>
      <c r="I22" s="10" t="s">
        <v>642</v>
      </c>
      <c r="J22" s="13">
        <v>558692272</v>
      </c>
      <c r="K22" s="13">
        <v>558692940</v>
      </c>
      <c r="L22" s="13">
        <v>602565116</v>
      </c>
      <c r="M22" s="72" t="s">
        <v>644</v>
      </c>
      <c r="N22" s="72" t="s">
        <v>645</v>
      </c>
      <c r="O22" s="14" t="s">
        <v>646</v>
      </c>
      <c r="P22" s="10" t="s">
        <v>609</v>
      </c>
      <c r="Q22" s="15" t="s">
        <v>610</v>
      </c>
      <c r="R22" s="16" t="s">
        <v>647</v>
      </c>
      <c r="S22" s="10" t="str">
        <f t="shared" si="0"/>
        <v>Ing. Dana Vlčková</v>
      </c>
      <c r="T22" s="17" t="s">
        <v>643</v>
      </c>
      <c r="U22" s="17">
        <v>731</v>
      </c>
      <c r="V22" s="17"/>
      <c r="W22" s="8" t="s">
        <v>444</v>
      </c>
      <c r="X22" s="8" t="s">
        <v>444</v>
      </c>
      <c r="Y22" s="8" t="s">
        <v>444</v>
      </c>
      <c r="Z22" s="8" t="s">
        <v>444</v>
      </c>
      <c r="AA22" s="8" t="s">
        <v>444</v>
      </c>
      <c r="AB22" s="8" t="s">
        <v>444</v>
      </c>
      <c r="AC22" s="18" t="s">
        <v>444</v>
      </c>
      <c r="AD22" s="19"/>
      <c r="AE22" s="8" t="s">
        <v>444</v>
      </c>
      <c r="AF22" s="8" t="s">
        <v>444</v>
      </c>
      <c r="AG22" s="8" t="s">
        <v>444</v>
      </c>
      <c r="AH22" s="8" t="s">
        <v>444</v>
      </c>
      <c r="AI22" s="8" t="s">
        <v>444</v>
      </c>
      <c r="AJ22" s="18" t="s">
        <v>444</v>
      </c>
      <c r="AK22" s="12">
        <v>6</v>
      </c>
      <c r="AL22" s="12">
        <v>0</v>
      </c>
      <c r="AM22" s="12">
        <v>0</v>
      </c>
      <c r="AN22" s="20">
        <f t="shared" si="1"/>
        <v>6</v>
      </c>
      <c r="AO22" s="21">
        <v>900</v>
      </c>
      <c r="AP22" s="21">
        <v>200</v>
      </c>
      <c r="AQ22" s="22">
        <v>700</v>
      </c>
      <c r="AR22" s="23">
        <f t="shared" si="3"/>
        <v>0.2222222222222222</v>
      </c>
      <c r="AS22" s="23">
        <f t="shared" si="4"/>
        <v>0.7777777777777778</v>
      </c>
      <c r="AT22" s="24">
        <f t="shared" si="5"/>
        <v>200</v>
      </c>
      <c r="AU22" s="25">
        <f t="shared" si="6"/>
        <v>3693</v>
      </c>
      <c r="AV22" s="25" t="s">
        <v>397</v>
      </c>
      <c r="AW22" s="16">
        <v>6341</v>
      </c>
      <c r="AX22" s="26">
        <f t="shared" si="7"/>
        <v>900000</v>
      </c>
      <c r="AY22" s="26">
        <f t="shared" si="8"/>
        <v>200000</v>
      </c>
      <c r="AZ22" s="27" t="s">
        <v>1165</v>
      </c>
      <c r="BA22" s="26">
        <f t="shared" si="2"/>
        <v>100000</v>
      </c>
      <c r="BB22" s="27" t="s">
        <v>596</v>
      </c>
      <c r="BC22" s="12" t="s">
        <v>649</v>
      </c>
      <c r="BD22" s="12" t="s">
        <v>648</v>
      </c>
      <c r="BE22" s="64">
        <v>38473</v>
      </c>
      <c r="BF22" s="64">
        <v>38625</v>
      </c>
      <c r="BG22" s="64" t="s">
        <v>1016</v>
      </c>
    </row>
    <row r="23" spans="1:59" s="37" customFormat="1" ht="38.25">
      <c r="A23" s="8">
        <v>19</v>
      </c>
      <c r="B23" s="9" t="s">
        <v>553</v>
      </c>
      <c r="C23" s="10" t="s">
        <v>365</v>
      </c>
      <c r="D23" s="11" t="s">
        <v>357</v>
      </c>
      <c r="E23" s="63" t="s">
        <v>449</v>
      </c>
      <c r="F23" s="10" t="s">
        <v>358</v>
      </c>
      <c r="G23" s="12" t="s">
        <v>348</v>
      </c>
      <c r="H23" s="10" t="s">
        <v>359</v>
      </c>
      <c r="I23" s="10" t="s">
        <v>360</v>
      </c>
      <c r="J23" s="13">
        <v>554645125</v>
      </c>
      <c r="K23" s="13">
        <v>554625636</v>
      </c>
      <c r="L23" s="13">
        <v>724178620</v>
      </c>
      <c r="M23" s="72" t="s">
        <v>361</v>
      </c>
      <c r="N23" s="72" t="s">
        <v>362</v>
      </c>
      <c r="O23" s="14" t="s">
        <v>363</v>
      </c>
      <c r="P23" s="10" t="s">
        <v>592</v>
      </c>
      <c r="Q23" s="15" t="s">
        <v>593</v>
      </c>
      <c r="R23" s="16" t="s">
        <v>364</v>
      </c>
      <c r="S23" s="10" t="str">
        <f t="shared" si="0"/>
        <v>Ing. Salome Sýkorová</v>
      </c>
      <c r="T23" s="17" t="s">
        <v>643</v>
      </c>
      <c r="U23" s="17">
        <v>1172</v>
      </c>
      <c r="V23" s="17"/>
      <c r="W23" s="8" t="s">
        <v>444</v>
      </c>
      <c r="X23" s="8" t="s">
        <v>444</v>
      </c>
      <c r="Y23" s="8" t="s">
        <v>444</v>
      </c>
      <c r="Z23" s="8" t="s">
        <v>444</v>
      </c>
      <c r="AA23" s="8" t="s">
        <v>444</v>
      </c>
      <c r="AB23" s="8" t="s">
        <v>444</v>
      </c>
      <c r="AC23" s="18" t="s">
        <v>444</v>
      </c>
      <c r="AD23" s="19"/>
      <c r="AE23" s="8" t="s">
        <v>444</v>
      </c>
      <c r="AF23" s="8" t="s">
        <v>444</v>
      </c>
      <c r="AG23" s="8" t="s">
        <v>444</v>
      </c>
      <c r="AH23" s="8" t="s">
        <v>444</v>
      </c>
      <c r="AI23" s="8" t="s">
        <v>444</v>
      </c>
      <c r="AJ23" s="18" t="s">
        <v>444</v>
      </c>
      <c r="AK23" s="12">
        <v>6</v>
      </c>
      <c r="AL23" s="12">
        <v>0</v>
      </c>
      <c r="AM23" s="12">
        <v>0</v>
      </c>
      <c r="AN23" s="20">
        <f t="shared" si="1"/>
        <v>6</v>
      </c>
      <c r="AO23" s="21">
        <v>300</v>
      </c>
      <c r="AP23" s="21">
        <v>150</v>
      </c>
      <c r="AQ23" s="22">
        <v>150</v>
      </c>
      <c r="AR23" s="23">
        <f t="shared" si="3"/>
        <v>0.5</v>
      </c>
      <c r="AS23" s="23">
        <f t="shared" si="4"/>
        <v>0.5</v>
      </c>
      <c r="AT23" s="24">
        <f t="shared" si="5"/>
        <v>150</v>
      </c>
      <c r="AU23" s="25">
        <f t="shared" si="6"/>
        <v>3843</v>
      </c>
      <c r="AV23" s="25" t="s">
        <v>398</v>
      </c>
      <c r="AW23" s="16" t="s">
        <v>295</v>
      </c>
      <c r="AX23" s="26">
        <f t="shared" si="7"/>
        <v>300000</v>
      </c>
      <c r="AY23" s="26">
        <f t="shared" si="8"/>
        <v>150000</v>
      </c>
      <c r="AZ23" s="27" t="s">
        <v>650</v>
      </c>
      <c r="BA23" s="26">
        <f t="shared" si="2"/>
        <v>75000</v>
      </c>
      <c r="BB23" s="27" t="s">
        <v>651</v>
      </c>
      <c r="BC23" s="12" t="s">
        <v>649</v>
      </c>
      <c r="BD23" s="12" t="s">
        <v>1232</v>
      </c>
      <c r="BE23" s="64">
        <v>38473</v>
      </c>
      <c r="BF23" s="64">
        <v>38686</v>
      </c>
      <c r="BG23" s="64" t="s">
        <v>1016</v>
      </c>
    </row>
    <row r="24" spans="1:59" s="37" customFormat="1" ht="38.25">
      <c r="A24" s="8">
        <v>20</v>
      </c>
      <c r="B24" s="9" t="s">
        <v>493</v>
      </c>
      <c r="C24" s="10" t="s">
        <v>1080</v>
      </c>
      <c r="D24" s="11" t="s">
        <v>1071</v>
      </c>
      <c r="E24" s="63" t="s">
        <v>449</v>
      </c>
      <c r="F24" s="10" t="s">
        <v>1072</v>
      </c>
      <c r="G24" s="12" t="s">
        <v>1073</v>
      </c>
      <c r="H24" s="10" t="s">
        <v>1074</v>
      </c>
      <c r="I24" s="10" t="s">
        <v>1075</v>
      </c>
      <c r="J24" s="13">
        <v>553663115</v>
      </c>
      <c r="K24" s="13">
        <v>553663010</v>
      </c>
      <c r="L24" s="13">
        <v>602793629</v>
      </c>
      <c r="M24" s="72" t="s">
        <v>1076</v>
      </c>
      <c r="N24" s="72" t="s">
        <v>1077</v>
      </c>
      <c r="O24" s="14" t="s">
        <v>1078</v>
      </c>
      <c r="P24" s="10" t="s">
        <v>592</v>
      </c>
      <c r="Q24" s="15" t="s">
        <v>593</v>
      </c>
      <c r="R24" s="16" t="s">
        <v>1079</v>
      </c>
      <c r="S24" s="10" t="str">
        <f t="shared" si="0"/>
        <v>Františka Špillerová</v>
      </c>
      <c r="T24" s="17" t="s">
        <v>643</v>
      </c>
      <c r="U24" s="17">
        <v>1609</v>
      </c>
      <c r="V24" s="17"/>
      <c r="W24" s="8" t="s">
        <v>444</v>
      </c>
      <c r="X24" s="8" t="s">
        <v>444</v>
      </c>
      <c r="Y24" s="8" t="s">
        <v>444</v>
      </c>
      <c r="Z24" s="8" t="s">
        <v>444</v>
      </c>
      <c r="AA24" s="8" t="s">
        <v>444</v>
      </c>
      <c r="AB24" s="8" t="s">
        <v>444</v>
      </c>
      <c r="AC24" s="18" t="s">
        <v>444</v>
      </c>
      <c r="AD24" s="19"/>
      <c r="AE24" s="8" t="s">
        <v>444</v>
      </c>
      <c r="AF24" s="8" t="s">
        <v>444</v>
      </c>
      <c r="AG24" s="8" t="s">
        <v>444</v>
      </c>
      <c r="AH24" s="8" t="s">
        <v>444</v>
      </c>
      <c r="AI24" s="8" t="s">
        <v>444</v>
      </c>
      <c r="AJ24" s="18" t="s">
        <v>444</v>
      </c>
      <c r="AK24" s="12">
        <v>6</v>
      </c>
      <c r="AL24" s="12">
        <v>0</v>
      </c>
      <c r="AM24" s="12">
        <v>0</v>
      </c>
      <c r="AN24" s="20">
        <f t="shared" si="1"/>
        <v>6</v>
      </c>
      <c r="AO24" s="21">
        <v>586</v>
      </c>
      <c r="AP24" s="21">
        <v>200</v>
      </c>
      <c r="AQ24" s="22">
        <v>386</v>
      </c>
      <c r="AR24" s="23">
        <f t="shared" si="3"/>
        <v>0.3412969283276451</v>
      </c>
      <c r="AS24" s="23">
        <f t="shared" si="4"/>
        <v>0.658703071672355</v>
      </c>
      <c r="AT24" s="24">
        <f t="shared" si="5"/>
        <v>200</v>
      </c>
      <c r="AU24" s="25">
        <f t="shared" si="6"/>
        <v>4043</v>
      </c>
      <c r="AV24" s="25" t="s">
        <v>398</v>
      </c>
      <c r="AW24" s="16">
        <v>5321</v>
      </c>
      <c r="AX24" s="26">
        <f t="shared" si="7"/>
        <v>586000</v>
      </c>
      <c r="AY24" s="26">
        <f t="shared" si="8"/>
        <v>200000</v>
      </c>
      <c r="AZ24" s="27" t="s">
        <v>1165</v>
      </c>
      <c r="BA24" s="26">
        <f t="shared" si="2"/>
        <v>100000</v>
      </c>
      <c r="BB24" s="27" t="s">
        <v>596</v>
      </c>
      <c r="BC24" s="12" t="s">
        <v>649</v>
      </c>
      <c r="BD24" s="12" t="s">
        <v>1233</v>
      </c>
      <c r="BE24" s="64">
        <v>38473</v>
      </c>
      <c r="BF24" s="64">
        <v>38564</v>
      </c>
      <c r="BG24" s="64" t="s">
        <v>1016</v>
      </c>
    </row>
    <row r="25" spans="1:59" s="37" customFormat="1" ht="38.25">
      <c r="A25" s="8">
        <v>21</v>
      </c>
      <c r="B25" s="9" t="s">
        <v>514</v>
      </c>
      <c r="C25" s="10" t="s">
        <v>1318</v>
      </c>
      <c r="D25" s="11" t="s">
        <v>1317</v>
      </c>
      <c r="E25" s="63" t="s">
        <v>449</v>
      </c>
      <c r="F25" s="10" t="s">
        <v>1319</v>
      </c>
      <c r="G25" s="12" t="s">
        <v>1320</v>
      </c>
      <c r="H25" s="10" t="s">
        <v>1321</v>
      </c>
      <c r="I25" s="10" t="s">
        <v>1322</v>
      </c>
      <c r="J25" s="13">
        <v>553797067</v>
      </c>
      <c r="K25" s="13">
        <v>553797067</v>
      </c>
      <c r="L25" s="13">
        <v>602511058</v>
      </c>
      <c r="M25" s="72" t="s">
        <v>1323</v>
      </c>
      <c r="N25" s="72" t="s">
        <v>1324</v>
      </c>
      <c r="O25" s="14" t="s">
        <v>1325</v>
      </c>
      <c r="P25" s="10" t="s">
        <v>783</v>
      </c>
      <c r="Q25" s="15" t="s">
        <v>784</v>
      </c>
      <c r="R25" s="16" t="s">
        <v>1326</v>
      </c>
      <c r="S25" s="10" t="str">
        <f t="shared" si="0"/>
        <v>Vladimír Chovanec</v>
      </c>
      <c r="T25" s="17" t="s">
        <v>443</v>
      </c>
      <c r="U25" s="17">
        <v>1638</v>
      </c>
      <c r="V25" s="17"/>
      <c r="W25" s="8" t="s">
        <v>444</v>
      </c>
      <c r="X25" s="8" t="s">
        <v>444</v>
      </c>
      <c r="Y25" s="8" t="s">
        <v>444</v>
      </c>
      <c r="Z25" s="8" t="s">
        <v>444</v>
      </c>
      <c r="AA25" s="8" t="s">
        <v>444</v>
      </c>
      <c r="AB25" s="8" t="s">
        <v>444</v>
      </c>
      <c r="AC25" s="18" t="s">
        <v>444</v>
      </c>
      <c r="AD25" s="19"/>
      <c r="AE25" s="8" t="s">
        <v>444</v>
      </c>
      <c r="AF25" s="8" t="s">
        <v>444</v>
      </c>
      <c r="AG25" s="8" t="s">
        <v>444</v>
      </c>
      <c r="AH25" s="8" t="s">
        <v>444</v>
      </c>
      <c r="AI25" s="8" t="s">
        <v>444</v>
      </c>
      <c r="AJ25" s="18" t="s">
        <v>444</v>
      </c>
      <c r="AK25" s="12">
        <v>6</v>
      </c>
      <c r="AL25" s="12">
        <v>0</v>
      </c>
      <c r="AM25" s="12">
        <v>0</v>
      </c>
      <c r="AN25" s="20">
        <f t="shared" si="1"/>
        <v>6</v>
      </c>
      <c r="AO25" s="21">
        <v>300</v>
      </c>
      <c r="AP25" s="21">
        <v>150</v>
      </c>
      <c r="AQ25" s="22">
        <v>150</v>
      </c>
      <c r="AR25" s="23">
        <f t="shared" si="3"/>
        <v>0.5</v>
      </c>
      <c r="AS25" s="23">
        <f t="shared" si="4"/>
        <v>0.5</v>
      </c>
      <c r="AT25" s="24">
        <f t="shared" si="5"/>
        <v>150</v>
      </c>
      <c r="AU25" s="25">
        <f t="shared" si="6"/>
        <v>4193</v>
      </c>
      <c r="AV25" s="25" t="s">
        <v>710</v>
      </c>
      <c r="AW25" s="16" t="s">
        <v>711</v>
      </c>
      <c r="AX25" s="26">
        <f t="shared" si="7"/>
        <v>300000</v>
      </c>
      <c r="AY25" s="26">
        <f t="shared" si="8"/>
        <v>150000</v>
      </c>
      <c r="AZ25" s="27" t="s">
        <v>650</v>
      </c>
      <c r="BA25" s="26">
        <f t="shared" si="2"/>
        <v>75000</v>
      </c>
      <c r="BB25" s="27" t="s">
        <v>651</v>
      </c>
      <c r="BC25" s="12" t="s">
        <v>445</v>
      </c>
      <c r="BD25" s="12" t="s">
        <v>1234</v>
      </c>
      <c r="BE25" s="64">
        <v>38534</v>
      </c>
      <c r="BF25" s="64">
        <v>38656</v>
      </c>
      <c r="BG25" s="64" t="s">
        <v>1016</v>
      </c>
    </row>
    <row r="26" spans="1:59" s="37" customFormat="1" ht="51">
      <c r="A26" s="8">
        <v>22</v>
      </c>
      <c r="B26" s="9" t="s">
        <v>525</v>
      </c>
      <c r="C26" s="10" t="s">
        <v>1425</v>
      </c>
      <c r="D26" s="11" t="s">
        <v>1424</v>
      </c>
      <c r="E26" s="63" t="s">
        <v>1414</v>
      </c>
      <c r="F26" s="10" t="s">
        <v>2</v>
      </c>
      <c r="G26" s="12" t="s">
        <v>3</v>
      </c>
      <c r="H26" s="10" t="s">
        <v>1426</v>
      </c>
      <c r="I26" s="10" t="s">
        <v>1427</v>
      </c>
      <c r="J26" s="13">
        <v>554652106</v>
      </c>
      <c r="K26" s="13">
        <v>554652144</v>
      </c>
      <c r="L26" s="13">
        <v>777781181</v>
      </c>
      <c r="M26" s="72" t="s">
        <v>1428</v>
      </c>
      <c r="N26" s="72" t="s">
        <v>1</v>
      </c>
      <c r="O26" s="14" t="s">
        <v>1429</v>
      </c>
      <c r="P26" s="10" t="s">
        <v>592</v>
      </c>
      <c r="Q26" s="15" t="s">
        <v>593</v>
      </c>
      <c r="R26" s="16" t="s">
        <v>0</v>
      </c>
      <c r="S26" s="10" t="str">
        <f t="shared" si="0"/>
        <v>Petr Šolc</v>
      </c>
      <c r="T26" s="17" t="s">
        <v>443</v>
      </c>
      <c r="U26" s="17">
        <v>3627</v>
      </c>
      <c r="V26" s="17"/>
      <c r="W26" s="8" t="s">
        <v>444</v>
      </c>
      <c r="X26" s="8" t="s">
        <v>444</v>
      </c>
      <c r="Y26" s="8" t="s">
        <v>444</v>
      </c>
      <c r="Z26" s="8" t="s">
        <v>444</v>
      </c>
      <c r="AA26" s="8" t="s">
        <v>444</v>
      </c>
      <c r="AB26" s="8" t="s">
        <v>444</v>
      </c>
      <c r="AC26" s="18" t="s">
        <v>444</v>
      </c>
      <c r="AD26" s="19"/>
      <c r="AE26" s="8" t="s">
        <v>444</v>
      </c>
      <c r="AF26" s="8" t="s">
        <v>444</v>
      </c>
      <c r="AG26" s="8" t="s">
        <v>444</v>
      </c>
      <c r="AH26" s="8" t="s">
        <v>444</v>
      </c>
      <c r="AI26" s="8" t="s">
        <v>444</v>
      </c>
      <c r="AJ26" s="18" t="s">
        <v>444</v>
      </c>
      <c r="AK26" s="12">
        <v>6</v>
      </c>
      <c r="AL26" s="12">
        <v>0</v>
      </c>
      <c r="AM26" s="12">
        <v>0</v>
      </c>
      <c r="AN26" s="20">
        <f t="shared" si="1"/>
        <v>6</v>
      </c>
      <c r="AO26" s="21">
        <v>485</v>
      </c>
      <c r="AP26" s="21">
        <v>200</v>
      </c>
      <c r="AQ26" s="22">
        <v>285</v>
      </c>
      <c r="AR26" s="23">
        <f t="shared" si="3"/>
        <v>0.41237113402061853</v>
      </c>
      <c r="AS26" s="23">
        <f t="shared" si="4"/>
        <v>0.5876288659793815</v>
      </c>
      <c r="AT26" s="24">
        <f t="shared" si="5"/>
        <v>200</v>
      </c>
      <c r="AU26" s="25">
        <f t="shared" si="6"/>
        <v>4393</v>
      </c>
      <c r="AV26" s="25" t="s">
        <v>397</v>
      </c>
      <c r="AW26" s="16">
        <v>6341</v>
      </c>
      <c r="AX26" s="26">
        <f aca="true" t="shared" si="9" ref="AX26:AX105">AO26*1000</f>
        <v>485000</v>
      </c>
      <c r="AY26" s="26">
        <f aca="true" t="shared" si="10" ref="AY26:AY105">AP26*1000</f>
        <v>200000</v>
      </c>
      <c r="AZ26" s="27" t="s">
        <v>1165</v>
      </c>
      <c r="BA26" s="26">
        <f t="shared" si="2"/>
        <v>100000</v>
      </c>
      <c r="BB26" s="27" t="s">
        <v>596</v>
      </c>
      <c r="BC26" s="12" t="s">
        <v>1226</v>
      </c>
      <c r="BD26" s="12" t="s">
        <v>1235</v>
      </c>
      <c r="BE26" s="64">
        <v>38565</v>
      </c>
      <c r="BF26" s="64">
        <v>38656</v>
      </c>
      <c r="BG26" s="64" t="s">
        <v>1016</v>
      </c>
    </row>
    <row r="27" spans="1:59" s="37" customFormat="1" ht="38.25">
      <c r="A27" s="8">
        <v>23</v>
      </c>
      <c r="B27" s="9" t="s">
        <v>517</v>
      </c>
      <c r="C27" s="10" t="s">
        <v>1348</v>
      </c>
      <c r="D27" s="11" t="s">
        <v>1347</v>
      </c>
      <c r="E27" s="63" t="s">
        <v>449</v>
      </c>
      <c r="F27" s="10" t="s">
        <v>1349</v>
      </c>
      <c r="G27" s="12" t="s">
        <v>1350</v>
      </c>
      <c r="H27" s="10" t="s">
        <v>1351</v>
      </c>
      <c r="I27" s="10" t="s">
        <v>1352</v>
      </c>
      <c r="J27" s="13">
        <v>558350348</v>
      </c>
      <c r="K27" s="13">
        <v>558350347</v>
      </c>
      <c r="L27" s="13">
        <v>602705996</v>
      </c>
      <c r="M27" s="72" t="s">
        <v>1353</v>
      </c>
      <c r="N27" s="72" t="s">
        <v>1354</v>
      </c>
      <c r="O27" s="14" t="s">
        <v>1355</v>
      </c>
      <c r="P27" s="10" t="s">
        <v>609</v>
      </c>
      <c r="Q27" s="15" t="s">
        <v>610</v>
      </c>
      <c r="R27" s="16" t="s">
        <v>1356</v>
      </c>
      <c r="S27" s="10" t="str">
        <f t="shared" si="0"/>
        <v>Ing. Rudolf Bilko</v>
      </c>
      <c r="T27" s="17" t="s">
        <v>443</v>
      </c>
      <c r="U27" s="17">
        <v>3863</v>
      </c>
      <c r="V27" s="17"/>
      <c r="W27" s="8" t="s">
        <v>444</v>
      </c>
      <c r="X27" s="8" t="s">
        <v>444</v>
      </c>
      <c r="Y27" s="8" t="s">
        <v>444</v>
      </c>
      <c r="Z27" s="8" t="s">
        <v>444</v>
      </c>
      <c r="AA27" s="8" t="s">
        <v>444</v>
      </c>
      <c r="AB27" s="8" t="s">
        <v>444</v>
      </c>
      <c r="AC27" s="18" t="s">
        <v>444</v>
      </c>
      <c r="AD27" s="19"/>
      <c r="AE27" s="8" t="s">
        <v>444</v>
      </c>
      <c r="AF27" s="8" t="s">
        <v>444</v>
      </c>
      <c r="AG27" s="8" t="s">
        <v>444</v>
      </c>
      <c r="AH27" s="8" t="s">
        <v>444</v>
      </c>
      <c r="AI27" s="8" t="s">
        <v>444</v>
      </c>
      <c r="AJ27" s="18" t="s">
        <v>444</v>
      </c>
      <c r="AK27" s="12">
        <v>6</v>
      </c>
      <c r="AL27" s="12">
        <v>0</v>
      </c>
      <c r="AM27" s="12">
        <v>0</v>
      </c>
      <c r="AN27" s="20">
        <f t="shared" si="1"/>
        <v>6</v>
      </c>
      <c r="AO27" s="21">
        <v>400</v>
      </c>
      <c r="AP27" s="21">
        <v>200</v>
      </c>
      <c r="AQ27" s="22">
        <v>200</v>
      </c>
      <c r="AR27" s="23">
        <f t="shared" si="3"/>
        <v>0.5</v>
      </c>
      <c r="AS27" s="23">
        <f t="shared" si="4"/>
        <v>0.5</v>
      </c>
      <c r="AT27" s="24">
        <f t="shared" si="5"/>
        <v>200</v>
      </c>
      <c r="AU27" s="25">
        <f t="shared" si="6"/>
        <v>4593</v>
      </c>
      <c r="AV27" s="25" t="s">
        <v>398</v>
      </c>
      <c r="AW27" s="16">
        <v>5321</v>
      </c>
      <c r="AX27" s="26">
        <f t="shared" si="9"/>
        <v>400000</v>
      </c>
      <c r="AY27" s="26">
        <f t="shared" si="10"/>
        <v>200000</v>
      </c>
      <c r="AZ27" s="27" t="s">
        <v>1165</v>
      </c>
      <c r="BA27" s="26">
        <f t="shared" si="2"/>
        <v>100000</v>
      </c>
      <c r="BB27" s="27" t="s">
        <v>596</v>
      </c>
      <c r="BC27" s="12" t="s">
        <v>445</v>
      </c>
      <c r="BD27" s="12" t="s">
        <v>1236</v>
      </c>
      <c r="BE27" s="64">
        <v>38473</v>
      </c>
      <c r="BF27" s="64">
        <v>38595</v>
      </c>
      <c r="BG27" s="64" t="s">
        <v>1016</v>
      </c>
    </row>
    <row r="28" spans="1:59" s="37" customFormat="1" ht="38.25">
      <c r="A28" s="8">
        <v>24</v>
      </c>
      <c r="B28" s="9" t="s">
        <v>523</v>
      </c>
      <c r="C28" s="10" t="s">
        <v>1406</v>
      </c>
      <c r="D28" s="11" t="s">
        <v>1405</v>
      </c>
      <c r="E28" s="63" t="s">
        <v>449</v>
      </c>
      <c r="F28" s="10" t="s">
        <v>1407</v>
      </c>
      <c r="G28" s="12" t="s">
        <v>874</v>
      </c>
      <c r="H28" s="10" t="s">
        <v>1408</v>
      </c>
      <c r="I28" s="10" t="s">
        <v>1409</v>
      </c>
      <c r="J28" s="13">
        <v>556303355</v>
      </c>
      <c r="K28" s="13">
        <v>556303355</v>
      </c>
      <c r="L28" s="13">
        <v>725141590</v>
      </c>
      <c r="M28" s="72" t="s">
        <v>1410</v>
      </c>
      <c r="N28" s="72"/>
      <c r="O28" s="14" t="s">
        <v>1411</v>
      </c>
      <c r="P28" s="10" t="s">
        <v>592</v>
      </c>
      <c r="Q28" s="15" t="s">
        <v>593</v>
      </c>
      <c r="R28" s="16" t="s">
        <v>1412</v>
      </c>
      <c r="S28" s="10" t="str">
        <f t="shared" si="0"/>
        <v>Luděk Kozák</v>
      </c>
      <c r="T28" s="17" t="s">
        <v>443</v>
      </c>
      <c r="U28" s="17">
        <v>128</v>
      </c>
      <c r="V28" s="17"/>
      <c r="W28" s="8" t="s">
        <v>444</v>
      </c>
      <c r="X28" s="8" t="s">
        <v>444</v>
      </c>
      <c r="Y28" s="8" t="s">
        <v>444</v>
      </c>
      <c r="Z28" s="8" t="s">
        <v>444</v>
      </c>
      <c r="AA28" s="8" t="s">
        <v>444</v>
      </c>
      <c r="AB28" s="8" t="s">
        <v>444</v>
      </c>
      <c r="AC28" s="18" t="s">
        <v>444</v>
      </c>
      <c r="AD28" s="19"/>
      <c r="AE28" s="8" t="s">
        <v>444</v>
      </c>
      <c r="AF28" s="8" t="s">
        <v>444</v>
      </c>
      <c r="AG28" s="8" t="s">
        <v>444</v>
      </c>
      <c r="AH28" s="8" t="s">
        <v>444</v>
      </c>
      <c r="AI28" s="8" t="s">
        <v>444</v>
      </c>
      <c r="AJ28" s="18" t="s">
        <v>444</v>
      </c>
      <c r="AK28" s="12">
        <v>5</v>
      </c>
      <c r="AL28" s="12">
        <v>0</v>
      </c>
      <c r="AM28" s="12">
        <v>0</v>
      </c>
      <c r="AN28" s="20">
        <f t="shared" si="1"/>
        <v>5</v>
      </c>
      <c r="AO28" s="21">
        <v>340</v>
      </c>
      <c r="AP28" s="21">
        <v>170</v>
      </c>
      <c r="AQ28" s="22">
        <v>170</v>
      </c>
      <c r="AR28" s="23">
        <f t="shared" si="3"/>
        <v>0.5</v>
      </c>
      <c r="AS28" s="23">
        <f t="shared" si="4"/>
        <v>0.5</v>
      </c>
      <c r="AT28" s="24">
        <f t="shared" si="5"/>
        <v>170</v>
      </c>
      <c r="AU28" s="25">
        <f t="shared" si="6"/>
        <v>4763</v>
      </c>
      <c r="AV28" s="25" t="s">
        <v>397</v>
      </c>
      <c r="AW28" s="16">
        <v>6341</v>
      </c>
      <c r="AX28" s="26">
        <f t="shared" si="9"/>
        <v>340000</v>
      </c>
      <c r="AY28" s="26">
        <f t="shared" si="10"/>
        <v>170000</v>
      </c>
      <c r="AZ28" s="27" t="s">
        <v>1168</v>
      </c>
      <c r="BA28" s="26">
        <f t="shared" si="2"/>
        <v>85000</v>
      </c>
      <c r="BB28" s="27" t="s">
        <v>1193</v>
      </c>
      <c r="BC28" s="12" t="s">
        <v>445</v>
      </c>
      <c r="BD28" s="12" t="s">
        <v>1237</v>
      </c>
      <c r="BE28" s="64">
        <v>38443</v>
      </c>
      <c r="BF28" s="64">
        <v>38717</v>
      </c>
      <c r="BG28" s="64" t="s">
        <v>1016</v>
      </c>
    </row>
    <row r="29" spans="1:59" s="37" customFormat="1" ht="25.5">
      <c r="A29" s="8">
        <v>25</v>
      </c>
      <c r="B29" s="9" t="s">
        <v>479</v>
      </c>
      <c r="C29" s="10" t="s">
        <v>928</v>
      </c>
      <c r="D29" s="11" t="s">
        <v>920</v>
      </c>
      <c r="E29" s="63" t="s">
        <v>449</v>
      </c>
      <c r="F29" s="10" t="s">
        <v>921</v>
      </c>
      <c r="G29" s="12" t="s">
        <v>687</v>
      </c>
      <c r="H29" s="10" t="s">
        <v>922</v>
      </c>
      <c r="I29" s="10" t="s">
        <v>923</v>
      </c>
      <c r="J29" s="13">
        <v>558362841</v>
      </c>
      <c r="K29" s="13">
        <v>558362821</v>
      </c>
      <c r="L29" s="13">
        <v>721157021</v>
      </c>
      <c r="M29" s="72" t="s">
        <v>924</v>
      </c>
      <c r="N29" s="72" t="s">
        <v>925</v>
      </c>
      <c r="O29" s="14" t="s">
        <v>926</v>
      </c>
      <c r="P29" s="10" t="s">
        <v>592</v>
      </c>
      <c r="Q29" s="15" t="s">
        <v>593</v>
      </c>
      <c r="R29" s="16" t="s">
        <v>927</v>
      </c>
      <c r="S29" s="10" t="str">
        <f t="shared" si="0"/>
        <v>Jana Kohutová</v>
      </c>
      <c r="T29" s="17" t="s">
        <v>643</v>
      </c>
      <c r="U29" s="17">
        <v>381</v>
      </c>
      <c r="V29" s="17"/>
      <c r="W29" s="8" t="s">
        <v>444</v>
      </c>
      <c r="X29" s="8" t="s">
        <v>444</v>
      </c>
      <c r="Y29" s="8" t="s">
        <v>444</v>
      </c>
      <c r="Z29" s="8" t="s">
        <v>444</v>
      </c>
      <c r="AA29" s="8" t="s">
        <v>444</v>
      </c>
      <c r="AB29" s="8" t="s">
        <v>444</v>
      </c>
      <c r="AC29" s="18" t="s">
        <v>444</v>
      </c>
      <c r="AD29" s="19"/>
      <c r="AE29" s="8" t="s">
        <v>444</v>
      </c>
      <c r="AF29" s="8" t="s">
        <v>444</v>
      </c>
      <c r="AG29" s="8" t="s">
        <v>444</v>
      </c>
      <c r="AH29" s="8" t="s">
        <v>444</v>
      </c>
      <c r="AI29" s="8" t="s">
        <v>444</v>
      </c>
      <c r="AJ29" s="18" t="s">
        <v>444</v>
      </c>
      <c r="AK29" s="12">
        <v>5</v>
      </c>
      <c r="AL29" s="12">
        <v>0</v>
      </c>
      <c r="AM29" s="12">
        <v>0</v>
      </c>
      <c r="AN29" s="20">
        <f t="shared" si="1"/>
        <v>5</v>
      </c>
      <c r="AO29" s="21">
        <v>220</v>
      </c>
      <c r="AP29" s="21">
        <v>110</v>
      </c>
      <c r="AQ29" s="22">
        <v>110</v>
      </c>
      <c r="AR29" s="23">
        <f t="shared" si="3"/>
        <v>0.5</v>
      </c>
      <c r="AS29" s="23">
        <f t="shared" si="4"/>
        <v>0.5</v>
      </c>
      <c r="AT29" s="24">
        <f t="shared" si="5"/>
        <v>110</v>
      </c>
      <c r="AU29" s="25">
        <f t="shared" si="6"/>
        <v>4873</v>
      </c>
      <c r="AV29" s="25" t="s">
        <v>397</v>
      </c>
      <c r="AW29" s="16">
        <v>6341</v>
      </c>
      <c r="AX29" s="26">
        <f t="shared" si="9"/>
        <v>220000</v>
      </c>
      <c r="AY29" s="26">
        <f t="shared" si="10"/>
        <v>110000</v>
      </c>
      <c r="AZ29" s="27" t="s">
        <v>1169</v>
      </c>
      <c r="BA29" s="26">
        <f t="shared" si="2"/>
        <v>55000</v>
      </c>
      <c r="BB29" s="27" t="s">
        <v>1194</v>
      </c>
      <c r="BC29" s="12" t="s">
        <v>649</v>
      </c>
      <c r="BD29" s="12" t="s">
        <v>1238</v>
      </c>
      <c r="BE29" s="64">
        <v>38412</v>
      </c>
      <c r="BF29" s="64">
        <v>38656</v>
      </c>
      <c r="BG29" s="64" t="s">
        <v>1016</v>
      </c>
    </row>
    <row r="30" spans="1:59" s="37" customFormat="1" ht="25.5">
      <c r="A30" s="8">
        <v>26</v>
      </c>
      <c r="B30" s="9" t="s">
        <v>477</v>
      </c>
      <c r="C30" s="10" t="s">
        <v>910</v>
      </c>
      <c r="D30" s="11" t="s">
        <v>909</v>
      </c>
      <c r="E30" s="63" t="s">
        <v>449</v>
      </c>
      <c r="F30" s="10" t="s">
        <v>912</v>
      </c>
      <c r="G30" s="12" t="s">
        <v>913</v>
      </c>
      <c r="H30" s="10" t="s">
        <v>911</v>
      </c>
      <c r="I30" s="10" t="s">
        <v>914</v>
      </c>
      <c r="J30" s="13">
        <v>556729022</v>
      </c>
      <c r="K30" s="13">
        <v>556729022</v>
      </c>
      <c r="L30" s="13">
        <v>724522379</v>
      </c>
      <c r="M30" s="72" t="s">
        <v>915</v>
      </c>
      <c r="N30" s="72" t="s">
        <v>916</v>
      </c>
      <c r="O30" s="14" t="s">
        <v>917</v>
      </c>
      <c r="P30" s="10" t="s">
        <v>609</v>
      </c>
      <c r="Q30" s="15" t="s">
        <v>610</v>
      </c>
      <c r="R30" s="16" t="s">
        <v>918</v>
      </c>
      <c r="S30" s="10" t="str">
        <f t="shared" si="0"/>
        <v>Vladimír Londin</v>
      </c>
      <c r="T30" s="17" t="s">
        <v>443</v>
      </c>
      <c r="U30" s="17">
        <v>619</v>
      </c>
      <c r="V30" s="17"/>
      <c r="W30" s="8" t="s">
        <v>444</v>
      </c>
      <c r="X30" s="8" t="s">
        <v>444</v>
      </c>
      <c r="Y30" s="8" t="s">
        <v>444</v>
      </c>
      <c r="Z30" s="8" t="s">
        <v>444</v>
      </c>
      <c r="AA30" s="8" t="s">
        <v>444</v>
      </c>
      <c r="AB30" s="8" t="s">
        <v>444</v>
      </c>
      <c r="AC30" s="18" t="s">
        <v>444</v>
      </c>
      <c r="AD30" s="19"/>
      <c r="AE30" s="8" t="s">
        <v>444</v>
      </c>
      <c r="AF30" s="8" t="s">
        <v>444</v>
      </c>
      <c r="AG30" s="8" t="s">
        <v>444</v>
      </c>
      <c r="AH30" s="8" t="s">
        <v>444</v>
      </c>
      <c r="AI30" s="8" t="s">
        <v>444</v>
      </c>
      <c r="AJ30" s="65" t="s">
        <v>444</v>
      </c>
      <c r="AK30" s="12">
        <v>5</v>
      </c>
      <c r="AL30" s="12">
        <v>0</v>
      </c>
      <c r="AM30" s="12">
        <v>0</v>
      </c>
      <c r="AN30" s="20">
        <f t="shared" si="1"/>
        <v>5</v>
      </c>
      <c r="AO30" s="21">
        <v>2000</v>
      </c>
      <c r="AP30" s="21">
        <v>200</v>
      </c>
      <c r="AQ30" s="22">
        <v>1800</v>
      </c>
      <c r="AR30" s="23">
        <f t="shared" si="3"/>
        <v>0.1</v>
      </c>
      <c r="AS30" s="23">
        <f>AQ30/AO30</f>
        <v>0.9</v>
      </c>
      <c r="AT30" s="24">
        <f t="shared" si="5"/>
        <v>200</v>
      </c>
      <c r="AU30" s="25">
        <f t="shared" si="6"/>
        <v>5073</v>
      </c>
      <c r="AV30" s="25" t="s">
        <v>397</v>
      </c>
      <c r="AW30" s="16">
        <v>6341</v>
      </c>
      <c r="AX30" s="26">
        <f t="shared" si="9"/>
        <v>2000000</v>
      </c>
      <c r="AY30" s="26">
        <f t="shared" si="10"/>
        <v>200000</v>
      </c>
      <c r="AZ30" s="27" t="s">
        <v>1165</v>
      </c>
      <c r="BA30" s="26">
        <f t="shared" si="2"/>
        <v>100000</v>
      </c>
      <c r="BB30" s="27" t="s">
        <v>596</v>
      </c>
      <c r="BC30" s="12" t="s">
        <v>445</v>
      </c>
      <c r="BD30" s="12" t="s">
        <v>1241</v>
      </c>
      <c r="BE30" s="64">
        <v>38443</v>
      </c>
      <c r="BF30" s="64">
        <v>38686</v>
      </c>
      <c r="BG30" s="64" t="s">
        <v>1016</v>
      </c>
    </row>
    <row r="31" spans="1:59" s="37" customFormat="1" ht="25.5">
      <c r="A31" s="8">
        <v>27</v>
      </c>
      <c r="B31" s="9" t="s">
        <v>474</v>
      </c>
      <c r="C31" s="10" t="s">
        <v>883</v>
      </c>
      <c r="D31" s="11" t="s">
        <v>882</v>
      </c>
      <c r="E31" s="63" t="s">
        <v>449</v>
      </c>
      <c r="F31" s="10" t="s">
        <v>884</v>
      </c>
      <c r="G31" s="12" t="s">
        <v>885</v>
      </c>
      <c r="H31" s="10" t="s">
        <v>886</v>
      </c>
      <c r="I31" s="10" t="s">
        <v>887</v>
      </c>
      <c r="J31" s="13">
        <v>556750464</v>
      </c>
      <c r="K31" s="13">
        <v>556750269</v>
      </c>
      <c r="L31" s="13">
        <v>725141419</v>
      </c>
      <c r="M31" s="72" t="s">
        <v>888</v>
      </c>
      <c r="N31" s="72" t="s">
        <v>889</v>
      </c>
      <c r="O31" s="14" t="s">
        <v>890</v>
      </c>
      <c r="P31" s="10" t="s">
        <v>592</v>
      </c>
      <c r="Q31" s="15" t="s">
        <v>593</v>
      </c>
      <c r="R31" s="16" t="s">
        <v>891</v>
      </c>
      <c r="S31" s="10" t="str">
        <f t="shared" si="0"/>
        <v>Antonín Plešek</v>
      </c>
      <c r="T31" s="17" t="s">
        <v>443</v>
      </c>
      <c r="U31" s="17">
        <v>692</v>
      </c>
      <c r="V31" s="17"/>
      <c r="W31" s="8" t="s">
        <v>444</v>
      </c>
      <c r="X31" s="8" t="s">
        <v>444</v>
      </c>
      <c r="Y31" s="8" t="s">
        <v>444</v>
      </c>
      <c r="Z31" s="8" t="s">
        <v>444</v>
      </c>
      <c r="AA31" s="8" t="s">
        <v>444</v>
      </c>
      <c r="AB31" s="8" t="s">
        <v>444</v>
      </c>
      <c r="AC31" s="18" t="s">
        <v>444</v>
      </c>
      <c r="AD31" s="19"/>
      <c r="AE31" s="8" t="s">
        <v>444</v>
      </c>
      <c r="AF31" s="8" t="s">
        <v>444</v>
      </c>
      <c r="AG31" s="8" t="s">
        <v>444</v>
      </c>
      <c r="AH31" s="8" t="s">
        <v>444</v>
      </c>
      <c r="AI31" s="8" t="s">
        <v>444</v>
      </c>
      <c r="AJ31" s="18" t="s">
        <v>444</v>
      </c>
      <c r="AK31" s="12">
        <v>5</v>
      </c>
      <c r="AL31" s="12">
        <v>0</v>
      </c>
      <c r="AM31" s="12">
        <v>0</v>
      </c>
      <c r="AN31" s="20">
        <f t="shared" si="1"/>
        <v>5</v>
      </c>
      <c r="AO31" s="21">
        <v>495</v>
      </c>
      <c r="AP31" s="21">
        <v>200</v>
      </c>
      <c r="AQ31" s="22">
        <v>295</v>
      </c>
      <c r="AR31" s="23">
        <f t="shared" si="3"/>
        <v>0.40404040404040403</v>
      </c>
      <c r="AS31" s="23">
        <f t="shared" si="4"/>
        <v>0.5959595959595959</v>
      </c>
      <c r="AT31" s="24">
        <f t="shared" si="5"/>
        <v>200</v>
      </c>
      <c r="AU31" s="25">
        <f t="shared" si="6"/>
        <v>5273</v>
      </c>
      <c r="AV31" s="25" t="s">
        <v>397</v>
      </c>
      <c r="AW31" s="16">
        <v>6341</v>
      </c>
      <c r="AX31" s="26">
        <f t="shared" si="9"/>
        <v>495000</v>
      </c>
      <c r="AY31" s="26">
        <f t="shared" si="10"/>
        <v>200000</v>
      </c>
      <c r="AZ31" s="27" t="s">
        <v>1165</v>
      </c>
      <c r="BA31" s="26">
        <f t="shared" si="2"/>
        <v>100000</v>
      </c>
      <c r="BB31" s="27" t="s">
        <v>596</v>
      </c>
      <c r="BC31" s="12" t="s">
        <v>445</v>
      </c>
      <c r="BD31" s="12" t="s">
        <v>1240</v>
      </c>
      <c r="BE31" s="64">
        <v>38565</v>
      </c>
      <c r="BF31" s="64">
        <v>38898</v>
      </c>
      <c r="BG31" s="64" t="s">
        <v>1017</v>
      </c>
    </row>
    <row r="32" spans="1:59" s="37" customFormat="1" ht="38.25">
      <c r="A32" s="8">
        <v>28</v>
      </c>
      <c r="B32" s="9" t="s">
        <v>476</v>
      </c>
      <c r="C32" s="10" t="s">
        <v>901</v>
      </c>
      <c r="D32" s="11" t="s">
        <v>900</v>
      </c>
      <c r="E32" s="63" t="s">
        <v>449</v>
      </c>
      <c r="F32" s="10" t="s">
        <v>902</v>
      </c>
      <c r="G32" s="12" t="s">
        <v>903</v>
      </c>
      <c r="H32" s="10" t="s">
        <v>904</v>
      </c>
      <c r="I32" s="10" t="s">
        <v>905</v>
      </c>
      <c r="J32" s="13">
        <v>558677120</v>
      </c>
      <c r="K32" s="13">
        <v>558677122</v>
      </c>
      <c r="L32" s="13">
        <v>737855180</v>
      </c>
      <c r="M32" s="72" t="s">
        <v>906</v>
      </c>
      <c r="N32" s="72"/>
      <c r="O32" s="14" t="s">
        <v>907</v>
      </c>
      <c r="P32" s="10" t="s">
        <v>592</v>
      </c>
      <c r="Q32" s="15" t="s">
        <v>593</v>
      </c>
      <c r="R32" s="16" t="s">
        <v>908</v>
      </c>
      <c r="S32" s="10" t="str">
        <f t="shared" si="0"/>
        <v>Ing. František Kraut</v>
      </c>
      <c r="T32" s="17" t="s">
        <v>443</v>
      </c>
      <c r="U32" s="17">
        <v>725</v>
      </c>
      <c r="V32" s="17"/>
      <c r="W32" s="8" t="s">
        <v>444</v>
      </c>
      <c r="X32" s="8" t="s">
        <v>444</v>
      </c>
      <c r="Y32" s="8" t="s">
        <v>444</v>
      </c>
      <c r="Z32" s="8" t="s">
        <v>444</v>
      </c>
      <c r="AA32" s="8" t="s">
        <v>444</v>
      </c>
      <c r="AB32" s="8" t="s">
        <v>444</v>
      </c>
      <c r="AC32" s="18" t="s">
        <v>444</v>
      </c>
      <c r="AD32" s="19"/>
      <c r="AE32" s="8" t="s">
        <v>444</v>
      </c>
      <c r="AF32" s="8" t="s">
        <v>444</v>
      </c>
      <c r="AG32" s="8" t="s">
        <v>444</v>
      </c>
      <c r="AH32" s="8" t="s">
        <v>444</v>
      </c>
      <c r="AI32" s="8" t="s">
        <v>444</v>
      </c>
      <c r="AJ32" s="18" t="s">
        <v>444</v>
      </c>
      <c r="AK32" s="12">
        <v>5</v>
      </c>
      <c r="AL32" s="12">
        <v>0</v>
      </c>
      <c r="AM32" s="12">
        <v>0</v>
      </c>
      <c r="AN32" s="20">
        <f t="shared" si="1"/>
        <v>5</v>
      </c>
      <c r="AO32" s="21">
        <v>436</v>
      </c>
      <c r="AP32" s="21">
        <v>200</v>
      </c>
      <c r="AQ32" s="22">
        <v>236</v>
      </c>
      <c r="AR32" s="23">
        <f t="shared" si="3"/>
        <v>0.45871559633027525</v>
      </c>
      <c r="AS32" s="23">
        <f t="shared" si="4"/>
        <v>0.5412844036697247</v>
      </c>
      <c r="AT32" s="24">
        <f t="shared" si="5"/>
        <v>200</v>
      </c>
      <c r="AU32" s="25">
        <f t="shared" si="6"/>
        <v>5473</v>
      </c>
      <c r="AV32" s="25" t="s">
        <v>397</v>
      </c>
      <c r="AW32" s="16">
        <v>6341</v>
      </c>
      <c r="AX32" s="26">
        <f t="shared" si="9"/>
        <v>436000</v>
      </c>
      <c r="AY32" s="26">
        <f t="shared" si="10"/>
        <v>200000</v>
      </c>
      <c r="AZ32" s="27" t="s">
        <v>1165</v>
      </c>
      <c r="BA32" s="26">
        <f t="shared" si="2"/>
        <v>100000</v>
      </c>
      <c r="BB32" s="27" t="s">
        <v>596</v>
      </c>
      <c r="BC32" s="12" t="s">
        <v>445</v>
      </c>
      <c r="BD32" s="12" t="s">
        <v>1239</v>
      </c>
      <c r="BE32" s="64">
        <v>38443</v>
      </c>
      <c r="BF32" s="64">
        <v>38595</v>
      </c>
      <c r="BG32" s="64" t="s">
        <v>1016</v>
      </c>
    </row>
    <row r="33" spans="1:59" s="37" customFormat="1" ht="38.25">
      <c r="A33" s="8">
        <v>29</v>
      </c>
      <c r="B33" s="9" t="s">
        <v>497</v>
      </c>
      <c r="C33" s="10" t="s">
        <v>392</v>
      </c>
      <c r="D33" s="11" t="s">
        <v>1112</v>
      </c>
      <c r="E33" s="63" t="s">
        <v>449</v>
      </c>
      <c r="F33" s="10" t="s">
        <v>1113</v>
      </c>
      <c r="G33" s="12" t="s">
        <v>1114</v>
      </c>
      <c r="H33" s="10" t="s">
        <v>1113</v>
      </c>
      <c r="I33" s="10" t="s">
        <v>1115</v>
      </c>
      <c r="J33" s="13">
        <v>553668129</v>
      </c>
      <c r="K33" s="13">
        <v>553668115</v>
      </c>
      <c r="L33" s="13">
        <v>602584081</v>
      </c>
      <c r="M33" s="72" t="s">
        <v>1116</v>
      </c>
      <c r="N33" s="72" t="s">
        <v>1117</v>
      </c>
      <c r="O33" s="14" t="s">
        <v>1118</v>
      </c>
      <c r="P33" s="10" t="s">
        <v>592</v>
      </c>
      <c r="Q33" s="15" t="s">
        <v>593</v>
      </c>
      <c r="R33" s="16" t="s">
        <v>1119</v>
      </c>
      <c r="S33" s="10" t="str">
        <f t="shared" si="0"/>
        <v>Alex Hadámek</v>
      </c>
      <c r="T33" s="17" t="s">
        <v>443</v>
      </c>
      <c r="U33" s="17">
        <v>770</v>
      </c>
      <c r="V33" s="17"/>
      <c r="W33" s="8" t="s">
        <v>444</v>
      </c>
      <c r="X33" s="8" t="s">
        <v>444</v>
      </c>
      <c r="Y33" s="8" t="s">
        <v>444</v>
      </c>
      <c r="Z33" s="8" t="s">
        <v>444</v>
      </c>
      <c r="AA33" s="8" t="s">
        <v>444</v>
      </c>
      <c r="AB33" s="8" t="s">
        <v>444</v>
      </c>
      <c r="AC33" s="18" t="s">
        <v>444</v>
      </c>
      <c r="AD33" s="19"/>
      <c r="AE33" s="8" t="s">
        <v>444</v>
      </c>
      <c r="AF33" s="8" t="s">
        <v>444</v>
      </c>
      <c r="AG33" s="8" t="s">
        <v>444</v>
      </c>
      <c r="AH33" s="8" t="s">
        <v>444</v>
      </c>
      <c r="AI33" s="8" t="s">
        <v>444</v>
      </c>
      <c r="AJ33" s="18" t="s">
        <v>444</v>
      </c>
      <c r="AK33" s="12">
        <v>5</v>
      </c>
      <c r="AL33" s="12">
        <v>0</v>
      </c>
      <c r="AM33" s="12">
        <v>0</v>
      </c>
      <c r="AN33" s="20">
        <f t="shared" si="1"/>
        <v>5</v>
      </c>
      <c r="AO33" s="21">
        <v>546</v>
      </c>
      <c r="AP33" s="21">
        <v>200</v>
      </c>
      <c r="AQ33" s="22">
        <v>346</v>
      </c>
      <c r="AR33" s="23">
        <f t="shared" si="3"/>
        <v>0.3663003663003663</v>
      </c>
      <c r="AS33" s="23">
        <f t="shared" si="4"/>
        <v>0.6336996336996337</v>
      </c>
      <c r="AT33" s="24">
        <f t="shared" si="5"/>
        <v>200</v>
      </c>
      <c r="AU33" s="25">
        <f t="shared" si="6"/>
        <v>5673</v>
      </c>
      <c r="AV33" s="25" t="s">
        <v>397</v>
      </c>
      <c r="AW33" s="16">
        <v>6341</v>
      </c>
      <c r="AX33" s="26">
        <f t="shared" si="9"/>
        <v>546000</v>
      </c>
      <c r="AY33" s="26">
        <f t="shared" si="10"/>
        <v>200000</v>
      </c>
      <c r="AZ33" s="27" t="s">
        <v>1165</v>
      </c>
      <c r="BA33" s="26">
        <f t="shared" si="2"/>
        <v>100000</v>
      </c>
      <c r="BB33" s="27" t="s">
        <v>596</v>
      </c>
      <c r="BC33" s="12" t="s">
        <v>445</v>
      </c>
      <c r="BD33" s="12" t="s">
        <v>1242</v>
      </c>
      <c r="BE33" s="64">
        <v>38443</v>
      </c>
      <c r="BF33" s="64">
        <v>38717</v>
      </c>
      <c r="BG33" s="64" t="s">
        <v>1016</v>
      </c>
    </row>
    <row r="34" spans="1:59" s="37" customFormat="1" ht="38.25">
      <c r="A34" s="8">
        <v>30</v>
      </c>
      <c r="B34" s="9" t="s">
        <v>454</v>
      </c>
      <c r="C34" s="10" t="s">
        <v>629</v>
      </c>
      <c r="D34" s="11" t="s">
        <v>614</v>
      </c>
      <c r="E34" s="63" t="s">
        <v>449</v>
      </c>
      <c r="F34" s="10" t="s">
        <v>630</v>
      </c>
      <c r="G34" s="12" t="s">
        <v>631</v>
      </c>
      <c r="H34" s="10" t="s">
        <v>632</v>
      </c>
      <c r="I34" s="10" t="s">
        <v>633</v>
      </c>
      <c r="J34" s="13">
        <v>556310029</v>
      </c>
      <c r="K34" s="13">
        <v>556310029</v>
      </c>
      <c r="L34" s="13">
        <v>777017527</v>
      </c>
      <c r="M34" s="72" t="s">
        <v>634</v>
      </c>
      <c r="N34" s="72"/>
      <c r="O34" s="14" t="s">
        <v>635</v>
      </c>
      <c r="P34" s="10" t="s">
        <v>609</v>
      </c>
      <c r="Q34" s="15" t="s">
        <v>610</v>
      </c>
      <c r="R34" s="16" t="s">
        <v>636</v>
      </c>
      <c r="S34" s="10" t="s">
        <v>633</v>
      </c>
      <c r="T34" s="17" t="s">
        <v>443</v>
      </c>
      <c r="U34" s="17">
        <v>780</v>
      </c>
      <c r="V34" s="17"/>
      <c r="W34" s="8" t="s">
        <v>444</v>
      </c>
      <c r="X34" s="8" t="s">
        <v>444</v>
      </c>
      <c r="Y34" s="8" t="s">
        <v>444</v>
      </c>
      <c r="Z34" s="8" t="s">
        <v>444</v>
      </c>
      <c r="AA34" s="8" t="s">
        <v>444</v>
      </c>
      <c r="AB34" s="8" t="s">
        <v>444</v>
      </c>
      <c r="AC34" s="18" t="s">
        <v>444</v>
      </c>
      <c r="AD34" s="19"/>
      <c r="AE34" s="8" t="s">
        <v>444</v>
      </c>
      <c r="AF34" s="8" t="s">
        <v>444</v>
      </c>
      <c r="AG34" s="8" t="s">
        <v>444</v>
      </c>
      <c r="AH34" s="8" t="s">
        <v>444</v>
      </c>
      <c r="AI34" s="8" t="s">
        <v>444</v>
      </c>
      <c r="AJ34" s="18" t="s">
        <v>444</v>
      </c>
      <c r="AK34" s="12">
        <v>5</v>
      </c>
      <c r="AL34" s="12">
        <v>0</v>
      </c>
      <c r="AM34" s="12">
        <v>0</v>
      </c>
      <c r="AN34" s="20">
        <f t="shared" si="1"/>
        <v>5</v>
      </c>
      <c r="AO34" s="21">
        <v>800</v>
      </c>
      <c r="AP34" s="21">
        <v>200</v>
      </c>
      <c r="AQ34" s="22">
        <v>600</v>
      </c>
      <c r="AR34" s="23">
        <f t="shared" si="3"/>
        <v>0.25</v>
      </c>
      <c r="AS34" s="23">
        <f t="shared" si="4"/>
        <v>0.75</v>
      </c>
      <c r="AT34" s="24">
        <f t="shared" si="5"/>
        <v>200</v>
      </c>
      <c r="AU34" s="25">
        <f t="shared" si="6"/>
        <v>5873</v>
      </c>
      <c r="AV34" s="25" t="s">
        <v>397</v>
      </c>
      <c r="AW34" s="16">
        <v>6341</v>
      </c>
      <c r="AX34" s="26">
        <f t="shared" si="9"/>
        <v>800000</v>
      </c>
      <c r="AY34" s="26">
        <f t="shared" si="10"/>
        <v>200000</v>
      </c>
      <c r="AZ34" s="27" t="s">
        <v>1165</v>
      </c>
      <c r="BA34" s="26">
        <f t="shared" si="2"/>
        <v>100000</v>
      </c>
      <c r="BB34" s="27" t="s">
        <v>596</v>
      </c>
      <c r="BC34" s="12" t="s">
        <v>445</v>
      </c>
      <c r="BD34" s="12" t="s">
        <v>637</v>
      </c>
      <c r="BE34" s="64">
        <v>38504</v>
      </c>
      <c r="BF34" s="64">
        <v>38625</v>
      </c>
      <c r="BG34" s="64" t="s">
        <v>1016</v>
      </c>
    </row>
    <row r="35" spans="1:59" s="37" customFormat="1" ht="25.5">
      <c r="A35" s="8">
        <v>31</v>
      </c>
      <c r="B35" s="9" t="s">
        <v>502</v>
      </c>
      <c r="C35" s="10" t="s">
        <v>1152</v>
      </c>
      <c r="D35" s="11" t="s">
        <v>1151</v>
      </c>
      <c r="E35" s="63" t="s">
        <v>449</v>
      </c>
      <c r="F35" s="10" t="s">
        <v>1153</v>
      </c>
      <c r="G35" s="12" t="s">
        <v>640</v>
      </c>
      <c r="H35" s="10" t="s">
        <v>1154</v>
      </c>
      <c r="I35" s="10" t="s">
        <v>1155</v>
      </c>
      <c r="J35" s="13">
        <v>558641332</v>
      </c>
      <c r="K35" s="13">
        <v>558641032</v>
      </c>
      <c r="L35" s="13">
        <v>603512510</v>
      </c>
      <c r="M35" s="72" t="s">
        <v>1156</v>
      </c>
      <c r="N35" s="72" t="s">
        <v>1157</v>
      </c>
      <c r="O35" s="14" t="s">
        <v>1158</v>
      </c>
      <c r="P35" s="10" t="s">
        <v>707</v>
      </c>
      <c r="Q35" s="15" t="s">
        <v>708</v>
      </c>
      <c r="R35" s="16" t="s">
        <v>1159</v>
      </c>
      <c r="S35" s="10" t="str">
        <f>I35</f>
        <v>Bc. Dana Tichá</v>
      </c>
      <c r="T35" s="17" t="s">
        <v>643</v>
      </c>
      <c r="U35" s="17">
        <v>945</v>
      </c>
      <c r="V35" s="17"/>
      <c r="W35" s="8" t="s">
        <v>444</v>
      </c>
      <c r="X35" s="8" t="s">
        <v>444</v>
      </c>
      <c r="Y35" s="8" t="s">
        <v>444</v>
      </c>
      <c r="Z35" s="8" t="s">
        <v>444</v>
      </c>
      <c r="AA35" s="8" t="s">
        <v>444</v>
      </c>
      <c r="AB35" s="8" t="s">
        <v>444</v>
      </c>
      <c r="AC35" s="18" t="s">
        <v>444</v>
      </c>
      <c r="AD35" s="19"/>
      <c r="AE35" s="8" t="s">
        <v>444</v>
      </c>
      <c r="AF35" s="8" t="s">
        <v>444</v>
      </c>
      <c r="AG35" s="8" t="s">
        <v>444</v>
      </c>
      <c r="AH35" s="8" t="s">
        <v>444</v>
      </c>
      <c r="AI35" s="8" t="s">
        <v>444</v>
      </c>
      <c r="AJ35" s="18" t="s">
        <v>444</v>
      </c>
      <c r="AK35" s="12">
        <v>5</v>
      </c>
      <c r="AL35" s="12">
        <v>0</v>
      </c>
      <c r="AM35" s="12">
        <v>0</v>
      </c>
      <c r="AN35" s="20">
        <f t="shared" si="1"/>
        <v>5</v>
      </c>
      <c r="AO35" s="21">
        <v>2000</v>
      </c>
      <c r="AP35" s="21">
        <v>200</v>
      </c>
      <c r="AQ35" s="22">
        <v>1800</v>
      </c>
      <c r="AR35" s="23">
        <f t="shared" si="3"/>
        <v>0.1</v>
      </c>
      <c r="AS35" s="23">
        <f t="shared" si="4"/>
        <v>0.9</v>
      </c>
      <c r="AT35" s="24">
        <f t="shared" si="5"/>
        <v>200</v>
      </c>
      <c r="AU35" s="25">
        <f t="shared" si="6"/>
        <v>6073</v>
      </c>
      <c r="AV35" s="25" t="s">
        <v>397</v>
      </c>
      <c r="AW35" s="16">
        <v>6341</v>
      </c>
      <c r="AX35" s="26">
        <f t="shared" si="9"/>
        <v>2000000</v>
      </c>
      <c r="AY35" s="26">
        <f t="shared" si="10"/>
        <v>200000</v>
      </c>
      <c r="AZ35" s="27" t="s">
        <v>1165</v>
      </c>
      <c r="BA35" s="26">
        <f t="shared" si="2"/>
        <v>100000</v>
      </c>
      <c r="BB35" s="27" t="s">
        <v>596</v>
      </c>
      <c r="BC35" s="12" t="s">
        <v>649</v>
      </c>
      <c r="BD35" s="12" t="s">
        <v>1243</v>
      </c>
      <c r="BE35" s="64">
        <v>38565</v>
      </c>
      <c r="BF35" s="64">
        <v>38686</v>
      </c>
      <c r="BG35" s="64" t="s">
        <v>1016</v>
      </c>
    </row>
    <row r="36" spans="1:59" s="37" customFormat="1" ht="38.25">
      <c r="A36" s="8">
        <v>32</v>
      </c>
      <c r="B36" s="9" t="s">
        <v>453</v>
      </c>
      <c r="C36" s="10" t="s">
        <v>617</v>
      </c>
      <c r="D36" s="11" t="s">
        <v>613</v>
      </c>
      <c r="E36" s="63" t="s">
        <v>449</v>
      </c>
      <c r="F36" s="10" t="s">
        <v>618</v>
      </c>
      <c r="G36" s="12" t="s">
        <v>619</v>
      </c>
      <c r="H36" s="10" t="s">
        <v>620</v>
      </c>
      <c r="I36" s="10" t="s">
        <v>621</v>
      </c>
      <c r="J36" s="13">
        <v>556413418</v>
      </c>
      <c r="K36" s="13">
        <v>556413418</v>
      </c>
      <c r="L36" s="13">
        <v>732179080</v>
      </c>
      <c r="M36" s="72" t="s">
        <v>622</v>
      </c>
      <c r="N36" s="72" t="s">
        <v>623</v>
      </c>
      <c r="O36" s="14" t="s">
        <v>624</v>
      </c>
      <c r="P36" s="10" t="s">
        <v>609</v>
      </c>
      <c r="Q36" s="15" t="s">
        <v>610</v>
      </c>
      <c r="R36" s="16" t="s">
        <v>625</v>
      </c>
      <c r="S36" s="10" t="s">
        <v>621</v>
      </c>
      <c r="T36" s="17" t="s">
        <v>443</v>
      </c>
      <c r="U36" s="17">
        <v>955</v>
      </c>
      <c r="V36" s="17"/>
      <c r="W36" s="8" t="s">
        <v>444</v>
      </c>
      <c r="X36" s="8" t="s">
        <v>444</v>
      </c>
      <c r="Y36" s="8" t="s">
        <v>444</v>
      </c>
      <c r="Z36" s="8" t="s">
        <v>444</v>
      </c>
      <c r="AA36" s="8" t="s">
        <v>444</v>
      </c>
      <c r="AB36" s="8" t="s">
        <v>444</v>
      </c>
      <c r="AC36" s="18" t="s">
        <v>444</v>
      </c>
      <c r="AD36" s="19"/>
      <c r="AE36" s="8" t="s">
        <v>444</v>
      </c>
      <c r="AF36" s="8" t="s">
        <v>444</v>
      </c>
      <c r="AG36" s="8" t="s">
        <v>444</v>
      </c>
      <c r="AH36" s="8" t="s">
        <v>444</v>
      </c>
      <c r="AI36" s="8" t="s">
        <v>444</v>
      </c>
      <c r="AJ36" s="18" t="s">
        <v>444</v>
      </c>
      <c r="AK36" s="12">
        <v>5</v>
      </c>
      <c r="AL36" s="12">
        <v>0</v>
      </c>
      <c r="AM36" s="12">
        <v>0</v>
      </c>
      <c r="AN36" s="20">
        <f t="shared" si="1"/>
        <v>5</v>
      </c>
      <c r="AO36" s="21">
        <v>200</v>
      </c>
      <c r="AP36" s="21">
        <v>100</v>
      </c>
      <c r="AQ36" s="22">
        <v>100</v>
      </c>
      <c r="AR36" s="23">
        <f t="shared" si="3"/>
        <v>0.5</v>
      </c>
      <c r="AS36" s="23">
        <f t="shared" si="4"/>
        <v>0.5</v>
      </c>
      <c r="AT36" s="24">
        <f t="shared" si="5"/>
        <v>100</v>
      </c>
      <c r="AU36" s="25">
        <f t="shared" si="6"/>
        <v>6173</v>
      </c>
      <c r="AV36" s="25" t="s">
        <v>398</v>
      </c>
      <c r="AW36" s="16">
        <v>5321</v>
      </c>
      <c r="AX36" s="26">
        <f t="shared" si="9"/>
        <v>200000</v>
      </c>
      <c r="AY36" s="26">
        <f t="shared" si="10"/>
        <v>100000</v>
      </c>
      <c r="AZ36" s="27" t="s">
        <v>596</v>
      </c>
      <c r="BA36" s="26">
        <f t="shared" si="2"/>
        <v>50000</v>
      </c>
      <c r="BB36" s="27" t="s">
        <v>627</v>
      </c>
      <c r="BC36" s="12" t="s">
        <v>445</v>
      </c>
      <c r="BD36" s="12" t="s">
        <v>626</v>
      </c>
      <c r="BE36" s="64">
        <v>38443</v>
      </c>
      <c r="BF36" s="64">
        <v>38717</v>
      </c>
      <c r="BG36" s="64" t="s">
        <v>1016</v>
      </c>
    </row>
    <row r="37" spans="1:59" s="37" customFormat="1" ht="25.5">
      <c r="A37" s="8">
        <v>33</v>
      </c>
      <c r="B37" s="9" t="s">
        <v>488</v>
      </c>
      <c r="C37" s="10" t="s">
        <v>995</v>
      </c>
      <c r="D37" s="11" t="s">
        <v>616</v>
      </c>
      <c r="E37" s="63" t="s">
        <v>449</v>
      </c>
      <c r="F37" s="10" t="s">
        <v>993</v>
      </c>
      <c r="G37" s="12" t="s">
        <v>1005</v>
      </c>
      <c r="H37" s="10" t="s">
        <v>655</v>
      </c>
      <c r="I37" s="10" t="s">
        <v>994</v>
      </c>
      <c r="J37" s="13">
        <v>554643121</v>
      </c>
      <c r="K37" s="13">
        <v>554643121</v>
      </c>
      <c r="L37" s="13">
        <v>724178619</v>
      </c>
      <c r="M37" s="72" t="s">
        <v>996</v>
      </c>
      <c r="N37" s="72" t="s">
        <v>997</v>
      </c>
      <c r="O37" s="14" t="s">
        <v>998</v>
      </c>
      <c r="P37" s="10" t="s">
        <v>592</v>
      </c>
      <c r="Q37" s="15" t="s">
        <v>593</v>
      </c>
      <c r="R37" s="16" t="s">
        <v>999</v>
      </c>
      <c r="S37" s="10" t="str">
        <f aca="true" t="shared" si="11" ref="S37:S74">I37</f>
        <v>Marta Otisková</v>
      </c>
      <c r="T37" s="17" t="s">
        <v>643</v>
      </c>
      <c r="U37" s="17">
        <v>1092</v>
      </c>
      <c r="V37" s="17"/>
      <c r="W37" s="8" t="s">
        <v>444</v>
      </c>
      <c r="X37" s="8" t="s">
        <v>444</v>
      </c>
      <c r="Y37" s="8" t="s">
        <v>444</v>
      </c>
      <c r="Z37" s="8" t="s">
        <v>444</v>
      </c>
      <c r="AA37" s="8" t="s">
        <v>444</v>
      </c>
      <c r="AB37" s="8" t="s">
        <v>444</v>
      </c>
      <c r="AC37" s="18" t="s">
        <v>444</v>
      </c>
      <c r="AD37" s="19"/>
      <c r="AE37" s="8" t="s">
        <v>444</v>
      </c>
      <c r="AF37" s="8" t="s">
        <v>444</v>
      </c>
      <c r="AG37" s="8" t="s">
        <v>444</v>
      </c>
      <c r="AH37" s="8" t="s">
        <v>444</v>
      </c>
      <c r="AI37" s="8" t="s">
        <v>444</v>
      </c>
      <c r="AJ37" s="18" t="s">
        <v>444</v>
      </c>
      <c r="AK37" s="12">
        <v>5</v>
      </c>
      <c r="AL37" s="12">
        <v>0</v>
      </c>
      <c r="AM37" s="12">
        <v>0</v>
      </c>
      <c r="AN37" s="20">
        <f t="shared" si="1"/>
        <v>5</v>
      </c>
      <c r="AO37" s="21">
        <v>344</v>
      </c>
      <c r="AP37" s="21">
        <v>172</v>
      </c>
      <c r="AQ37" s="22">
        <v>172</v>
      </c>
      <c r="AR37" s="23">
        <f t="shared" si="3"/>
        <v>0.5</v>
      </c>
      <c r="AS37" s="23">
        <f t="shared" si="4"/>
        <v>0.5</v>
      </c>
      <c r="AT37" s="24">
        <f t="shared" si="5"/>
        <v>172</v>
      </c>
      <c r="AU37" s="25">
        <f t="shared" si="6"/>
        <v>6345</v>
      </c>
      <c r="AV37" s="25" t="s">
        <v>397</v>
      </c>
      <c r="AW37" s="16">
        <v>6341</v>
      </c>
      <c r="AX37" s="26">
        <f t="shared" si="9"/>
        <v>344000</v>
      </c>
      <c r="AY37" s="26">
        <f t="shared" si="10"/>
        <v>172000</v>
      </c>
      <c r="AZ37" s="27" t="s">
        <v>1170</v>
      </c>
      <c r="BA37" s="26">
        <f t="shared" si="2"/>
        <v>86000</v>
      </c>
      <c r="BB37" s="27" t="s">
        <v>1195</v>
      </c>
      <c r="BC37" s="12" t="s">
        <v>649</v>
      </c>
      <c r="BD37" s="12" t="s">
        <v>798</v>
      </c>
      <c r="BE37" s="64">
        <v>38504</v>
      </c>
      <c r="BF37" s="64">
        <v>38686</v>
      </c>
      <c r="BG37" s="64" t="s">
        <v>1016</v>
      </c>
    </row>
    <row r="38" spans="1:59" s="37" customFormat="1" ht="38.25">
      <c r="A38" s="8">
        <v>34</v>
      </c>
      <c r="B38" s="9" t="s">
        <v>526</v>
      </c>
      <c r="C38" s="10" t="s">
        <v>5</v>
      </c>
      <c r="D38" s="11" t="s">
        <v>4</v>
      </c>
      <c r="E38" s="63" t="s">
        <v>449</v>
      </c>
      <c r="F38" s="10" t="s">
        <v>6</v>
      </c>
      <c r="G38" s="12" t="s">
        <v>7</v>
      </c>
      <c r="H38" s="10" t="s">
        <v>8</v>
      </c>
      <c r="I38" s="10" t="s">
        <v>9</v>
      </c>
      <c r="J38" s="13">
        <v>595051105</v>
      </c>
      <c r="K38" s="13">
        <v>595051105</v>
      </c>
      <c r="L38" s="13">
        <v>724267117</v>
      </c>
      <c r="M38" s="72" t="s">
        <v>10</v>
      </c>
      <c r="N38" s="72" t="s">
        <v>11</v>
      </c>
      <c r="O38" s="14" t="s">
        <v>12</v>
      </c>
      <c r="P38" s="10" t="s">
        <v>609</v>
      </c>
      <c r="Q38" s="15" t="s">
        <v>610</v>
      </c>
      <c r="R38" s="16" t="s">
        <v>13</v>
      </c>
      <c r="S38" s="10" t="str">
        <f t="shared" si="11"/>
        <v>Ing. Daniel Kocián</v>
      </c>
      <c r="T38" s="17" t="s">
        <v>443</v>
      </c>
      <c r="U38" s="17">
        <v>1218</v>
      </c>
      <c r="V38" s="17"/>
      <c r="W38" s="8" t="s">
        <v>444</v>
      </c>
      <c r="X38" s="8" t="s">
        <v>444</v>
      </c>
      <c r="Y38" s="8" t="s">
        <v>444</v>
      </c>
      <c r="Z38" s="8" t="s">
        <v>444</v>
      </c>
      <c r="AA38" s="8" t="s">
        <v>444</v>
      </c>
      <c r="AB38" s="8" t="s">
        <v>444</v>
      </c>
      <c r="AC38" s="18" t="s">
        <v>444</v>
      </c>
      <c r="AD38" s="19"/>
      <c r="AE38" s="8" t="s">
        <v>444</v>
      </c>
      <c r="AF38" s="8" t="s">
        <v>444</v>
      </c>
      <c r="AG38" s="8" t="s">
        <v>444</v>
      </c>
      <c r="AH38" s="8" t="s">
        <v>444</v>
      </c>
      <c r="AI38" s="8" t="s">
        <v>444</v>
      </c>
      <c r="AJ38" s="18" t="s">
        <v>444</v>
      </c>
      <c r="AK38" s="12">
        <v>5</v>
      </c>
      <c r="AL38" s="12">
        <v>0</v>
      </c>
      <c r="AM38" s="12">
        <v>0</v>
      </c>
      <c r="AN38" s="20">
        <f t="shared" si="1"/>
        <v>5</v>
      </c>
      <c r="AO38" s="21">
        <v>1842</v>
      </c>
      <c r="AP38" s="21">
        <v>200</v>
      </c>
      <c r="AQ38" s="22">
        <v>1642</v>
      </c>
      <c r="AR38" s="23">
        <f t="shared" si="3"/>
        <v>0.10857763300760044</v>
      </c>
      <c r="AS38" s="23">
        <f t="shared" si="4"/>
        <v>0.8914223669923995</v>
      </c>
      <c r="AT38" s="24">
        <f t="shared" si="5"/>
        <v>200</v>
      </c>
      <c r="AU38" s="25">
        <f t="shared" si="6"/>
        <v>6545</v>
      </c>
      <c r="AV38" s="25" t="s">
        <v>397</v>
      </c>
      <c r="AW38" s="16">
        <v>6341</v>
      </c>
      <c r="AX38" s="26">
        <f t="shared" si="9"/>
        <v>1842000</v>
      </c>
      <c r="AY38" s="26">
        <f t="shared" si="10"/>
        <v>200000</v>
      </c>
      <c r="AZ38" s="27" t="s">
        <v>1165</v>
      </c>
      <c r="BA38" s="26">
        <f t="shared" si="2"/>
        <v>100000</v>
      </c>
      <c r="BB38" s="27" t="s">
        <v>596</v>
      </c>
      <c r="BC38" s="12" t="s">
        <v>445</v>
      </c>
      <c r="BD38" s="12" t="s">
        <v>799</v>
      </c>
      <c r="BE38" s="64">
        <v>38412</v>
      </c>
      <c r="BF38" s="64">
        <v>38533</v>
      </c>
      <c r="BG38" s="64" t="s">
        <v>1016</v>
      </c>
    </row>
    <row r="39" spans="1:59" s="37" customFormat="1" ht="38.25">
      <c r="A39" s="8">
        <v>35</v>
      </c>
      <c r="B39" s="9" t="s">
        <v>486</v>
      </c>
      <c r="C39" s="10" t="s">
        <v>984</v>
      </c>
      <c r="D39" s="11" t="s">
        <v>983</v>
      </c>
      <c r="E39" s="63" t="s">
        <v>449</v>
      </c>
      <c r="F39" s="10" t="s">
        <v>985</v>
      </c>
      <c r="G39" s="12" t="s">
        <v>986</v>
      </c>
      <c r="H39" s="10" t="s">
        <v>987</v>
      </c>
      <c r="I39" s="10" t="s">
        <v>988</v>
      </c>
      <c r="J39" s="13">
        <v>553650138</v>
      </c>
      <c r="K39" s="13">
        <v>553650131</v>
      </c>
      <c r="L39" s="13">
        <v>724180678</v>
      </c>
      <c r="M39" s="72" t="s">
        <v>989</v>
      </c>
      <c r="N39" s="72"/>
      <c r="O39" s="14" t="s">
        <v>990</v>
      </c>
      <c r="P39" s="10" t="s">
        <v>609</v>
      </c>
      <c r="Q39" s="15" t="s">
        <v>610</v>
      </c>
      <c r="R39" s="16" t="s">
        <v>991</v>
      </c>
      <c r="S39" s="10" t="str">
        <f t="shared" si="11"/>
        <v>Ing. Josef Kubný</v>
      </c>
      <c r="T39" s="17" t="s">
        <v>443</v>
      </c>
      <c r="U39" s="17">
        <v>1314</v>
      </c>
      <c r="V39" s="17"/>
      <c r="W39" s="8" t="s">
        <v>444</v>
      </c>
      <c r="X39" s="8" t="s">
        <v>444</v>
      </c>
      <c r="Y39" s="8" t="s">
        <v>444</v>
      </c>
      <c r="Z39" s="8" t="s">
        <v>444</v>
      </c>
      <c r="AA39" s="8" t="s">
        <v>444</v>
      </c>
      <c r="AB39" s="8" t="s">
        <v>444</v>
      </c>
      <c r="AC39" s="18" t="s">
        <v>444</v>
      </c>
      <c r="AD39" s="19"/>
      <c r="AE39" s="8" t="s">
        <v>444</v>
      </c>
      <c r="AF39" s="8" t="s">
        <v>444</v>
      </c>
      <c r="AG39" s="8" t="s">
        <v>444</v>
      </c>
      <c r="AH39" s="8" t="s">
        <v>444</v>
      </c>
      <c r="AI39" s="8" t="s">
        <v>444</v>
      </c>
      <c r="AJ39" s="18" t="s">
        <v>444</v>
      </c>
      <c r="AK39" s="12">
        <v>5</v>
      </c>
      <c r="AL39" s="12">
        <v>0</v>
      </c>
      <c r="AM39" s="12">
        <v>0</v>
      </c>
      <c r="AN39" s="20">
        <f t="shared" si="1"/>
        <v>5</v>
      </c>
      <c r="AO39" s="21">
        <v>738</v>
      </c>
      <c r="AP39" s="21">
        <v>200</v>
      </c>
      <c r="AQ39" s="22">
        <v>538</v>
      </c>
      <c r="AR39" s="23">
        <f t="shared" si="3"/>
        <v>0.27100271002710025</v>
      </c>
      <c r="AS39" s="23">
        <f t="shared" si="4"/>
        <v>0.7289972899728997</v>
      </c>
      <c r="AT39" s="24">
        <f t="shared" si="5"/>
        <v>200</v>
      </c>
      <c r="AU39" s="25">
        <f t="shared" si="6"/>
        <v>6745</v>
      </c>
      <c r="AV39" s="25" t="s">
        <v>397</v>
      </c>
      <c r="AW39" s="16">
        <v>6341</v>
      </c>
      <c r="AX39" s="26">
        <f t="shared" si="9"/>
        <v>738000</v>
      </c>
      <c r="AY39" s="26">
        <f t="shared" si="10"/>
        <v>200000</v>
      </c>
      <c r="AZ39" s="27" t="s">
        <v>1165</v>
      </c>
      <c r="BA39" s="26">
        <f t="shared" si="2"/>
        <v>100000</v>
      </c>
      <c r="BB39" s="27" t="s">
        <v>596</v>
      </c>
      <c r="BC39" s="12" t="s">
        <v>445</v>
      </c>
      <c r="BD39" s="12" t="s">
        <v>800</v>
      </c>
      <c r="BE39" s="64">
        <v>38504</v>
      </c>
      <c r="BF39" s="64">
        <v>38594</v>
      </c>
      <c r="BG39" s="64" t="s">
        <v>1016</v>
      </c>
    </row>
    <row r="40" spans="1:59" s="37" customFormat="1" ht="38.25">
      <c r="A40" s="8">
        <v>36</v>
      </c>
      <c r="B40" s="9" t="s">
        <v>487</v>
      </c>
      <c r="C40" s="10" t="s">
        <v>992</v>
      </c>
      <c r="D40" s="11" t="s">
        <v>983</v>
      </c>
      <c r="E40" s="63" t="s">
        <v>449</v>
      </c>
      <c r="F40" s="10" t="s">
        <v>985</v>
      </c>
      <c r="G40" s="12" t="s">
        <v>986</v>
      </c>
      <c r="H40" s="10" t="s">
        <v>987</v>
      </c>
      <c r="I40" s="10" t="s">
        <v>988</v>
      </c>
      <c r="J40" s="13">
        <v>553650138</v>
      </c>
      <c r="K40" s="13">
        <v>553650131</v>
      </c>
      <c r="L40" s="13">
        <v>724180678</v>
      </c>
      <c r="M40" s="72" t="s">
        <v>989</v>
      </c>
      <c r="N40" s="72"/>
      <c r="O40" s="14" t="s">
        <v>990</v>
      </c>
      <c r="P40" s="10" t="s">
        <v>609</v>
      </c>
      <c r="Q40" s="15" t="s">
        <v>610</v>
      </c>
      <c r="R40" s="16" t="s">
        <v>991</v>
      </c>
      <c r="S40" s="10" t="str">
        <f t="shared" si="11"/>
        <v>Ing. Josef Kubný</v>
      </c>
      <c r="T40" s="17" t="s">
        <v>443</v>
      </c>
      <c r="U40" s="17">
        <v>1314</v>
      </c>
      <c r="V40" s="17"/>
      <c r="W40" s="8" t="s">
        <v>444</v>
      </c>
      <c r="X40" s="8" t="s">
        <v>444</v>
      </c>
      <c r="Y40" s="8" t="s">
        <v>444</v>
      </c>
      <c r="Z40" s="8" t="s">
        <v>444</v>
      </c>
      <c r="AA40" s="8" t="s">
        <v>444</v>
      </c>
      <c r="AB40" s="8" t="s">
        <v>444</v>
      </c>
      <c r="AC40" s="18" t="s">
        <v>444</v>
      </c>
      <c r="AD40" s="19"/>
      <c r="AE40" s="8" t="s">
        <v>444</v>
      </c>
      <c r="AF40" s="8" t="s">
        <v>444</v>
      </c>
      <c r="AG40" s="8" t="s">
        <v>444</v>
      </c>
      <c r="AH40" s="8" t="s">
        <v>444</v>
      </c>
      <c r="AI40" s="8" t="s">
        <v>444</v>
      </c>
      <c r="AJ40" s="18" t="s">
        <v>444</v>
      </c>
      <c r="AK40" s="12">
        <v>5</v>
      </c>
      <c r="AL40" s="12">
        <v>0</v>
      </c>
      <c r="AM40" s="12">
        <v>0</v>
      </c>
      <c r="AN40" s="20">
        <f t="shared" si="1"/>
        <v>5</v>
      </c>
      <c r="AO40" s="21">
        <v>883</v>
      </c>
      <c r="AP40" s="21">
        <v>200</v>
      </c>
      <c r="AQ40" s="22">
        <v>683</v>
      </c>
      <c r="AR40" s="23">
        <f t="shared" si="3"/>
        <v>0.22650056625141562</v>
      </c>
      <c r="AS40" s="23">
        <f t="shared" si="4"/>
        <v>0.7734994337485843</v>
      </c>
      <c r="AT40" s="24">
        <f t="shared" si="5"/>
        <v>200</v>
      </c>
      <c r="AU40" s="25">
        <f t="shared" si="6"/>
        <v>6945</v>
      </c>
      <c r="AV40" s="25" t="s">
        <v>397</v>
      </c>
      <c r="AW40" s="16">
        <v>6341</v>
      </c>
      <c r="AX40" s="26">
        <f t="shared" si="9"/>
        <v>883000</v>
      </c>
      <c r="AY40" s="26">
        <f t="shared" si="10"/>
        <v>200000</v>
      </c>
      <c r="AZ40" s="27" t="s">
        <v>1165</v>
      </c>
      <c r="BA40" s="26">
        <f t="shared" si="2"/>
        <v>100000</v>
      </c>
      <c r="BB40" s="27" t="s">
        <v>596</v>
      </c>
      <c r="BC40" s="12" t="s">
        <v>445</v>
      </c>
      <c r="BD40" s="12" t="s">
        <v>800</v>
      </c>
      <c r="BE40" s="64">
        <v>38504</v>
      </c>
      <c r="BF40" s="64">
        <v>38562</v>
      </c>
      <c r="BG40" s="64" t="s">
        <v>1016</v>
      </c>
    </row>
    <row r="41" spans="1:59" s="37" customFormat="1" ht="38.25">
      <c r="A41" s="8">
        <v>37</v>
      </c>
      <c r="B41" s="9" t="s">
        <v>504</v>
      </c>
      <c r="C41" s="10" t="s">
        <v>1250</v>
      </c>
      <c r="D41" s="11" t="s">
        <v>1249</v>
      </c>
      <c r="E41" s="63" t="s">
        <v>449</v>
      </c>
      <c r="F41" s="10" t="s">
        <v>1251</v>
      </c>
      <c r="G41" s="12" t="s">
        <v>1252</v>
      </c>
      <c r="H41" s="10" t="s">
        <v>1253</v>
      </c>
      <c r="I41" s="10" t="s">
        <v>1254</v>
      </c>
      <c r="J41" s="13">
        <v>553776110</v>
      </c>
      <c r="K41" s="13">
        <v>553776110</v>
      </c>
      <c r="L41" s="13">
        <v>724179588</v>
      </c>
      <c r="M41" s="72" t="s">
        <v>1255</v>
      </c>
      <c r="N41" s="72"/>
      <c r="O41" s="14" t="s">
        <v>1266</v>
      </c>
      <c r="P41" s="10" t="s">
        <v>609</v>
      </c>
      <c r="Q41" s="15" t="s">
        <v>610</v>
      </c>
      <c r="R41" s="16" t="s">
        <v>1256</v>
      </c>
      <c r="S41" s="10" t="str">
        <f t="shared" si="11"/>
        <v>Ing. Zdeněk Vaněk</v>
      </c>
      <c r="T41" s="17" t="s">
        <v>443</v>
      </c>
      <c r="U41" s="17">
        <v>1361</v>
      </c>
      <c r="V41" s="17"/>
      <c r="W41" s="8" t="s">
        <v>444</v>
      </c>
      <c r="X41" s="8" t="s">
        <v>444</v>
      </c>
      <c r="Y41" s="8" t="s">
        <v>444</v>
      </c>
      <c r="Z41" s="8" t="s">
        <v>444</v>
      </c>
      <c r="AA41" s="8" t="s">
        <v>444</v>
      </c>
      <c r="AB41" s="8" t="s">
        <v>444</v>
      </c>
      <c r="AC41" s="18" t="s">
        <v>444</v>
      </c>
      <c r="AD41" s="19"/>
      <c r="AE41" s="8" t="s">
        <v>444</v>
      </c>
      <c r="AF41" s="8" t="s">
        <v>444</v>
      </c>
      <c r="AG41" s="8" t="s">
        <v>444</v>
      </c>
      <c r="AH41" s="8" t="s">
        <v>444</v>
      </c>
      <c r="AI41" s="8" t="s">
        <v>444</v>
      </c>
      <c r="AJ41" s="18" t="s">
        <v>444</v>
      </c>
      <c r="AK41" s="12">
        <v>5</v>
      </c>
      <c r="AL41" s="12">
        <v>0</v>
      </c>
      <c r="AM41" s="12">
        <v>0</v>
      </c>
      <c r="AN41" s="20">
        <f t="shared" si="1"/>
        <v>5</v>
      </c>
      <c r="AO41" s="21">
        <v>568</v>
      </c>
      <c r="AP41" s="21">
        <v>200</v>
      </c>
      <c r="AQ41" s="22">
        <v>368</v>
      </c>
      <c r="AR41" s="23">
        <f t="shared" si="3"/>
        <v>0.352112676056338</v>
      </c>
      <c r="AS41" s="23">
        <f t="shared" si="4"/>
        <v>0.647887323943662</v>
      </c>
      <c r="AT41" s="24">
        <f t="shared" si="5"/>
        <v>200</v>
      </c>
      <c r="AU41" s="25">
        <f t="shared" si="6"/>
        <v>7145</v>
      </c>
      <c r="AV41" s="25" t="s">
        <v>397</v>
      </c>
      <c r="AW41" s="16">
        <v>6341</v>
      </c>
      <c r="AX41" s="26">
        <f t="shared" si="9"/>
        <v>568000</v>
      </c>
      <c r="AY41" s="26">
        <f t="shared" si="10"/>
        <v>200000</v>
      </c>
      <c r="AZ41" s="27" t="s">
        <v>1165</v>
      </c>
      <c r="BA41" s="26">
        <f t="shared" si="2"/>
        <v>100000</v>
      </c>
      <c r="BB41" s="27" t="s">
        <v>596</v>
      </c>
      <c r="BC41" s="12" t="s">
        <v>445</v>
      </c>
      <c r="BD41" s="12" t="s">
        <v>801</v>
      </c>
      <c r="BE41" s="64">
        <v>38443</v>
      </c>
      <c r="BF41" s="64">
        <v>38595</v>
      </c>
      <c r="BG41" s="64" t="s">
        <v>1016</v>
      </c>
    </row>
    <row r="42" spans="1:59" s="37" customFormat="1" ht="38.25">
      <c r="A42" s="8">
        <v>38</v>
      </c>
      <c r="B42" s="9" t="s">
        <v>505</v>
      </c>
      <c r="C42" s="10" t="s">
        <v>1257</v>
      </c>
      <c r="D42" s="11" t="s">
        <v>1249</v>
      </c>
      <c r="E42" s="63" t="s">
        <v>449</v>
      </c>
      <c r="F42" s="10" t="s">
        <v>1251</v>
      </c>
      <c r="G42" s="12" t="s">
        <v>1252</v>
      </c>
      <c r="H42" s="10" t="s">
        <v>1253</v>
      </c>
      <c r="I42" s="10" t="s">
        <v>1254</v>
      </c>
      <c r="J42" s="13">
        <v>553776110</v>
      </c>
      <c r="K42" s="13">
        <v>553776110</v>
      </c>
      <c r="L42" s="13">
        <v>724179588</v>
      </c>
      <c r="M42" s="72" t="s">
        <v>1255</v>
      </c>
      <c r="N42" s="72"/>
      <c r="O42" s="14" t="s">
        <v>1266</v>
      </c>
      <c r="P42" s="10" t="s">
        <v>609</v>
      </c>
      <c r="Q42" s="15" t="s">
        <v>610</v>
      </c>
      <c r="R42" s="16" t="s">
        <v>1256</v>
      </c>
      <c r="S42" s="10" t="str">
        <f t="shared" si="11"/>
        <v>Ing. Zdeněk Vaněk</v>
      </c>
      <c r="T42" s="17" t="s">
        <v>443</v>
      </c>
      <c r="U42" s="17">
        <v>1361</v>
      </c>
      <c r="V42" s="17"/>
      <c r="W42" s="8" t="s">
        <v>444</v>
      </c>
      <c r="X42" s="8" t="s">
        <v>444</v>
      </c>
      <c r="Y42" s="8" t="s">
        <v>444</v>
      </c>
      <c r="Z42" s="8" t="s">
        <v>444</v>
      </c>
      <c r="AA42" s="8" t="s">
        <v>444</v>
      </c>
      <c r="AB42" s="8" t="s">
        <v>444</v>
      </c>
      <c r="AC42" s="18" t="s">
        <v>444</v>
      </c>
      <c r="AD42" s="19"/>
      <c r="AE42" s="8" t="s">
        <v>444</v>
      </c>
      <c r="AF42" s="8" t="s">
        <v>444</v>
      </c>
      <c r="AG42" s="8" t="s">
        <v>444</v>
      </c>
      <c r="AH42" s="8" t="s">
        <v>444</v>
      </c>
      <c r="AI42" s="8" t="s">
        <v>444</v>
      </c>
      <c r="AJ42" s="18" t="s">
        <v>444</v>
      </c>
      <c r="AK42" s="12">
        <v>5</v>
      </c>
      <c r="AL42" s="12">
        <v>0</v>
      </c>
      <c r="AM42" s="12">
        <v>0</v>
      </c>
      <c r="AN42" s="20">
        <f t="shared" si="1"/>
        <v>5</v>
      </c>
      <c r="AO42" s="21">
        <v>475</v>
      </c>
      <c r="AP42" s="21">
        <v>200</v>
      </c>
      <c r="AQ42" s="22">
        <v>275</v>
      </c>
      <c r="AR42" s="23">
        <f t="shared" si="3"/>
        <v>0.42105263157894735</v>
      </c>
      <c r="AS42" s="23">
        <f t="shared" si="4"/>
        <v>0.5789473684210527</v>
      </c>
      <c r="AT42" s="24">
        <f t="shared" si="5"/>
        <v>200</v>
      </c>
      <c r="AU42" s="25">
        <f t="shared" si="6"/>
        <v>7345</v>
      </c>
      <c r="AV42" s="25" t="s">
        <v>397</v>
      </c>
      <c r="AW42" s="16">
        <v>6341</v>
      </c>
      <c r="AX42" s="26">
        <f t="shared" si="9"/>
        <v>475000</v>
      </c>
      <c r="AY42" s="26">
        <f t="shared" si="10"/>
        <v>200000</v>
      </c>
      <c r="AZ42" s="27" t="s">
        <v>1165</v>
      </c>
      <c r="BA42" s="26">
        <f t="shared" si="2"/>
        <v>100000</v>
      </c>
      <c r="BB42" s="27" t="s">
        <v>596</v>
      </c>
      <c r="BC42" s="12" t="s">
        <v>445</v>
      </c>
      <c r="BD42" s="12" t="s">
        <v>801</v>
      </c>
      <c r="BE42" s="64">
        <v>38412</v>
      </c>
      <c r="BF42" s="64">
        <v>38595</v>
      </c>
      <c r="BG42" s="64" t="s">
        <v>1016</v>
      </c>
    </row>
    <row r="43" spans="1:59" s="37" customFormat="1" ht="25.5">
      <c r="A43" s="8">
        <v>39</v>
      </c>
      <c r="B43" s="9" t="s">
        <v>568</v>
      </c>
      <c r="C43" s="10" t="s">
        <v>211</v>
      </c>
      <c r="D43" s="11" t="s">
        <v>203</v>
      </c>
      <c r="E43" s="63" t="s">
        <v>449</v>
      </c>
      <c r="F43" s="10" t="s">
        <v>204</v>
      </c>
      <c r="G43" s="12">
        <v>73931</v>
      </c>
      <c r="H43" s="10" t="s">
        <v>205</v>
      </c>
      <c r="I43" s="10" t="s">
        <v>206</v>
      </c>
      <c r="J43" s="13">
        <v>558671925</v>
      </c>
      <c r="K43" s="13">
        <v>558671135</v>
      </c>
      <c r="L43" s="13">
        <v>724178656</v>
      </c>
      <c r="M43" s="72" t="s">
        <v>207</v>
      </c>
      <c r="N43" s="72" t="s">
        <v>208</v>
      </c>
      <c r="O43" s="14" t="s">
        <v>209</v>
      </c>
      <c r="P43" s="10" t="s">
        <v>609</v>
      </c>
      <c r="Q43" s="15" t="s">
        <v>610</v>
      </c>
      <c r="R43" s="16" t="s">
        <v>210</v>
      </c>
      <c r="S43" s="10" t="str">
        <f t="shared" si="11"/>
        <v>Jan Kožušník</v>
      </c>
      <c r="T43" s="17" t="s">
        <v>443</v>
      </c>
      <c r="U43" s="17">
        <v>1517</v>
      </c>
      <c r="V43" s="17"/>
      <c r="W43" s="8" t="s">
        <v>444</v>
      </c>
      <c r="X43" s="8" t="s">
        <v>444</v>
      </c>
      <c r="Y43" s="8" t="s">
        <v>444</v>
      </c>
      <c r="Z43" s="8" t="s">
        <v>444</v>
      </c>
      <c r="AA43" s="8" t="s">
        <v>444</v>
      </c>
      <c r="AB43" s="8" t="s">
        <v>444</v>
      </c>
      <c r="AC43" s="18" t="s">
        <v>444</v>
      </c>
      <c r="AD43" s="19"/>
      <c r="AE43" s="8" t="s">
        <v>444</v>
      </c>
      <c r="AF43" s="8" t="s">
        <v>444</v>
      </c>
      <c r="AG43" s="8" t="s">
        <v>444</v>
      </c>
      <c r="AH43" s="8" t="s">
        <v>444</v>
      </c>
      <c r="AI43" s="8" t="s">
        <v>444</v>
      </c>
      <c r="AJ43" s="18" t="s">
        <v>444</v>
      </c>
      <c r="AK43" s="12">
        <v>5</v>
      </c>
      <c r="AL43" s="12">
        <v>0</v>
      </c>
      <c r="AM43" s="12">
        <v>0</v>
      </c>
      <c r="AN43" s="20">
        <f t="shared" si="1"/>
        <v>5</v>
      </c>
      <c r="AO43" s="21">
        <v>634</v>
      </c>
      <c r="AP43" s="21">
        <v>200</v>
      </c>
      <c r="AQ43" s="22">
        <v>434</v>
      </c>
      <c r="AR43" s="23">
        <f t="shared" si="3"/>
        <v>0.31545741324921134</v>
      </c>
      <c r="AS43" s="23">
        <f t="shared" si="4"/>
        <v>0.6845425867507886</v>
      </c>
      <c r="AT43" s="24">
        <f t="shared" si="5"/>
        <v>200</v>
      </c>
      <c r="AU43" s="25">
        <f t="shared" si="6"/>
        <v>7545</v>
      </c>
      <c r="AV43" s="25" t="s">
        <v>397</v>
      </c>
      <c r="AW43" s="16" t="s">
        <v>306</v>
      </c>
      <c r="AX43" s="26">
        <f t="shared" si="9"/>
        <v>634000</v>
      </c>
      <c r="AY43" s="26">
        <f t="shared" si="10"/>
        <v>200000</v>
      </c>
      <c r="AZ43" s="27" t="s">
        <v>1165</v>
      </c>
      <c r="BA43" s="26">
        <f t="shared" si="2"/>
        <v>100000</v>
      </c>
      <c r="BB43" s="27" t="s">
        <v>596</v>
      </c>
      <c r="BC43" s="12" t="s">
        <v>445</v>
      </c>
      <c r="BD43" s="12" t="s">
        <v>802</v>
      </c>
      <c r="BE43" s="64">
        <v>38473</v>
      </c>
      <c r="BF43" s="64">
        <v>38656</v>
      </c>
      <c r="BG43" s="64" t="s">
        <v>1016</v>
      </c>
    </row>
    <row r="44" spans="1:59" s="37" customFormat="1" ht="51">
      <c r="A44" s="8">
        <v>40</v>
      </c>
      <c r="B44" s="9" t="s">
        <v>550</v>
      </c>
      <c r="C44" s="10" t="s">
        <v>337</v>
      </c>
      <c r="D44" s="11" t="s">
        <v>336</v>
      </c>
      <c r="E44" s="63" t="s">
        <v>449</v>
      </c>
      <c r="F44" s="10" t="s">
        <v>338</v>
      </c>
      <c r="G44" s="12" t="s">
        <v>339</v>
      </c>
      <c r="H44" s="10" t="s">
        <v>340</v>
      </c>
      <c r="I44" s="10" t="s">
        <v>341</v>
      </c>
      <c r="J44" s="13">
        <v>595054120</v>
      </c>
      <c r="K44" s="13">
        <v>595054120</v>
      </c>
      <c r="L44" s="13">
        <v>724180676</v>
      </c>
      <c r="M44" s="72" t="s">
        <v>342</v>
      </c>
      <c r="N44" s="72" t="s">
        <v>343</v>
      </c>
      <c r="O44" s="14" t="s">
        <v>344</v>
      </c>
      <c r="P44" s="10" t="s">
        <v>592</v>
      </c>
      <c r="Q44" s="15" t="s">
        <v>593</v>
      </c>
      <c r="R44" s="16" t="s">
        <v>345</v>
      </c>
      <c r="S44" s="10" t="str">
        <f t="shared" si="11"/>
        <v>Mgr. Ludmila Janoschová</v>
      </c>
      <c r="T44" s="17" t="s">
        <v>643</v>
      </c>
      <c r="U44" s="17">
        <v>1539</v>
      </c>
      <c r="V44" s="17"/>
      <c r="W44" s="8" t="s">
        <v>444</v>
      </c>
      <c r="X44" s="8" t="s">
        <v>444</v>
      </c>
      <c r="Y44" s="8" t="s">
        <v>444</v>
      </c>
      <c r="Z44" s="8" t="s">
        <v>444</v>
      </c>
      <c r="AA44" s="8" t="s">
        <v>444</v>
      </c>
      <c r="AB44" s="8" t="s">
        <v>444</v>
      </c>
      <c r="AC44" s="18" t="s">
        <v>444</v>
      </c>
      <c r="AD44" s="19"/>
      <c r="AE44" s="8" t="s">
        <v>444</v>
      </c>
      <c r="AF44" s="8" t="s">
        <v>444</v>
      </c>
      <c r="AG44" s="8" t="s">
        <v>444</v>
      </c>
      <c r="AH44" s="8" t="s">
        <v>444</v>
      </c>
      <c r="AI44" s="8" t="s">
        <v>444</v>
      </c>
      <c r="AJ44" s="18" t="s">
        <v>444</v>
      </c>
      <c r="AK44" s="12">
        <v>5</v>
      </c>
      <c r="AL44" s="12">
        <v>0</v>
      </c>
      <c r="AM44" s="12">
        <v>0</v>
      </c>
      <c r="AN44" s="20">
        <f t="shared" si="1"/>
        <v>5</v>
      </c>
      <c r="AO44" s="21">
        <v>502</v>
      </c>
      <c r="AP44" s="21">
        <v>199</v>
      </c>
      <c r="AQ44" s="22">
        <v>303</v>
      </c>
      <c r="AR44" s="23">
        <f t="shared" si="3"/>
        <v>0.39641434262948205</v>
      </c>
      <c r="AS44" s="23">
        <f t="shared" si="4"/>
        <v>0.603585657370518</v>
      </c>
      <c r="AT44" s="24">
        <f t="shared" si="5"/>
        <v>199</v>
      </c>
      <c r="AU44" s="25">
        <f t="shared" si="6"/>
        <v>7744</v>
      </c>
      <c r="AV44" s="25" t="s">
        <v>397</v>
      </c>
      <c r="AW44" s="16" t="s">
        <v>306</v>
      </c>
      <c r="AX44" s="26">
        <f t="shared" si="9"/>
        <v>502000</v>
      </c>
      <c r="AY44" s="26">
        <f t="shared" si="10"/>
        <v>199000</v>
      </c>
      <c r="AZ44" s="27" t="s">
        <v>1171</v>
      </c>
      <c r="BA44" s="26">
        <f t="shared" si="2"/>
        <v>99500</v>
      </c>
      <c r="BB44" s="27" t="s">
        <v>1196</v>
      </c>
      <c r="BC44" s="12" t="s">
        <v>649</v>
      </c>
      <c r="BD44" s="12" t="s">
        <v>803</v>
      </c>
      <c r="BE44" s="64">
        <v>38353</v>
      </c>
      <c r="BF44" s="64">
        <v>38595</v>
      </c>
      <c r="BG44" s="64" t="s">
        <v>1016</v>
      </c>
    </row>
    <row r="45" spans="1:59" s="37" customFormat="1" ht="38.25">
      <c r="A45" s="8">
        <v>41</v>
      </c>
      <c r="B45" s="9" t="s">
        <v>531</v>
      </c>
      <c r="C45" s="10" t="s">
        <v>47</v>
      </c>
      <c r="D45" s="11" t="s">
        <v>46</v>
      </c>
      <c r="E45" s="63" t="s">
        <v>449</v>
      </c>
      <c r="F45" s="10" t="s">
        <v>48</v>
      </c>
      <c r="G45" s="12" t="s">
        <v>49</v>
      </c>
      <c r="H45" s="10" t="s">
        <v>50</v>
      </c>
      <c r="I45" s="10" t="s">
        <v>51</v>
      </c>
      <c r="J45" s="13">
        <v>554641129</v>
      </c>
      <c r="K45" s="13">
        <v>554631347</v>
      </c>
      <c r="L45" s="13">
        <v>724180356</v>
      </c>
      <c r="M45" s="72" t="s">
        <v>52</v>
      </c>
      <c r="N45" s="72" t="s">
        <v>53</v>
      </c>
      <c r="O45" s="14" t="s">
        <v>54</v>
      </c>
      <c r="P45" s="10" t="s">
        <v>592</v>
      </c>
      <c r="Q45" s="15" t="s">
        <v>593</v>
      </c>
      <c r="R45" s="16" t="s">
        <v>55</v>
      </c>
      <c r="S45" s="10" t="str">
        <f t="shared" si="11"/>
        <v>Vlastimil Adámek</v>
      </c>
      <c r="T45" s="17" t="s">
        <v>443</v>
      </c>
      <c r="U45" s="17">
        <v>1547</v>
      </c>
      <c r="V45" s="17"/>
      <c r="W45" s="8" t="s">
        <v>444</v>
      </c>
      <c r="X45" s="8" t="s">
        <v>444</v>
      </c>
      <c r="Y45" s="8" t="s">
        <v>444</v>
      </c>
      <c r="Z45" s="8" t="s">
        <v>444</v>
      </c>
      <c r="AA45" s="8" t="s">
        <v>444</v>
      </c>
      <c r="AB45" s="8" t="s">
        <v>444</v>
      </c>
      <c r="AC45" s="18" t="s">
        <v>444</v>
      </c>
      <c r="AD45" s="19"/>
      <c r="AE45" s="8" t="s">
        <v>444</v>
      </c>
      <c r="AF45" s="8" t="s">
        <v>444</v>
      </c>
      <c r="AG45" s="8" t="s">
        <v>444</v>
      </c>
      <c r="AH45" s="8" t="s">
        <v>444</v>
      </c>
      <c r="AI45" s="8" t="s">
        <v>444</v>
      </c>
      <c r="AJ45" s="18" t="s">
        <v>444</v>
      </c>
      <c r="AK45" s="12">
        <v>5</v>
      </c>
      <c r="AL45" s="12">
        <v>0</v>
      </c>
      <c r="AM45" s="12">
        <v>0</v>
      </c>
      <c r="AN45" s="20">
        <f t="shared" si="1"/>
        <v>5</v>
      </c>
      <c r="AO45" s="21">
        <v>410</v>
      </c>
      <c r="AP45" s="21">
        <v>180</v>
      </c>
      <c r="AQ45" s="22">
        <v>230</v>
      </c>
      <c r="AR45" s="23">
        <f t="shared" si="3"/>
        <v>0.43902439024390244</v>
      </c>
      <c r="AS45" s="23">
        <f t="shared" si="4"/>
        <v>0.5609756097560976</v>
      </c>
      <c r="AT45" s="24">
        <f t="shared" si="5"/>
        <v>180</v>
      </c>
      <c r="AU45" s="25">
        <f t="shared" si="6"/>
        <v>7924</v>
      </c>
      <c r="AV45" s="25" t="s">
        <v>397</v>
      </c>
      <c r="AW45" s="16">
        <v>6341</v>
      </c>
      <c r="AX45" s="26">
        <f t="shared" si="9"/>
        <v>410000</v>
      </c>
      <c r="AY45" s="26">
        <f t="shared" si="10"/>
        <v>180000</v>
      </c>
      <c r="AZ45" s="27" t="s">
        <v>1172</v>
      </c>
      <c r="BA45" s="26">
        <f t="shared" si="2"/>
        <v>90000</v>
      </c>
      <c r="BB45" s="27" t="s">
        <v>1197</v>
      </c>
      <c r="BC45" s="12" t="s">
        <v>445</v>
      </c>
      <c r="BD45" s="12" t="s">
        <v>804</v>
      </c>
      <c r="BE45" s="64">
        <v>38473</v>
      </c>
      <c r="BF45" s="64">
        <v>38656</v>
      </c>
      <c r="BG45" s="64" t="s">
        <v>1016</v>
      </c>
    </row>
    <row r="46" spans="1:59" s="37" customFormat="1" ht="51">
      <c r="A46" s="8">
        <v>42</v>
      </c>
      <c r="B46" s="9" t="s">
        <v>503</v>
      </c>
      <c r="C46" s="10" t="s">
        <v>1247</v>
      </c>
      <c r="D46" s="11" t="s">
        <v>1160</v>
      </c>
      <c r="E46" s="63" t="s">
        <v>449</v>
      </c>
      <c r="F46" s="10" t="s">
        <v>1161</v>
      </c>
      <c r="G46" s="12" t="s">
        <v>1162</v>
      </c>
      <c r="H46" s="10" t="s">
        <v>1163</v>
      </c>
      <c r="I46" s="10" t="s">
        <v>1164</v>
      </c>
      <c r="J46" s="13">
        <v>553659075</v>
      </c>
      <c r="K46" s="13">
        <v>553659064</v>
      </c>
      <c r="L46" s="13">
        <v>724184394</v>
      </c>
      <c r="M46" s="72" t="s">
        <v>1244</v>
      </c>
      <c r="N46" s="72" t="s">
        <v>1245</v>
      </c>
      <c r="O46" s="14" t="s">
        <v>1246</v>
      </c>
      <c r="P46" s="10" t="s">
        <v>609</v>
      </c>
      <c r="Q46" s="15" t="s">
        <v>610</v>
      </c>
      <c r="R46" s="16" t="s">
        <v>1248</v>
      </c>
      <c r="S46" s="10" t="str">
        <f t="shared" si="11"/>
        <v>Ing. Kurt Kocián</v>
      </c>
      <c r="T46" s="17" t="s">
        <v>443</v>
      </c>
      <c r="U46" s="17">
        <v>1556</v>
      </c>
      <c r="V46" s="17"/>
      <c r="W46" s="8" t="s">
        <v>444</v>
      </c>
      <c r="X46" s="8" t="s">
        <v>444</v>
      </c>
      <c r="Y46" s="8" t="s">
        <v>444</v>
      </c>
      <c r="Z46" s="8" t="s">
        <v>444</v>
      </c>
      <c r="AA46" s="8" t="s">
        <v>444</v>
      </c>
      <c r="AB46" s="8" t="s">
        <v>444</v>
      </c>
      <c r="AC46" s="18" t="s">
        <v>444</v>
      </c>
      <c r="AD46" s="19"/>
      <c r="AE46" s="8" t="s">
        <v>444</v>
      </c>
      <c r="AF46" s="8" t="s">
        <v>444</v>
      </c>
      <c r="AG46" s="8" t="s">
        <v>444</v>
      </c>
      <c r="AH46" s="8" t="s">
        <v>444</v>
      </c>
      <c r="AI46" s="8" t="s">
        <v>444</v>
      </c>
      <c r="AJ46" s="18" t="s">
        <v>444</v>
      </c>
      <c r="AK46" s="12">
        <v>5</v>
      </c>
      <c r="AL46" s="12">
        <v>0</v>
      </c>
      <c r="AM46" s="12">
        <v>0</v>
      </c>
      <c r="AN46" s="20">
        <f t="shared" si="1"/>
        <v>5</v>
      </c>
      <c r="AO46" s="21">
        <v>1815</v>
      </c>
      <c r="AP46" s="21">
        <v>200</v>
      </c>
      <c r="AQ46" s="22">
        <v>1615</v>
      </c>
      <c r="AR46" s="23">
        <f t="shared" si="3"/>
        <v>0.11019283746556474</v>
      </c>
      <c r="AS46" s="23">
        <f t="shared" si="4"/>
        <v>0.8898071625344353</v>
      </c>
      <c r="AT46" s="24">
        <f t="shared" si="5"/>
        <v>200</v>
      </c>
      <c r="AU46" s="25">
        <f t="shared" si="6"/>
        <v>8124</v>
      </c>
      <c r="AV46" s="25" t="s">
        <v>397</v>
      </c>
      <c r="AW46" s="16">
        <v>6341</v>
      </c>
      <c r="AX46" s="26">
        <f t="shared" si="9"/>
        <v>1815000</v>
      </c>
      <c r="AY46" s="26">
        <f t="shared" si="10"/>
        <v>200000</v>
      </c>
      <c r="AZ46" s="27" t="s">
        <v>1165</v>
      </c>
      <c r="BA46" s="26">
        <f t="shared" si="2"/>
        <v>100000</v>
      </c>
      <c r="BB46" s="27" t="s">
        <v>596</v>
      </c>
      <c r="BC46" s="12" t="s">
        <v>445</v>
      </c>
      <c r="BD46" s="12" t="s">
        <v>805</v>
      </c>
      <c r="BE46" s="64">
        <v>38443</v>
      </c>
      <c r="BF46" s="64">
        <v>38625</v>
      </c>
      <c r="BG46" s="64" t="s">
        <v>1016</v>
      </c>
    </row>
    <row r="47" spans="1:59" s="37" customFormat="1" ht="51">
      <c r="A47" s="8">
        <v>43</v>
      </c>
      <c r="B47" s="9" t="s">
        <v>533</v>
      </c>
      <c r="C47" s="10" t="s">
        <v>67</v>
      </c>
      <c r="D47" s="11" t="s">
        <v>68</v>
      </c>
      <c r="E47" s="63" t="s">
        <v>449</v>
      </c>
      <c r="F47" s="10" t="s">
        <v>69</v>
      </c>
      <c r="G47" s="12" t="s">
        <v>70</v>
      </c>
      <c r="H47" s="10" t="s">
        <v>71</v>
      </c>
      <c r="I47" s="10" t="s">
        <v>72</v>
      </c>
      <c r="J47" s="13">
        <v>556739016</v>
      </c>
      <c r="K47" s="13">
        <v>556739510</v>
      </c>
      <c r="L47" s="13">
        <v>724180667</v>
      </c>
      <c r="M47" s="72" t="s">
        <v>73</v>
      </c>
      <c r="N47" s="72" t="s">
        <v>74</v>
      </c>
      <c r="O47" s="14" t="s">
        <v>75</v>
      </c>
      <c r="P47" s="10" t="s">
        <v>609</v>
      </c>
      <c r="Q47" s="15" t="s">
        <v>610</v>
      </c>
      <c r="R47" s="16" t="s">
        <v>76</v>
      </c>
      <c r="S47" s="10" t="str">
        <f t="shared" si="11"/>
        <v>Mgr. Tomáš Machýček</v>
      </c>
      <c r="T47" s="17" t="s">
        <v>443</v>
      </c>
      <c r="U47" s="17">
        <v>1868</v>
      </c>
      <c r="V47" s="17"/>
      <c r="W47" s="8" t="s">
        <v>444</v>
      </c>
      <c r="X47" s="8" t="s">
        <v>444</v>
      </c>
      <c r="Y47" s="8" t="s">
        <v>444</v>
      </c>
      <c r="Z47" s="8" t="s">
        <v>444</v>
      </c>
      <c r="AA47" s="8" t="s">
        <v>444</v>
      </c>
      <c r="AB47" s="8" t="s">
        <v>444</v>
      </c>
      <c r="AC47" s="18" t="s">
        <v>444</v>
      </c>
      <c r="AD47" s="19"/>
      <c r="AE47" s="8" t="s">
        <v>444</v>
      </c>
      <c r="AF47" s="8" t="s">
        <v>444</v>
      </c>
      <c r="AG47" s="8" t="s">
        <v>444</v>
      </c>
      <c r="AH47" s="8" t="s">
        <v>444</v>
      </c>
      <c r="AI47" s="8" t="s">
        <v>444</v>
      </c>
      <c r="AJ47" s="18" t="s">
        <v>444</v>
      </c>
      <c r="AK47" s="12">
        <v>5</v>
      </c>
      <c r="AL47" s="12">
        <v>0</v>
      </c>
      <c r="AM47" s="12">
        <v>0</v>
      </c>
      <c r="AN47" s="20">
        <f t="shared" si="1"/>
        <v>5</v>
      </c>
      <c r="AO47" s="21">
        <v>645</v>
      </c>
      <c r="AP47" s="21">
        <v>200</v>
      </c>
      <c r="AQ47" s="22">
        <v>445</v>
      </c>
      <c r="AR47" s="23">
        <f t="shared" si="3"/>
        <v>0.31007751937984496</v>
      </c>
      <c r="AS47" s="23">
        <f t="shared" si="4"/>
        <v>0.689922480620155</v>
      </c>
      <c r="AT47" s="24">
        <f t="shared" si="5"/>
        <v>200</v>
      </c>
      <c r="AU47" s="25">
        <f t="shared" si="6"/>
        <v>8324</v>
      </c>
      <c r="AV47" s="25" t="s">
        <v>397</v>
      </c>
      <c r="AW47" s="16">
        <v>6341</v>
      </c>
      <c r="AX47" s="26">
        <f t="shared" si="9"/>
        <v>645000</v>
      </c>
      <c r="AY47" s="26">
        <f t="shared" si="10"/>
        <v>200000</v>
      </c>
      <c r="AZ47" s="27" t="s">
        <v>1165</v>
      </c>
      <c r="BA47" s="26">
        <f t="shared" si="2"/>
        <v>100000</v>
      </c>
      <c r="BB47" s="27" t="s">
        <v>596</v>
      </c>
      <c r="BC47" s="12" t="s">
        <v>445</v>
      </c>
      <c r="BD47" s="12" t="s">
        <v>806</v>
      </c>
      <c r="BE47" s="64">
        <v>38473</v>
      </c>
      <c r="BF47" s="64">
        <v>38656</v>
      </c>
      <c r="BG47" s="64" t="s">
        <v>1016</v>
      </c>
    </row>
    <row r="48" spans="1:59" s="37" customFormat="1" ht="25.5">
      <c r="A48" s="8">
        <v>44</v>
      </c>
      <c r="B48" s="9" t="s">
        <v>540</v>
      </c>
      <c r="C48" s="10" t="s">
        <v>260</v>
      </c>
      <c r="D48" s="11" t="s">
        <v>259</v>
      </c>
      <c r="E48" s="63" t="s">
        <v>449</v>
      </c>
      <c r="F48" s="10" t="s">
        <v>261</v>
      </c>
      <c r="G48" s="12" t="s">
        <v>262</v>
      </c>
      <c r="H48" s="10" t="s">
        <v>263</v>
      </c>
      <c r="I48" s="10" t="s">
        <v>264</v>
      </c>
      <c r="J48" s="13">
        <v>556425829</v>
      </c>
      <c r="K48" s="13">
        <v>556425830</v>
      </c>
      <c r="L48" s="13">
        <v>602429592</v>
      </c>
      <c r="M48" s="72" t="s">
        <v>265</v>
      </c>
      <c r="N48" s="72" t="s">
        <v>266</v>
      </c>
      <c r="O48" s="14" t="s">
        <v>267</v>
      </c>
      <c r="P48" s="10" t="s">
        <v>609</v>
      </c>
      <c r="Q48" s="15" t="s">
        <v>610</v>
      </c>
      <c r="R48" s="16" t="s">
        <v>268</v>
      </c>
      <c r="S48" s="10" t="str">
        <f t="shared" si="11"/>
        <v>Jana Holušová</v>
      </c>
      <c r="T48" s="17" t="s">
        <v>643</v>
      </c>
      <c r="U48" s="17">
        <v>2362</v>
      </c>
      <c r="V48" s="17"/>
      <c r="W48" s="8" t="s">
        <v>444</v>
      </c>
      <c r="X48" s="8" t="s">
        <v>444</v>
      </c>
      <c r="Y48" s="8" t="s">
        <v>444</v>
      </c>
      <c r="Z48" s="8" t="s">
        <v>444</v>
      </c>
      <c r="AA48" s="8" t="s">
        <v>444</v>
      </c>
      <c r="AB48" s="8" t="s">
        <v>444</v>
      </c>
      <c r="AC48" s="18" t="s">
        <v>444</v>
      </c>
      <c r="AD48" s="19"/>
      <c r="AE48" s="8" t="s">
        <v>444</v>
      </c>
      <c r="AF48" s="8" t="s">
        <v>444</v>
      </c>
      <c r="AG48" s="8" t="s">
        <v>444</v>
      </c>
      <c r="AH48" s="8" t="s">
        <v>444</v>
      </c>
      <c r="AI48" s="8" t="s">
        <v>444</v>
      </c>
      <c r="AJ48" s="18" t="s">
        <v>444</v>
      </c>
      <c r="AK48" s="12">
        <v>5</v>
      </c>
      <c r="AL48" s="12">
        <v>0</v>
      </c>
      <c r="AM48" s="12">
        <v>0</v>
      </c>
      <c r="AN48" s="20">
        <f t="shared" si="1"/>
        <v>5</v>
      </c>
      <c r="AO48" s="21">
        <v>900</v>
      </c>
      <c r="AP48" s="21">
        <v>200</v>
      </c>
      <c r="AQ48" s="22">
        <v>700</v>
      </c>
      <c r="AR48" s="23">
        <f t="shared" si="3"/>
        <v>0.2222222222222222</v>
      </c>
      <c r="AS48" s="23">
        <f t="shared" si="4"/>
        <v>0.7777777777777778</v>
      </c>
      <c r="AT48" s="24">
        <f t="shared" si="5"/>
        <v>200</v>
      </c>
      <c r="AU48" s="25">
        <f t="shared" si="6"/>
        <v>8524</v>
      </c>
      <c r="AV48" s="25" t="s">
        <v>397</v>
      </c>
      <c r="AW48" s="16">
        <v>6341</v>
      </c>
      <c r="AX48" s="26">
        <f t="shared" si="9"/>
        <v>900000</v>
      </c>
      <c r="AY48" s="26">
        <f t="shared" si="10"/>
        <v>200000</v>
      </c>
      <c r="AZ48" s="27" t="s">
        <v>1165</v>
      </c>
      <c r="BA48" s="26">
        <f t="shared" si="2"/>
        <v>100000</v>
      </c>
      <c r="BB48" s="27" t="s">
        <v>596</v>
      </c>
      <c r="BC48" s="12" t="s">
        <v>649</v>
      </c>
      <c r="BD48" s="12" t="s">
        <v>1218</v>
      </c>
      <c r="BE48" s="64">
        <v>38353</v>
      </c>
      <c r="BF48" s="64">
        <v>38625</v>
      </c>
      <c r="BG48" s="64" t="s">
        <v>1016</v>
      </c>
    </row>
    <row r="49" spans="1:59" s="37" customFormat="1" ht="38.25">
      <c r="A49" s="8">
        <v>45</v>
      </c>
      <c r="B49" s="9" t="s">
        <v>495</v>
      </c>
      <c r="C49" s="10" t="s">
        <v>1101</v>
      </c>
      <c r="D49" s="11" t="s">
        <v>1090</v>
      </c>
      <c r="E49" s="63" t="s">
        <v>449</v>
      </c>
      <c r="F49" s="10" t="s">
        <v>1092</v>
      </c>
      <c r="G49" s="12" t="s">
        <v>1093</v>
      </c>
      <c r="H49" s="10" t="s">
        <v>1094</v>
      </c>
      <c r="I49" s="10" t="s">
        <v>1095</v>
      </c>
      <c r="J49" s="13">
        <v>596540140</v>
      </c>
      <c r="K49" s="13">
        <v>539550168</v>
      </c>
      <c r="L49" s="13"/>
      <c r="M49" s="72" t="s">
        <v>1096</v>
      </c>
      <c r="N49" s="72" t="s">
        <v>1097</v>
      </c>
      <c r="O49" s="14" t="s">
        <v>1098</v>
      </c>
      <c r="P49" s="10" t="s">
        <v>592</v>
      </c>
      <c r="Q49" s="15" t="s">
        <v>593</v>
      </c>
      <c r="R49" s="16" t="s">
        <v>1099</v>
      </c>
      <c r="S49" s="10" t="str">
        <f t="shared" si="11"/>
        <v>Ing. Lumír Mžik</v>
      </c>
      <c r="T49" s="17" t="s">
        <v>443</v>
      </c>
      <c r="U49" s="17">
        <v>3802</v>
      </c>
      <c r="V49" s="17"/>
      <c r="W49" s="8" t="s">
        <v>444</v>
      </c>
      <c r="X49" s="8" t="s">
        <v>444</v>
      </c>
      <c r="Y49" s="8" t="s">
        <v>444</v>
      </c>
      <c r="Z49" s="8" t="s">
        <v>444</v>
      </c>
      <c r="AA49" s="8" t="s">
        <v>444</v>
      </c>
      <c r="AB49" s="8" t="s">
        <v>444</v>
      </c>
      <c r="AC49" s="18" t="s">
        <v>444</v>
      </c>
      <c r="AD49" s="19"/>
      <c r="AE49" s="8" t="s">
        <v>444</v>
      </c>
      <c r="AF49" s="8" t="s">
        <v>444</v>
      </c>
      <c r="AG49" s="8" t="s">
        <v>444</v>
      </c>
      <c r="AH49" s="8" t="s">
        <v>444</v>
      </c>
      <c r="AI49" s="8" t="s">
        <v>444</v>
      </c>
      <c r="AJ49" s="18" t="s">
        <v>444</v>
      </c>
      <c r="AK49" s="12">
        <v>5</v>
      </c>
      <c r="AL49" s="12">
        <v>0</v>
      </c>
      <c r="AM49" s="12">
        <v>0</v>
      </c>
      <c r="AN49" s="20">
        <f>SUM(AK49:AM49)</f>
        <v>5</v>
      </c>
      <c r="AO49" s="21">
        <v>350</v>
      </c>
      <c r="AP49" s="21">
        <v>175</v>
      </c>
      <c r="AQ49" s="22">
        <v>175</v>
      </c>
      <c r="AR49" s="23">
        <f>(AP49/AO49)</f>
        <v>0.5</v>
      </c>
      <c r="AS49" s="23">
        <f>AQ49/AO49</f>
        <v>0.5</v>
      </c>
      <c r="AT49" s="24">
        <f>AP49</f>
        <v>175</v>
      </c>
      <c r="AU49" s="25">
        <f t="shared" si="6"/>
        <v>8699</v>
      </c>
      <c r="AV49" s="25" t="s">
        <v>397</v>
      </c>
      <c r="AW49" s="16">
        <v>6341</v>
      </c>
      <c r="AX49" s="26">
        <f>AO49*1000</f>
        <v>350000</v>
      </c>
      <c r="AY49" s="26">
        <f>AP49*1000</f>
        <v>175000</v>
      </c>
      <c r="AZ49" s="27" t="s">
        <v>1173</v>
      </c>
      <c r="BA49" s="26">
        <f>AY49/2</f>
        <v>87500</v>
      </c>
      <c r="BB49" s="27" t="s">
        <v>1198</v>
      </c>
      <c r="BC49" s="12" t="s">
        <v>445</v>
      </c>
      <c r="BD49" s="12" t="s">
        <v>807</v>
      </c>
      <c r="BE49" s="64">
        <v>38473</v>
      </c>
      <c r="BF49" s="64">
        <v>38565</v>
      </c>
      <c r="BG49" s="64" t="s">
        <v>1016</v>
      </c>
    </row>
    <row r="50" spans="1:59" s="37" customFormat="1" ht="51">
      <c r="A50" s="8">
        <v>46</v>
      </c>
      <c r="B50" s="9" t="s">
        <v>480</v>
      </c>
      <c r="C50" s="10" t="s">
        <v>937</v>
      </c>
      <c r="D50" s="11" t="s">
        <v>929</v>
      </c>
      <c r="E50" s="63" t="s">
        <v>449</v>
      </c>
      <c r="F50" s="10" t="s">
        <v>930</v>
      </c>
      <c r="G50" s="12">
        <v>73998</v>
      </c>
      <c r="H50" s="10" t="s">
        <v>931</v>
      </c>
      <c r="I50" s="10" t="s">
        <v>932</v>
      </c>
      <c r="J50" s="13">
        <v>558337911</v>
      </c>
      <c r="K50" s="13">
        <v>558337910</v>
      </c>
      <c r="L50" s="13">
        <v>606740120</v>
      </c>
      <c r="M50" s="72" t="s">
        <v>933</v>
      </c>
      <c r="N50" s="72" t="s">
        <v>934</v>
      </c>
      <c r="O50" s="14" t="s">
        <v>935</v>
      </c>
      <c r="P50" s="10" t="s">
        <v>609</v>
      </c>
      <c r="Q50" s="15" t="s">
        <v>610</v>
      </c>
      <c r="R50" s="16" t="s">
        <v>936</v>
      </c>
      <c r="S50" s="10" t="str">
        <f t="shared" si="11"/>
        <v>Ing. Milan Procházka</v>
      </c>
      <c r="T50" s="17" t="s">
        <v>443</v>
      </c>
      <c r="U50" s="17">
        <v>3975</v>
      </c>
      <c r="V50" s="17"/>
      <c r="W50" s="8" t="s">
        <v>444</v>
      </c>
      <c r="X50" s="8" t="s">
        <v>444</v>
      </c>
      <c r="Y50" s="8" t="s">
        <v>444</v>
      </c>
      <c r="Z50" s="8" t="s">
        <v>444</v>
      </c>
      <c r="AA50" s="8" t="s">
        <v>444</v>
      </c>
      <c r="AB50" s="8" t="s">
        <v>444</v>
      </c>
      <c r="AC50" s="18" t="s">
        <v>444</v>
      </c>
      <c r="AD50" s="19"/>
      <c r="AE50" s="8" t="s">
        <v>444</v>
      </c>
      <c r="AF50" s="8" t="s">
        <v>444</v>
      </c>
      <c r="AG50" s="8" t="s">
        <v>444</v>
      </c>
      <c r="AH50" s="8" t="s">
        <v>444</v>
      </c>
      <c r="AI50" s="8" t="s">
        <v>444</v>
      </c>
      <c r="AJ50" s="18" t="s">
        <v>444</v>
      </c>
      <c r="AK50" s="12">
        <v>5</v>
      </c>
      <c r="AL50" s="12">
        <v>0</v>
      </c>
      <c r="AM50" s="12">
        <v>0</v>
      </c>
      <c r="AN50" s="20">
        <f t="shared" si="1"/>
        <v>5</v>
      </c>
      <c r="AO50" s="21">
        <v>789</v>
      </c>
      <c r="AP50" s="21">
        <v>200</v>
      </c>
      <c r="AQ50" s="22">
        <v>589</v>
      </c>
      <c r="AR50" s="23">
        <f t="shared" si="3"/>
        <v>0.2534854245880862</v>
      </c>
      <c r="AS50" s="23">
        <f t="shared" si="4"/>
        <v>0.7465145754119138</v>
      </c>
      <c r="AT50" s="24">
        <f t="shared" si="5"/>
        <v>200</v>
      </c>
      <c r="AU50" s="25">
        <f t="shared" si="6"/>
        <v>8899</v>
      </c>
      <c r="AV50" s="25" t="s">
        <v>397</v>
      </c>
      <c r="AW50" s="16">
        <v>6341</v>
      </c>
      <c r="AX50" s="26">
        <f t="shared" si="9"/>
        <v>789000</v>
      </c>
      <c r="AY50" s="26">
        <f t="shared" si="10"/>
        <v>200000</v>
      </c>
      <c r="AZ50" s="27" t="s">
        <v>1165</v>
      </c>
      <c r="BA50" s="26">
        <f t="shared" si="2"/>
        <v>100000</v>
      </c>
      <c r="BB50" s="27" t="s">
        <v>596</v>
      </c>
      <c r="BC50" s="12" t="s">
        <v>445</v>
      </c>
      <c r="BD50" s="12" t="s">
        <v>808</v>
      </c>
      <c r="BE50" s="64">
        <v>38473</v>
      </c>
      <c r="BF50" s="64">
        <v>38564</v>
      </c>
      <c r="BG50" s="64" t="s">
        <v>1016</v>
      </c>
    </row>
    <row r="51" spans="1:59" s="37" customFormat="1" ht="38.25">
      <c r="A51" s="8">
        <v>47</v>
      </c>
      <c r="B51" s="9" t="s">
        <v>521</v>
      </c>
      <c r="C51" s="10" t="s">
        <v>1395</v>
      </c>
      <c r="D51" s="11" t="s">
        <v>1387</v>
      </c>
      <c r="E51" s="63" t="s">
        <v>449</v>
      </c>
      <c r="F51" s="10" t="s">
        <v>1388</v>
      </c>
      <c r="G51" s="12" t="s">
        <v>1389</v>
      </c>
      <c r="H51" s="10" t="s">
        <v>1390</v>
      </c>
      <c r="I51" s="10" t="s">
        <v>1391</v>
      </c>
      <c r="J51" s="13">
        <v>554617922</v>
      </c>
      <c r="K51" s="13">
        <v>554617922</v>
      </c>
      <c r="L51" s="13">
        <v>724179580</v>
      </c>
      <c r="M51" s="72" t="s">
        <v>1392</v>
      </c>
      <c r="N51" s="72"/>
      <c r="O51" s="14" t="s">
        <v>1393</v>
      </c>
      <c r="P51" s="10" t="s">
        <v>592</v>
      </c>
      <c r="Q51" s="15" t="s">
        <v>593</v>
      </c>
      <c r="R51" s="16" t="s">
        <v>1394</v>
      </c>
      <c r="S51" s="10" t="str">
        <f t="shared" si="11"/>
        <v>Karel Venháč</v>
      </c>
      <c r="T51" s="17" t="s">
        <v>443</v>
      </c>
      <c r="U51" s="17">
        <v>160</v>
      </c>
      <c r="V51" s="17"/>
      <c r="W51" s="8" t="s">
        <v>444</v>
      </c>
      <c r="X51" s="8" t="s">
        <v>444</v>
      </c>
      <c r="Y51" s="8" t="s">
        <v>444</v>
      </c>
      <c r="Z51" s="8" t="s">
        <v>444</v>
      </c>
      <c r="AA51" s="8" t="s">
        <v>444</v>
      </c>
      <c r="AB51" s="8" t="s">
        <v>444</v>
      </c>
      <c r="AC51" s="18" t="s">
        <v>444</v>
      </c>
      <c r="AD51" s="19"/>
      <c r="AE51" s="8" t="s">
        <v>444</v>
      </c>
      <c r="AF51" s="8" t="s">
        <v>444</v>
      </c>
      <c r="AG51" s="8" t="s">
        <v>444</v>
      </c>
      <c r="AH51" s="8" t="s">
        <v>444</v>
      </c>
      <c r="AI51" s="8" t="s">
        <v>444</v>
      </c>
      <c r="AJ51" s="18" t="s">
        <v>444</v>
      </c>
      <c r="AK51" s="12">
        <v>4</v>
      </c>
      <c r="AL51" s="12">
        <v>0</v>
      </c>
      <c r="AM51" s="12">
        <v>0</v>
      </c>
      <c r="AN51" s="20">
        <f aca="true" t="shared" si="12" ref="AN51:AN116">SUM(AK51:AM51)</f>
        <v>4</v>
      </c>
      <c r="AO51" s="21">
        <v>490</v>
      </c>
      <c r="AP51" s="21">
        <v>200</v>
      </c>
      <c r="AQ51" s="22">
        <v>290</v>
      </c>
      <c r="AR51" s="23">
        <f>(AP51/AO51)</f>
        <v>0.40816326530612246</v>
      </c>
      <c r="AS51" s="23">
        <f>AQ51/AO51</f>
        <v>0.5918367346938775</v>
      </c>
      <c r="AT51" s="24">
        <f aca="true" t="shared" si="13" ref="AT51:AT116">AP51</f>
        <v>200</v>
      </c>
      <c r="AU51" s="25">
        <f t="shared" si="6"/>
        <v>9099</v>
      </c>
      <c r="AV51" s="25" t="s">
        <v>398</v>
      </c>
      <c r="AW51" s="16">
        <v>5321</v>
      </c>
      <c r="AX51" s="26">
        <f t="shared" si="9"/>
        <v>490000</v>
      </c>
      <c r="AY51" s="26">
        <f t="shared" si="10"/>
        <v>200000</v>
      </c>
      <c r="AZ51" s="27" t="s">
        <v>1165</v>
      </c>
      <c r="BA51" s="26">
        <f aca="true" t="shared" si="14" ref="BA51:BA132">AY51/2</f>
        <v>100000</v>
      </c>
      <c r="BB51" s="27" t="s">
        <v>596</v>
      </c>
      <c r="BC51" s="12" t="s">
        <v>445</v>
      </c>
      <c r="BD51" s="12" t="s">
        <v>809</v>
      </c>
      <c r="BE51" s="64">
        <v>38412</v>
      </c>
      <c r="BF51" s="64">
        <v>38595</v>
      </c>
      <c r="BG51" s="64" t="s">
        <v>1016</v>
      </c>
    </row>
    <row r="52" spans="1:59" s="37" customFormat="1" ht="51">
      <c r="A52" s="8">
        <v>48</v>
      </c>
      <c r="B52" s="9" t="s">
        <v>574</v>
      </c>
      <c r="C52" s="10" t="s">
        <v>1033</v>
      </c>
      <c r="D52" s="11" t="s">
        <v>1032</v>
      </c>
      <c r="E52" s="63" t="s">
        <v>449</v>
      </c>
      <c r="F52" s="10" t="s">
        <v>1034</v>
      </c>
      <c r="G52" s="12" t="s">
        <v>309</v>
      </c>
      <c r="H52" s="10" t="s">
        <v>1035</v>
      </c>
      <c r="I52" s="10" t="s">
        <v>1036</v>
      </c>
      <c r="J52" s="13">
        <v>558694359</v>
      </c>
      <c r="K52" s="13"/>
      <c r="L52" s="13"/>
      <c r="M52" s="72" t="s">
        <v>1037</v>
      </c>
      <c r="N52" s="72" t="s">
        <v>1038</v>
      </c>
      <c r="O52" s="14" t="s">
        <v>1039</v>
      </c>
      <c r="P52" s="10" t="s">
        <v>592</v>
      </c>
      <c r="Q52" s="15" t="s">
        <v>593</v>
      </c>
      <c r="R52" s="16" t="s">
        <v>1040</v>
      </c>
      <c r="S52" s="10" t="str">
        <f t="shared" si="11"/>
        <v>Vladislava Latochová</v>
      </c>
      <c r="T52" s="17" t="s">
        <v>643</v>
      </c>
      <c r="U52" s="17">
        <v>207</v>
      </c>
      <c r="V52" s="17"/>
      <c r="W52" s="8" t="s">
        <v>444</v>
      </c>
      <c r="X52" s="8" t="s">
        <v>444</v>
      </c>
      <c r="Y52" s="8" t="s">
        <v>444</v>
      </c>
      <c r="Z52" s="8" t="s">
        <v>444</v>
      </c>
      <c r="AA52" s="8" t="s">
        <v>444</v>
      </c>
      <c r="AB52" s="8" t="s">
        <v>444</v>
      </c>
      <c r="AC52" s="18" t="s">
        <v>444</v>
      </c>
      <c r="AD52" s="19"/>
      <c r="AE52" s="8" t="s">
        <v>444</v>
      </c>
      <c r="AF52" s="8" t="s">
        <v>444</v>
      </c>
      <c r="AG52" s="8" t="s">
        <v>444</v>
      </c>
      <c r="AH52" s="8" t="s">
        <v>444</v>
      </c>
      <c r="AI52" s="8" t="s">
        <v>444</v>
      </c>
      <c r="AJ52" s="18" t="s">
        <v>444</v>
      </c>
      <c r="AK52" s="12">
        <v>4</v>
      </c>
      <c r="AL52" s="12">
        <v>0</v>
      </c>
      <c r="AM52" s="12">
        <v>0</v>
      </c>
      <c r="AN52" s="20">
        <f t="shared" si="1"/>
        <v>4</v>
      </c>
      <c r="AO52" s="21">
        <v>290</v>
      </c>
      <c r="AP52" s="21">
        <v>140</v>
      </c>
      <c r="AQ52" s="22">
        <v>150</v>
      </c>
      <c r="AR52" s="23">
        <f>(AP52/AO52)</f>
        <v>0.4827586206896552</v>
      </c>
      <c r="AS52" s="23">
        <f>AQ52/AO52</f>
        <v>0.5172413793103449</v>
      </c>
      <c r="AT52" s="24">
        <f t="shared" si="5"/>
        <v>140</v>
      </c>
      <c r="AU52" s="25">
        <f t="shared" si="6"/>
        <v>9239</v>
      </c>
      <c r="AV52" s="25" t="s">
        <v>397</v>
      </c>
      <c r="AW52" s="16" t="s">
        <v>306</v>
      </c>
      <c r="AX52" s="26">
        <f t="shared" si="9"/>
        <v>290000</v>
      </c>
      <c r="AY52" s="26">
        <f t="shared" si="10"/>
        <v>140000</v>
      </c>
      <c r="AZ52" s="27" t="s">
        <v>1166</v>
      </c>
      <c r="BA52" s="26">
        <f t="shared" si="2"/>
        <v>70000</v>
      </c>
      <c r="BB52" s="27" t="s">
        <v>1199</v>
      </c>
      <c r="BC52" s="12" t="s">
        <v>649</v>
      </c>
      <c r="BD52" s="12" t="s">
        <v>811</v>
      </c>
      <c r="BE52" s="64">
        <v>38504</v>
      </c>
      <c r="BF52" s="64">
        <v>38686</v>
      </c>
      <c r="BG52" s="64" t="s">
        <v>1016</v>
      </c>
    </row>
    <row r="53" spans="1:59" s="37" customFormat="1" ht="38.25">
      <c r="A53" s="8">
        <v>49</v>
      </c>
      <c r="B53" s="9" t="s">
        <v>536</v>
      </c>
      <c r="C53" s="10" t="s">
        <v>95</v>
      </c>
      <c r="D53" s="11" t="s">
        <v>87</v>
      </c>
      <c r="E53" s="63" t="s">
        <v>449</v>
      </c>
      <c r="F53" s="10" t="s">
        <v>89</v>
      </c>
      <c r="G53" s="12" t="s">
        <v>738</v>
      </c>
      <c r="H53" s="10" t="s">
        <v>90</v>
      </c>
      <c r="I53" s="10" t="s">
        <v>91</v>
      </c>
      <c r="J53" s="13">
        <v>554748100</v>
      </c>
      <c r="K53" s="13">
        <v>554219691</v>
      </c>
      <c r="L53" s="13">
        <v>724179159</v>
      </c>
      <c r="M53" s="72" t="s">
        <v>92</v>
      </c>
      <c r="N53" s="72"/>
      <c r="O53" s="14" t="s">
        <v>93</v>
      </c>
      <c r="P53" s="10" t="s">
        <v>609</v>
      </c>
      <c r="Q53" s="15" t="s">
        <v>610</v>
      </c>
      <c r="R53" s="16" t="s">
        <v>94</v>
      </c>
      <c r="S53" s="10" t="str">
        <f t="shared" si="11"/>
        <v>Božena Blahutová</v>
      </c>
      <c r="T53" s="17" t="s">
        <v>643</v>
      </c>
      <c r="U53" s="17">
        <v>228</v>
      </c>
      <c r="V53" s="17"/>
      <c r="W53" s="8" t="s">
        <v>444</v>
      </c>
      <c r="X53" s="8" t="s">
        <v>444</v>
      </c>
      <c r="Y53" s="8" t="s">
        <v>444</v>
      </c>
      <c r="Z53" s="8" t="s">
        <v>444</v>
      </c>
      <c r="AA53" s="8" t="s">
        <v>444</v>
      </c>
      <c r="AB53" s="8" t="s">
        <v>444</v>
      </c>
      <c r="AC53" s="18" t="s">
        <v>444</v>
      </c>
      <c r="AD53" s="19"/>
      <c r="AE53" s="8" t="s">
        <v>444</v>
      </c>
      <c r="AF53" s="8" t="s">
        <v>444</v>
      </c>
      <c r="AG53" s="8" t="s">
        <v>444</v>
      </c>
      <c r="AH53" s="8" t="s">
        <v>444</v>
      </c>
      <c r="AI53" s="8" t="s">
        <v>444</v>
      </c>
      <c r="AJ53" s="18" t="s">
        <v>444</v>
      </c>
      <c r="AK53" s="12">
        <v>4</v>
      </c>
      <c r="AL53" s="12">
        <v>0</v>
      </c>
      <c r="AM53" s="12">
        <v>0</v>
      </c>
      <c r="AN53" s="20">
        <f t="shared" si="1"/>
        <v>4</v>
      </c>
      <c r="AO53" s="21">
        <v>240</v>
      </c>
      <c r="AP53" s="21">
        <v>120</v>
      </c>
      <c r="AQ53" s="22">
        <v>120</v>
      </c>
      <c r="AR53" s="23">
        <f t="shared" si="3"/>
        <v>0.5</v>
      </c>
      <c r="AS53" s="23">
        <f t="shared" si="4"/>
        <v>0.5</v>
      </c>
      <c r="AT53" s="24">
        <f t="shared" si="5"/>
        <v>120</v>
      </c>
      <c r="AU53" s="25">
        <f t="shared" si="6"/>
        <v>9359</v>
      </c>
      <c r="AV53" s="25" t="s">
        <v>397</v>
      </c>
      <c r="AW53" s="16">
        <v>6341</v>
      </c>
      <c r="AX53" s="26">
        <f t="shared" si="9"/>
        <v>240000</v>
      </c>
      <c r="AY53" s="26">
        <f t="shared" si="10"/>
        <v>120000</v>
      </c>
      <c r="AZ53" s="27" t="s">
        <v>611</v>
      </c>
      <c r="BA53" s="26">
        <f t="shared" si="2"/>
        <v>60000</v>
      </c>
      <c r="BB53" s="27" t="s">
        <v>612</v>
      </c>
      <c r="BC53" s="12" t="s">
        <v>649</v>
      </c>
      <c r="BD53" s="12" t="s">
        <v>810</v>
      </c>
      <c r="BE53" s="64">
        <v>38504</v>
      </c>
      <c r="BF53" s="64">
        <v>38656</v>
      </c>
      <c r="BG53" s="64" t="s">
        <v>1016</v>
      </c>
    </row>
    <row r="54" spans="1:59" s="37" customFormat="1" ht="38.25">
      <c r="A54" s="8">
        <v>50</v>
      </c>
      <c r="B54" s="9" t="s">
        <v>459</v>
      </c>
      <c r="C54" s="10" t="s">
        <v>690</v>
      </c>
      <c r="D54" s="11" t="s">
        <v>688</v>
      </c>
      <c r="E54" s="63" t="s">
        <v>449</v>
      </c>
      <c r="F54" s="10" t="s">
        <v>691</v>
      </c>
      <c r="G54" s="12">
        <v>73998</v>
      </c>
      <c r="H54" s="10" t="s">
        <v>689</v>
      </c>
      <c r="I54" s="10" t="s">
        <v>692</v>
      </c>
      <c r="J54" s="13">
        <v>558331020</v>
      </c>
      <c r="K54" s="13">
        <v>558331020</v>
      </c>
      <c r="L54" s="13">
        <v>602568755</v>
      </c>
      <c r="M54" s="72" t="s">
        <v>693</v>
      </c>
      <c r="N54" s="72" t="s">
        <v>694</v>
      </c>
      <c r="O54" s="14" t="s">
        <v>695</v>
      </c>
      <c r="P54" s="10" t="s">
        <v>592</v>
      </c>
      <c r="Q54" s="15" t="s">
        <v>593</v>
      </c>
      <c r="R54" s="16" t="s">
        <v>696</v>
      </c>
      <c r="S54" s="10" t="str">
        <f t="shared" si="11"/>
        <v>Josef Szkandera</v>
      </c>
      <c r="T54" s="17" t="s">
        <v>443</v>
      </c>
      <c r="U54" s="17">
        <v>278</v>
      </c>
      <c r="V54" s="17"/>
      <c r="W54" s="8" t="s">
        <v>444</v>
      </c>
      <c r="X54" s="8" t="s">
        <v>444</v>
      </c>
      <c r="Y54" s="8" t="s">
        <v>444</v>
      </c>
      <c r="Z54" s="8" t="s">
        <v>444</v>
      </c>
      <c r="AA54" s="8" t="s">
        <v>444</v>
      </c>
      <c r="AB54" s="8" t="s">
        <v>444</v>
      </c>
      <c r="AC54" s="18" t="s">
        <v>444</v>
      </c>
      <c r="AD54" s="19"/>
      <c r="AE54" s="8" t="s">
        <v>444</v>
      </c>
      <c r="AF54" s="8" t="s">
        <v>444</v>
      </c>
      <c r="AG54" s="8" t="s">
        <v>444</v>
      </c>
      <c r="AH54" s="8" t="s">
        <v>444</v>
      </c>
      <c r="AI54" s="8" t="s">
        <v>444</v>
      </c>
      <c r="AJ54" s="18" t="s">
        <v>444</v>
      </c>
      <c r="AK54" s="12">
        <v>4</v>
      </c>
      <c r="AL54" s="12">
        <v>0</v>
      </c>
      <c r="AM54" s="12">
        <v>0</v>
      </c>
      <c r="AN54" s="20">
        <f t="shared" si="1"/>
        <v>4</v>
      </c>
      <c r="AO54" s="21">
        <v>407</v>
      </c>
      <c r="AP54" s="21">
        <v>200</v>
      </c>
      <c r="AQ54" s="22">
        <v>207</v>
      </c>
      <c r="AR54" s="23">
        <f t="shared" si="3"/>
        <v>0.4914004914004914</v>
      </c>
      <c r="AS54" s="23">
        <f t="shared" si="4"/>
        <v>0.5085995085995086</v>
      </c>
      <c r="AT54" s="24">
        <f t="shared" si="5"/>
        <v>200</v>
      </c>
      <c r="AU54" s="25">
        <f t="shared" si="6"/>
        <v>9559</v>
      </c>
      <c r="AV54" s="25" t="s">
        <v>397</v>
      </c>
      <c r="AW54" s="16">
        <v>6341</v>
      </c>
      <c r="AX54" s="26">
        <f t="shared" si="9"/>
        <v>407000</v>
      </c>
      <c r="AY54" s="26">
        <f t="shared" si="10"/>
        <v>200000</v>
      </c>
      <c r="AZ54" s="27" t="s">
        <v>1165</v>
      </c>
      <c r="BA54" s="26">
        <f t="shared" si="2"/>
        <v>100000</v>
      </c>
      <c r="BB54" s="27" t="s">
        <v>596</v>
      </c>
      <c r="BC54" s="12" t="s">
        <v>445</v>
      </c>
      <c r="BD54" s="12" t="s">
        <v>697</v>
      </c>
      <c r="BE54" s="64">
        <v>38473</v>
      </c>
      <c r="BF54" s="64">
        <v>38717</v>
      </c>
      <c r="BG54" s="64" t="s">
        <v>1016</v>
      </c>
    </row>
    <row r="55" spans="1:59" s="37" customFormat="1" ht="38.25">
      <c r="A55" s="8">
        <v>51</v>
      </c>
      <c r="B55" s="9" t="s">
        <v>548</v>
      </c>
      <c r="C55" s="10" t="s">
        <v>327</v>
      </c>
      <c r="D55" s="11" t="s">
        <v>326</v>
      </c>
      <c r="E55" s="63" t="s">
        <v>449</v>
      </c>
      <c r="F55" s="10" t="s">
        <v>328</v>
      </c>
      <c r="G55" s="12" t="s">
        <v>319</v>
      </c>
      <c r="H55" s="10" t="s">
        <v>329</v>
      </c>
      <c r="I55" s="10" t="s">
        <v>330</v>
      </c>
      <c r="J55" s="13">
        <v>558696215</v>
      </c>
      <c r="K55" s="13">
        <v>558696215</v>
      </c>
      <c r="L55" s="13">
        <v>725141227</v>
      </c>
      <c r="M55" s="72" t="s">
        <v>332</v>
      </c>
      <c r="N55" s="72"/>
      <c r="O55" s="14" t="s">
        <v>333</v>
      </c>
      <c r="P55" s="10" t="s">
        <v>592</v>
      </c>
      <c r="Q55" s="15" t="s">
        <v>593</v>
      </c>
      <c r="R55" s="16" t="s">
        <v>334</v>
      </c>
      <c r="S55" s="10" t="str">
        <f t="shared" si="11"/>
        <v>František Kubatka</v>
      </c>
      <c r="T55" s="17" t="s">
        <v>443</v>
      </c>
      <c r="U55" s="17">
        <v>282</v>
      </c>
      <c r="V55" s="17"/>
      <c r="W55" s="8" t="s">
        <v>444</v>
      </c>
      <c r="X55" s="8" t="s">
        <v>444</v>
      </c>
      <c r="Y55" s="8" t="s">
        <v>444</v>
      </c>
      <c r="Z55" s="8" t="s">
        <v>444</v>
      </c>
      <c r="AA55" s="8" t="s">
        <v>444</v>
      </c>
      <c r="AB55" s="8" t="s">
        <v>444</v>
      </c>
      <c r="AC55" s="18" t="s">
        <v>444</v>
      </c>
      <c r="AD55" s="19"/>
      <c r="AE55" s="8" t="s">
        <v>444</v>
      </c>
      <c r="AF55" s="8" t="s">
        <v>444</v>
      </c>
      <c r="AG55" s="8" t="s">
        <v>444</v>
      </c>
      <c r="AH55" s="8" t="s">
        <v>444</v>
      </c>
      <c r="AI55" s="8" t="s">
        <v>444</v>
      </c>
      <c r="AJ55" s="18" t="s">
        <v>444</v>
      </c>
      <c r="AK55" s="12">
        <v>4</v>
      </c>
      <c r="AL55" s="12">
        <v>0</v>
      </c>
      <c r="AM55" s="12">
        <v>0</v>
      </c>
      <c r="AN55" s="20">
        <f t="shared" si="1"/>
        <v>4</v>
      </c>
      <c r="AO55" s="21">
        <v>210</v>
      </c>
      <c r="AP55" s="21">
        <v>105</v>
      </c>
      <c r="AQ55" s="22">
        <v>105</v>
      </c>
      <c r="AR55" s="23">
        <f t="shared" si="3"/>
        <v>0.5</v>
      </c>
      <c r="AS55" s="23">
        <f t="shared" si="4"/>
        <v>0.5</v>
      </c>
      <c r="AT55" s="24">
        <f t="shared" si="5"/>
        <v>105</v>
      </c>
      <c r="AU55" s="25">
        <f t="shared" si="6"/>
        <v>9664</v>
      </c>
      <c r="AV55" s="25" t="s">
        <v>397</v>
      </c>
      <c r="AW55" s="16" t="s">
        <v>306</v>
      </c>
      <c r="AX55" s="26">
        <f t="shared" si="9"/>
        <v>210000</v>
      </c>
      <c r="AY55" s="26">
        <f t="shared" si="10"/>
        <v>105000</v>
      </c>
      <c r="AZ55" s="27" t="s">
        <v>1174</v>
      </c>
      <c r="BA55" s="26">
        <f t="shared" si="2"/>
        <v>52500</v>
      </c>
      <c r="BB55" s="27" t="s">
        <v>1200</v>
      </c>
      <c r="BC55" s="12" t="s">
        <v>445</v>
      </c>
      <c r="BD55" s="12" t="s">
        <v>812</v>
      </c>
      <c r="BE55" s="64">
        <v>38473</v>
      </c>
      <c r="BF55" s="64">
        <v>38717</v>
      </c>
      <c r="BG55" s="64" t="s">
        <v>1016</v>
      </c>
    </row>
    <row r="56" spans="1:59" s="37" customFormat="1" ht="38.25">
      <c r="A56" s="8">
        <v>52</v>
      </c>
      <c r="B56" s="9" t="s">
        <v>549</v>
      </c>
      <c r="C56" s="10" t="s">
        <v>335</v>
      </c>
      <c r="D56" s="11" t="s">
        <v>326</v>
      </c>
      <c r="E56" s="63" t="s">
        <v>449</v>
      </c>
      <c r="F56" s="10" t="s">
        <v>328</v>
      </c>
      <c r="G56" s="12" t="s">
        <v>319</v>
      </c>
      <c r="H56" s="10" t="s">
        <v>329</v>
      </c>
      <c r="I56" s="10" t="s">
        <v>330</v>
      </c>
      <c r="J56" s="13">
        <v>558696215</v>
      </c>
      <c r="K56" s="13">
        <v>558696215</v>
      </c>
      <c r="L56" s="13">
        <v>725141227</v>
      </c>
      <c r="M56" s="72" t="s">
        <v>332</v>
      </c>
      <c r="N56" s="72"/>
      <c r="O56" s="14" t="s">
        <v>333</v>
      </c>
      <c r="P56" s="10" t="s">
        <v>592</v>
      </c>
      <c r="Q56" s="15" t="s">
        <v>593</v>
      </c>
      <c r="R56" s="16" t="s">
        <v>334</v>
      </c>
      <c r="S56" s="10" t="str">
        <f t="shared" si="11"/>
        <v>František Kubatka</v>
      </c>
      <c r="T56" s="17" t="s">
        <v>443</v>
      </c>
      <c r="U56" s="17">
        <v>282</v>
      </c>
      <c r="V56" s="17"/>
      <c r="W56" s="8" t="s">
        <v>444</v>
      </c>
      <c r="X56" s="8" t="s">
        <v>444</v>
      </c>
      <c r="Y56" s="8" t="s">
        <v>444</v>
      </c>
      <c r="Z56" s="8" t="s">
        <v>444</v>
      </c>
      <c r="AA56" s="8" t="s">
        <v>444</v>
      </c>
      <c r="AB56" s="8" t="s">
        <v>444</v>
      </c>
      <c r="AC56" s="18" t="s">
        <v>444</v>
      </c>
      <c r="AD56" s="19"/>
      <c r="AE56" s="8" t="s">
        <v>444</v>
      </c>
      <c r="AF56" s="8" t="s">
        <v>444</v>
      </c>
      <c r="AG56" s="8" t="s">
        <v>444</v>
      </c>
      <c r="AH56" s="8" t="s">
        <v>444</v>
      </c>
      <c r="AI56" s="8" t="s">
        <v>444</v>
      </c>
      <c r="AJ56" s="18" t="s">
        <v>444</v>
      </c>
      <c r="AK56" s="12">
        <v>4</v>
      </c>
      <c r="AL56" s="12">
        <v>0</v>
      </c>
      <c r="AM56" s="12">
        <v>0</v>
      </c>
      <c r="AN56" s="20">
        <f t="shared" si="1"/>
        <v>4</v>
      </c>
      <c r="AO56" s="21">
        <v>352</v>
      </c>
      <c r="AP56" s="21">
        <v>176</v>
      </c>
      <c r="AQ56" s="22">
        <v>176</v>
      </c>
      <c r="AR56" s="23">
        <f t="shared" si="3"/>
        <v>0.5</v>
      </c>
      <c r="AS56" s="23">
        <f t="shared" si="4"/>
        <v>0.5</v>
      </c>
      <c r="AT56" s="24">
        <f t="shared" si="5"/>
        <v>176</v>
      </c>
      <c r="AU56" s="25">
        <f t="shared" si="6"/>
        <v>9840</v>
      </c>
      <c r="AV56" s="25" t="s">
        <v>397</v>
      </c>
      <c r="AW56" s="16" t="s">
        <v>306</v>
      </c>
      <c r="AX56" s="26">
        <f t="shared" si="9"/>
        <v>352000</v>
      </c>
      <c r="AY56" s="26">
        <f t="shared" si="10"/>
        <v>176000</v>
      </c>
      <c r="AZ56" s="27" t="s">
        <v>1175</v>
      </c>
      <c r="BA56" s="26">
        <f t="shared" si="2"/>
        <v>88000</v>
      </c>
      <c r="BB56" s="27" t="s">
        <v>1201</v>
      </c>
      <c r="BC56" s="12" t="s">
        <v>445</v>
      </c>
      <c r="BD56" s="12" t="s">
        <v>812</v>
      </c>
      <c r="BE56" s="64">
        <v>38473</v>
      </c>
      <c r="BF56" s="64">
        <v>38717</v>
      </c>
      <c r="BG56" s="64" t="s">
        <v>1016</v>
      </c>
    </row>
    <row r="57" spans="1:59" s="37" customFormat="1" ht="38.25">
      <c r="A57" s="8">
        <v>53</v>
      </c>
      <c r="B57" s="9" t="s">
        <v>473</v>
      </c>
      <c r="C57" s="10" t="s">
        <v>873</v>
      </c>
      <c r="D57" s="11" t="s">
        <v>871</v>
      </c>
      <c r="E57" s="63" t="s">
        <v>449</v>
      </c>
      <c r="F57" s="10" t="s">
        <v>872</v>
      </c>
      <c r="G57" s="12" t="s">
        <v>874</v>
      </c>
      <c r="H57" s="10" t="s">
        <v>875</v>
      </c>
      <c r="I57" s="10" t="s">
        <v>876</v>
      </c>
      <c r="J57" s="13">
        <v>556300023</v>
      </c>
      <c r="K57" s="13">
        <v>556300023</v>
      </c>
      <c r="L57" s="13">
        <v>728745833</v>
      </c>
      <c r="M57" s="72" t="s">
        <v>877</v>
      </c>
      <c r="N57" s="72" t="s">
        <v>878</v>
      </c>
      <c r="O57" s="14" t="s">
        <v>879</v>
      </c>
      <c r="P57" s="10" t="s">
        <v>592</v>
      </c>
      <c r="Q57" s="15" t="s">
        <v>593</v>
      </c>
      <c r="R57" s="16" t="s">
        <v>880</v>
      </c>
      <c r="S57" s="10" t="str">
        <f t="shared" si="11"/>
        <v>Milan Strnadel</v>
      </c>
      <c r="T57" s="17" t="s">
        <v>443</v>
      </c>
      <c r="U57" s="17">
        <v>312</v>
      </c>
      <c r="V57" s="17"/>
      <c r="W57" s="8" t="s">
        <v>444</v>
      </c>
      <c r="X57" s="8" t="s">
        <v>444</v>
      </c>
      <c r="Y57" s="8" t="s">
        <v>444</v>
      </c>
      <c r="Z57" s="8" t="s">
        <v>444</v>
      </c>
      <c r="AA57" s="8" t="s">
        <v>444</v>
      </c>
      <c r="AB57" s="8" t="s">
        <v>444</v>
      </c>
      <c r="AC57" s="18" t="s">
        <v>444</v>
      </c>
      <c r="AD57" s="19"/>
      <c r="AE57" s="8" t="s">
        <v>444</v>
      </c>
      <c r="AF57" s="8" t="s">
        <v>444</v>
      </c>
      <c r="AG57" s="8" t="s">
        <v>444</v>
      </c>
      <c r="AH57" s="8" t="s">
        <v>444</v>
      </c>
      <c r="AI57" s="8" t="s">
        <v>444</v>
      </c>
      <c r="AJ57" s="18" t="s">
        <v>444</v>
      </c>
      <c r="AK57" s="12">
        <v>4</v>
      </c>
      <c r="AL57" s="12">
        <v>0</v>
      </c>
      <c r="AM57" s="12">
        <v>0</v>
      </c>
      <c r="AN57" s="20">
        <f t="shared" si="1"/>
        <v>4</v>
      </c>
      <c r="AO57" s="21">
        <v>1100</v>
      </c>
      <c r="AP57" s="21">
        <v>200</v>
      </c>
      <c r="AQ57" s="22">
        <v>900</v>
      </c>
      <c r="AR57" s="23">
        <f t="shared" si="3"/>
        <v>0.18181818181818182</v>
      </c>
      <c r="AS57" s="23">
        <f t="shared" si="4"/>
        <v>0.8181818181818182</v>
      </c>
      <c r="AT57" s="24">
        <f t="shared" si="5"/>
        <v>200</v>
      </c>
      <c r="AU57" s="25">
        <f t="shared" si="6"/>
        <v>10040</v>
      </c>
      <c r="AV57" s="25" t="s">
        <v>397</v>
      </c>
      <c r="AW57" s="16">
        <v>6341</v>
      </c>
      <c r="AX57" s="26">
        <f t="shared" si="9"/>
        <v>1100000</v>
      </c>
      <c r="AY57" s="26">
        <f t="shared" si="10"/>
        <v>200000</v>
      </c>
      <c r="AZ57" s="27" t="s">
        <v>1165</v>
      </c>
      <c r="BA57" s="26">
        <f t="shared" si="2"/>
        <v>100000</v>
      </c>
      <c r="BB57" s="27" t="s">
        <v>596</v>
      </c>
      <c r="BC57" s="12" t="s">
        <v>445</v>
      </c>
      <c r="BD57" s="12" t="s">
        <v>813</v>
      </c>
      <c r="BE57" s="64">
        <v>38443</v>
      </c>
      <c r="BF57" s="64">
        <v>38656</v>
      </c>
      <c r="BG57" s="64" t="s">
        <v>1016</v>
      </c>
    </row>
    <row r="58" spans="1:59" s="37" customFormat="1" ht="38.25">
      <c r="A58" s="8">
        <v>54</v>
      </c>
      <c r="B58" s="9" t="s">
        <v>522</v>
      </c>
      <c r="C58" s="10" t="s">
        <v>1397</v>
      </c>
      <c r="D58" s="11" t="s">
        <v>1396</v>
      </c>
      <c r="E58" s="63" t="s">
        <v>449</v>
      </c>
      <c r="F58" s="10" t="s">
        <v>1398</v>
      </c>
      <c r="G58" s="12" t="s">
        <v>881</v>
      </c>
      <c r="H58" s="10" t="s">
        <v>1399</v>
      </c>
      <c r="I58" s="10" t="s">
        <v>1400</v>
      </c>
      <c r="J58" s="13">
        <v>556748062</v>
      </c>
      <c r="K58" s="13">
        <v>556748062</v>
      </c>
      <c r="L58" s="13">
        <v>724180695</v>
      </c>
      <c r="M58" s="72" t="s">
        <v>1401</v>
      </c>
      <c r="N58" s="72" t="s">
        <v>1402</v>
      </c>
      <c r="O58" s="14" t="s">
        <v>1403</v>
      </c>
      <c r="P58" s="10" t="s">
        <v>592</v>
      </c>
      <c r="Q58" s="15" t="s">
        <v>593</v>
      </c>
      <c r="R58" s="16" t="s">
        <v>1404</v>
      </c>
      <c r="S58" s="10" t="str">
        <f t="shared" si="11"/>
        <v>Milada Šmatelková</v>
      </c>
      <c r="T58" s="17" t="s">
        <v>643</v>
      </c>
      <c r="U58" s="17">
        <v>407</v>
      </c>
      <c r="V58" s="17"/>
      <c r="W58" s="8" t="s">
        <v>444</v>
      </c>
      <c r="X58" s="8" t="s">
        <v>444</v>
      </c>
      <c r="Y58" s="8" t="s">
        <v>444</v>
      </c>
      <c r="Z58" s="8" t="s">
        <v>444</v>
      </c>
      <c r="AA58" s="8" t="s">
        <v>444</v>
      </c>
      <c r="AB58" s="8" t="s">
        <v>444</v>
      </c>
      <c r="AC58" s="18" t="s">
        <v>444</v>
      </c>
      <c r="AD58" s="19"/>
      <c r="AE58" s="8" t="s">
        <v>444</v>
      </c>
      <c r="AF58" s="8" t="s">
        <v>444</v>
      </c>
      <c r="AG58" s="8" t="s">
        <v>444</v>
      </c>
      <c r="AH58" s="8" t="s">
        <v>444</v>
      </c>
      <c r="AI58" s="8" t="s">
        <v>444</v>
      </c>
      <c r="AJ58" s="18" t="s">
        <v>444</v>
      </c>
      <c r="AK58" s="12">
        <v>4</v>
      </c>
      <c r="AL58" s="12">
        <v>0</v>
      </c>
      <c r="AM58" s="12">
        <v>0</v>
      </c>
      <c r="AN58" s="20">
        <f t="shared" si="1"/>
        <v>4</v>
      </c>
      <c r="AO58" s="21">
        <v>400</v>
      </c>
      <c r="AP58" s="21">
        <v>200</v>
      </c>
      <c r="AQ58" s="22">
        <v>200</v>
      </c>
      <c r="AR58" s="23">
        <f t="shared" si="3"/>
        <v>0.5</v>
      </c>
      <c r="AS58" s="23">
        <f t="shared" si="4"/>
        <v>0.5</v>
      </c>
      <c r="AT58" s="24">
        <f t="shared" si="5"/>
        <v>200</v>
      </c>
      <c r="AU58" s="25">
        <f t="shared" si="6"/>
        <v>10240</v>
      </c>
      <c r="AV58" s="25" t="s">
        <v>398</v>
      </c>
      <c r="AW58" s="16">
        <v>5321</v>
      </c>
      <c r="AX58" s="26">
        <f t="shared" si="9"/>
        <v>400000</v>
      </c>
      <c r="AY58" s="26">
        <f t="shared" si="10"/>
        <v>200000</v>
      </c>
      <c r="AZ58" s="27" t="s">
        <v>1165</v>
      </c>
      <c r="BA58" s="26">
        <f t="shared" si="2"/>
        <v>100000</v>
      </c>
      <c r="BB58" s="27" t="s">
        <v>596</v>
      </c>
      <c r="BC58" s="12" t="s">
        <v>445</v>
      </c>
      <c r="BD58" s="12" t="s">
        <v>814</v>
      </c>
      <c r="BE58" s="64">
        <v>38534</v>
      </c>
      <c r="BF58" s="64">
        <v>38564</v>
      </c>
      <c r="BG58" s="64" t="s">
        <v>1016</v>
      </c>
    </row>
    <row r="59" spans="1:59" s="37" customFormat="1" ht="63.75">
      <c r="A59" s="8">
        <v>55</v>
      </c>
      <c r="B59" s="9" t="s">
        <v>546</v>
      </c>
      <c r="C59" s="10" t="s">
        <v>298</v>
      </c>
      <c r="D59" s="11" t="s">
        <v>297</v>
      </c>
      <c r="E59" s="63" t="s">
        <v>449</v>
      </c>
      <c r="F59" s="10" t="s">
        <v>299</v>
      </c>
      <c r="G59" s="12" t="s">
        <v>738</v>
      </c>
      <c r="H59" s="10" t="s">
        <v>300</v>
      </c>
      <c r="I59" s="10" t="s">
        <v>301</v>
      </c>
      <c r="J59" s="13">
        <v>554749501</v>
      </c>
      <c r="K59" s="13">
        <v>554777137</v>
      </c>
      <c r="L59" s="13">
        <v>724178617</v>
      </c>
      <c r="M59" s="72" t="s">
        <v>302</v>
      </c>
      <c r="N59" s="72" t="s">
        <v>303</v>
      </c>
      <c r="O59" s="14" t="s">
        <v>304</v>
      </c>
      <c r="P59" s="10" t="s">
        <v>592</v>
      </c>
      <c r="Q59" s="15" t="s">
        <v>593</v>
      </c>
      <c r="R59" s="16" t="s">
        <v>305</v>
      </c>
      <c r="S59" s="10" t="str">
        <f t="shared" si="11"/>
        <v>Jan Sedlák</v>
      </c>
      <c r="T59" s="17" t="s">
        <v>443</v>
      </c>
      <c r="U59" s="17">
        <v>416</v>
      </c>
      <c r="V59" s="17"/>
      <c r="W59" s="8" t="s">
        <v>444</v>
      </c>
      <c r="X59" s="8" t="s">
        <v>444</v>
      </c>
      <c r="Y59" s="8" t="s">
        <v>444</v>
      </c>
      <c r="Z59" s="8" t="s">
        <v>444</v>
      </c>
      <c r="AA59" s="8" t="s">
        <v>444</v>
      </c>
      <c r="AB59" s="8" t="s">
        <v>444</v>
      </c>
      <c r="AC59" s="18" t="s">
        <v>444</v>
      </c>
      <c r="AD59" s="19"/>
      <c r="AE59" s="8" t="s">
        <v>444</v>
      </c>
      <c r="AF59" s="8" t="s">
        <v>444</v>
      </c>
      <c r="AG59" s="8" t="s">
        <v>444</v>
      </c>
      <c r="AH59" s="8" t="s">
        <v>444</v>
      </c>
      <c r="AI59" s="8" t="s">
        <v>444</v>
      </c>
      <c r="AJ59" s="18" t="s">
        <v>444</v>
      </c>
      <c r="AK59" s="12">
        <v>4</v>
      </c>
      <c r="AL59" s="12">
        <v>0</v>
      </c>
      <c r="AM59" s="12">
        <v>0</v>
      </c>
      <c r="AN59" s="20">
        <f t="shared" si="1"/>
        <v>4</v>
      </c>
      <c r="AO59" s="21">
        <v>400</v>
      </c>
      <c r="AP59" s="21">
        <v>200</v>
      </c>
      <c r="AQ59" s="22">
        <v>200</v>
      </c>
      <c r="AR59" s="23">
        <f t="shared" si="3"/>
        <v>0.5</v>
      </c>
      <c r="AS59" s="23">
        <f t="shared" si="4"/>
        <v>0.5</v>
      </c>
      <c r="AT59" s="24">
        <f t="shared" si="5"/>
        <v>200</v>
      </c>
      <c r="AU59" s="25">
        <f t="shared" si="6"/>
        <v>10440</v>
      </c>
      <c r="AV59" s="25" t="s">
        <v>397</v>
      </c>
      <c r="AW59" s="16" t="s">
        <v>306</v>
      </c>
      <c r="AX59" s="26">
        <f t="shared" si="9"/>
        <v>400000</v>
      </c>
      <c r="AY59" s="26">
        <f t="shared" si="10"/>
        <v>200000</v>
      </c>
      <c r="AZ59" s="27" t="s">
        <v>1165</v>
      </c>
      <c r="BA59" s="26">
        <f t="shared" si="2"/>
        <v>100000</v>
      </c>
      <c r="BB59" s="27" t="s">
        <v>596</v>
      </c>
      <c r="BC59" s="12" t="s">
        <v>445</v>
      </c>
      <c r="BD59" s="12" t="s">
        <v>815</v>
      </c>
      <c r="BE59" s="64">
        <v>38504</v>
      </c>
      <c r="BF59" s="64">
        <v>38929</v>
      </c>
      <c r="BG59" s="64" t="s">
        <v>1017</v>
      </c>
    </row>
    <row r="60" spans="1:59" s="37" customFormat="1" ht="38.25">
      <c r="A60" s="8">
        <v>56</v>
      </c>
      <c r="B60" s="9" t="s">
        <v>572</v>
      </c>
      <c r="C60" s="10" t="s">
        <v>233</v>
      </c>
      <c r="D60" s="11" t="s">
        <v>232</v>
      </c>
      <c r="E60" s="63" t="s">
        <v>449</v>
      </c>
      <c r="F60" s="10" t="s">
        <v>234</v>
      </c>
      <c r="G60" s="12" t="s">
        <v>778</v>
      </c>
      <c r="H60" s="10" t="s">
        <v>235</v>
      </c>
      <c r="I60" s="10" t="s">
        <v>236</v>
      </c>
      <c r="J60" s="13">
        <v>558661850</v>
      </c>
      <c r="K60" s="13">
        <v>558661850</v>
      </c>
      <c r="L60" s="13">
        <v>737931165</v>
      </c>
      <c r="M60" s="72" t="s">
        <v>237</v>
      </c>
      <c r="N60" s="72" t="s">
        <v>238</v>
      </c>
      <c r="O60" s="14" t="s">
        <v>239</v>
      </c>
      <c r="P60" s="10" t="s">
        <v>609</v>
      </c>
      <c r="Q60" s="15" t="s">
        <v>610</v>
      </c>
      <c r="R60" s="16" t="s">
        <v>240</v>
      </c>
      <c r="S60" s="10" t="str">
        <f t="shared" si="11"/>
        <v>Růžena Kopčáková</v>
      </c>
      <c r="T60" s="17" t="s">
        <v>643</v>
      </c>
      <c r="U60" s="17">
        <v>444</v>
      </c>
      <c r="V60" s="17"/>
      <c r="W60" s="8" t="s">
        <v>444</v>
      </c>
      <c r="X60" s="8" t="s">
        <v>444</v>
      </c>
      <c r="Y60" s="8" t="s">
        <v>444</v>
      </c>
      <c r="Z60" s="8" t="s">
        <v>444</v>
      </c>
      <c r="AA60" s="8" t="s">
        <v>444</v>
      </c>
      <c r="AB60" s="8" t="s">
        <v>444</v>
      </c>
      <c r="AC60" s="18" t="s">
        <v>444</v>
      </c>
      <c r="AD60" s="19"/>
      <c r="AE60" s="8" t="s">
        <v>444</v>
      </c>
      <c r="AF60" s="8" t="s">
        <v>444</v>
      </c>
      <c r="AG60" s="8" t="s">
        <v>444</v>
      </c>
      <c r="AH60" s="8" t="s">
        <v>444</v>
      </c>
      <c r="AI60" s="8" t="s">
        <v>444</v>
      </c>
      <c r="AJ60" s="18" t="s">
        <v>444</v>
      </c>
      <c r="AK60" s="12">
        <v>4</v>
      </c>
      <c r="AL60" s="12">
        <v>0</v>
      </c>
      <c r="AM60" s="12">
        <v>0</v>
      </c>
      <c r="AN60" s="20">
        <f t="shared" si="1"/>
        <v>4</v>
      </c>
      <c r="AO60" s="21">
        <v>244</v>
      </c>
      <c r="AP60" s="21">
        <v>120</v>
      </c>
      <c r="AQ60" s="22">
        <v>124</v>
      </c>
      <c r="AR60" s="23">
        <f t="shared" si="3"/>
        <v>0.4918032786885246</v>
      </c>
      <c r="AS60" s="23">
        <f t="shared" si="4"/>
        <v>0.5081967213114754</v>
      </c>
      <c r="AT60" s="24">
        <f t="shared" si="5"/>
        <v>120</v>
      </c>
      <c r="AU60" s="25">
        <f t="shared" si="6"/>
        <v>10560</v>
      </c>
      <c r="AV60" s="25" t="s">
        <v>398</v>
      </c>
      <c r="AW60" s="16" t="s">
        <v>295</v>
      </c>
      <c r="AX60" s="26">
        <f t="shared" si="9"/>
        <v>244000</v>
      </c>
      <c r="AY60" s="26">
        <f t="shared" si="10"/>
        <v>120000</v>
      </c>
      <c r="AZ60" s="27" t="s">
        <v>611</v>
      </c>
      <c r="BA60" s="26">
        <f t="shared" si="2"/>
        <v>60000</v>
      </c>
      <c r="BB60" s="27" t="s">
        <v>612</v>
      </c>
      <c r="BC60" s="12" t="s">
        <v>649</v>
      </c>
      <c r="BD60" s="12" t="s">
        <v>816</v>
      </c>
      <c r="BE60" s="64">
        <v>38412</v>
      </c>
      <c r="BF60" s="64">
        <v>38686</v>
      </c>
      <c r="BG60" s="64" t="s">
        <v>1016</v>
      </c>
    </row>
    <row r="61" spans="1:59" s="37" customFormat="1" ht="38.25">
      <c r="A61" s="8">
        <v>57</v>
      </c>
      <c r="B61" s="9" t="s">
        <v>509</v>
      </c>
      <c r="C61" s="10" t="s">
        <v>1289</v>
      </c>
      <c r="D61" s="11" t="s">
        <v>1296</v>
      </c>
      <c r="E61" s="63" t="s">
        <v>449</v>
      </c>
      <c r="F61" s="10" t="s">
        <v>1290</v>
      </c>
      <c r="G61" s="12" t="s">
        <v>768</v>
      </c>
      <c r="H61" s="10" t="s">
        <v>1288</v>
      </c>
      <c r="I61" s="10" t="s">
        <v>1291</v>
      </c>
      <c r="J61" s="13">
        <v>554712216</v>
      </c>
      <c r="K61" s="13">
        <v>554712216</v>
      </c>
      <c r="L61" s="13">
        <v>724180677</v>
      </c>
      <c r="M61" s="72" t="s">
        <v>1292</v>
      </c>
      <c r="N61" s="72" t="s">
        <v>1293</v>
      </c>
      <c r="O61" s="14" t="s">
        <v>1294</v>
      </c>
      <c r="P61" s="10" t="s">
        <v>592</v>
      </c>
      <c r="Q61" s="15" t="s">
        <v>593</v>
      </c>
      <c r="R61" s="16" t="s">
        <v>1295</v>
      </c>
      <c r="S61" s="10" t="str">
        <f t="shared" si="11"/>
        <v>Věra Bubelová</v>
      </c>
      <c r="T61" s="17" t="s">
        <v>643</v>
      </c>
      <c r="U61" s="17">
        <v>464</v>
      </c>
      <c r="V61" s="17"/>
      <c r="W61" s="8" t="s">
        <v>444</v>
      </c>
      <c r="X61" s="8" t="s">
        <v>444</v>
      </c>
      <c r="Y61" s="8" t="s">
        <v>444</v>
      </c>
      <c r="Z61" s="8" t="s">
        <v>444</v>
      </c>
      <c r="AA61" s="8" t="s">
        <v>444</v>
      </c>
      <c r="AB61" s="8" t="s">
        <v>444</v>
      </c>
      <c r="AC61" s="18" t="s">
        <v>444</v>
      </c>
      <c r="AD61" s="19"/>
      <c r="AE61" s="8" t="s">
        <v>444</v>
      </c>
      <c r="AF61" s="8" t="s">
        <v>444</v>
      </c>
      <c r="AG61" s="8" t="s">
        <v>444</v>
      </c>
      <c r="AH61" s="8" t="s">
        <v>444</v>
      </c>
      <c r="AI61" s="8" t="s">
        <v>444</v>
      </c>
      <c r="AJ61" s="18" t="s">
        <v>444</v>
      </c>
      <c r="AK61" s="12">
        <v>4</v>
      </c>
      <c r="AL61" s="12">
        <v>0</v>
      </c>
      <c r="AM61" s="12">
        <v>0</v>
      </c>
      <c r="AN61" s="20">
        <f t="shared" si="1"/>
        <v>4</v>
      </c>
      <c r="AO61" s="21">
        <v>613</v>
      </c>
      <c r="AP61" s="21">
        <v>200</v>
      </c>
      <c r="AQ61" s="22">
        <v>413</v>
      </c>
      <c r="AR61" s="23">
        <f t="shared" si="3"/>
        <v>0.3262642740619902</v>
      </c>
      <c r="AS61" s="23">
        <f t="shared" si="4"/>
        <v>0.6737357259380098</v>
      </c>
      <c r="AT61" s="24">
        <f t="shared" si="5"/>
        <v>200</v>
      </c>
      <c r="AU61" s="25">
        <f t="shared" si="6"/>
        <v>10760</v>
      </c>
      <c r="AV61" s="25" t="s">
        <v>397</v>
      </c>
      <c r="AW61" s="16">
        <v>6341</v>
      </c>
      <c r="AX61" s="26">
        <f t="shared" si="9"/>
        <v>613000</v>
      </c>
      <c r="AY61" s="26">
        <f t="shared" si="10"/>
        <v>200000</v>
      </c>
      <c r="AZ61" s="27" t="s">
        <v>1165</v>
      </c>
      <c r="BA61" s="26">
        <f t="shared" si="2"/>
        <v>100000</v>
      </c>
      <c r="BB61" s="27" t="s">
        <v>596</v>
      </c>
      <c r="BC61" s="12" t="s">
        <v>649</v>
      </c>
      <c r="BD61" s="12" t="s">
        <v>817</v>
      </c>
      <c r="BE61" s="64">
        <v>38534</v>
      </c>
      <c r="BF61" s="64">
        <v>38868</v>
      </c>
      <c r="BG61" s="64" t="s">
        <v>1017</v>
      </c>
    </row>
    <row r="62" spans="1:59" s="37" customFormat="1" ht="38.25">
      <c r="A62" s="8">
        <v>58</v>
      </c>
      <c r="B62" s="9" t="s">
        <v>463</v>
      </c>
      <c r="C62" s="10" t="s">
        <v>745</v>
      </c>
      <c r="D62" s="11" t="s">
        <v>715</v>
      </c>
      <c r="E62" s="63" t="s">
        <v>449</v>
      </c>
      <c r="F62" s="10" t="s">
        <v>753</v>
      </c>
      <c r="G62" s="12" t="s">
        <v>746</v>
      </c>
      <c r="H62" s="11" t="s">
        <v>723</v>
      </c>
      <c r="I62" s="10" t="s">
        <v>747</v>
      </c>
      <c r="J62" s="13">
        <v>554742024</v>
      </c>
      <c r="K62" s="13">
        <v>554742021</v>
      </c>
      <c r="L62" s="13">
        <v>731443347</v>
      </c>
      <c r="M62" s="72" t="s">
        <v>748</v>
      </c>
      <c r="N62" s="72" t="s">
        <v>749</v>
      </c>
      <c r="O62" s="14" t="s">
        <v>750</v>
      </c>
      <c r="P62" s="10" t="s">
        <v>592</v>
      </c>
      <c r="Q62" s="15" t="s">
        <v>593</v>
      </c>
      <c r="R62" s="16" t="s">
        <v>751</v>
      </c>
      <c r="S62" s="10" t="str">
        <f t="shared" si="11"/>
        <v>Jarmila Pavlíková</v>
      </c>
      <c r="T62" s="17" t="s">
        <v>643</v>
      </c>
      <c r="U62" s="17">
        <v>486</v>
      </c>
      <c r="V62" s="17"/>
      <c r="W62" s="8" t="s">
        <v>444</v>
      </c>
      <c r="X62" s="8" t="s">
        <v>444</v>
      </c>
      <c r="Y62" s="8" t="s">
        <v>444</v>
      </c>
      <c r="Z62" s="8" t="s">
        <v>444</v>
      </c>
      <c r="AA62" s="8" t="s">
        <v>444</v>
      </c>
      <c r="AB62" s="8" t="s">
        <v>444</v>
      </c>
      <c r="AC62" s="18" t="s">
        <v>444</v>
      </c>
      <c r="AD62" s="19"/>
      <c r="AE62" s="8" t="s">
        <v>444</v>
      </c>
      <c r="AF62" s="8" t="s">
        <v>444</v>
      </c>
      <c r="AG62" s="8" t="s">
        <v>444</v>
      </c>
      <c r="AH62" s="8" t="s">
        <v>444</v>
      </c>
      <c r="AI62" s="8" t="s">
        <v>444</v>
      </c>
      <c r="AJ62" s="18" t="s">
        <v>444</v>
      </c>
      <c r="AK62" s="12">
        <v>4</v>
      </c>
      <c r="AL62" s="12">
        <v>0</v>
      </c>
      <c r="AM62" s="12">
        <v>0</v>
      </c>
      <c r="AN62" s="20">
        <f t="shared" si="1"/>
        <v>4</v>
      </c>
      <c r="AO62" s="21">
        <v>240</v>
      </c>
      <c r="AP62" s="21">
        <v>120</v>
      </c>
      <c r="AQ62" s="22">
        <v>120</v>
      </c>
      <c r="AR62" s="23">
        <f t="shared" si="3"/>
        <v>0.5</v>
      </c>
      <c r="AS62" s="23">
        <f t="shared" si="4"/>
        <v>0.5</v>
      </c>
      <c r="AT62" s="24">
        <f t="shared" si="5"/>
        <v>120</v>
      </c>
      <c r="AU62" s="25">
        <f t="shared" si="6"/>
        <v>10880</v>
      </c>
      <c r="AV62" s="25" t="s">
        <v>397</v>
      </c>
      <c r="AW62" s="16">
        <v>6341</v>
      </c>
      <c r="AX62" s="26">
        <f t="shared" si="9"/>
        <v>240000</v>
      </c>
      <c r="AY62" s="26">
        <f t="shared" si="10"/>
        <v>120000</v>
      </c>
      <c r="AZ62" s="27" t="s">
        <v>611</v>
      </c>
      <c r="BA62" s="26">
        <f t="shared" si="2"/>
        <v>60000</v>
      </c>
      <c r="BB62" s="27" t="s">
        <v>612</v>
      </c>
      <c r="BC62" s="12" t="s">
        <v>649</v>
      </c>
      <c r="BD62" s="12" t="s">
        <v>818</v>
      </c>
      <c r="BE62" s="64">
        <v>38443</v>
      </c>
      <c r="BF62" s="64">
        <v>38533</v>
      </c>
      <c r="BG62" s="64" t="s">
        <v>1016</v>
      </c>
    </row>
    <row r="63" spans="1:59" s="37" customFormat="1" ht="38.25">
      <c r="A63" s="8">
        <v>59</v>
      </c>
      <c r="B63" s="9" t="s">
        <v>561</v>
      </c>
      <c r="C63" s="10" t="s">
        <v>153</v>
      </c>
      <c r="D63" s="11" t="s">
        <v>152</v>
      </c>
      <c r="E63" s="63" t="s">
        <v>449</v>
      </c>
      <c r="F63" s="10" t="s">
        <v>154</v>
      </c>
      <c r="G63" s="12" t="s">
        <v>319</v>
      </c>
      <c r="H63" s="10" t="s">
        <v>155</v>
      </c>
      <c r="I63" s="10" t="s">
        <v>156</v>
      </c>
      <c r="J63" s="13">
        <v>558696459</v>
      </c>
      <c r="K63" s="13">
        <v>558696459</v>
      </c>
      <c r="L63" s="13">
        <v>608751120</v>
      </c>
      <c r="M63" s="72" t="s">
        <v>157</v>
      </c>
      <c r="N63" s="72" t="s">
        <v>158</v>
      </c>
      <c r="O63" s="14" t="s">
        <v>159</v>
      </c>
      <c r="P63" s="10" t="s">
        <v>609</v>
      </c>
      <c r="Q63" s="15" t="s">
        <v>610</v>
      </c>
      <c r="R63" s="16" t="s">
        <v>160</v>
      </c>
      <c r="S63" s="10" t="str">
        <f t="shared" si="11"/>
        <v>Ing. Petr Martiňák</v>
      </c>
      <c r="T63" s="17" t="s">
        <v>443</v>
      </c>
      <c r="U63" s="17">
        <v>490</v>
      </c>
      <c r="V63" s="17"/>
      <c r="W63" s="8" t="s">
        <v>444</v>
      </c>
      <c r="X63" s="8" t="s">
        <v>444</v>
      </c>
      <c r="Y63" s="8" t="s">
        <v>444</v>
      </c>
      <c r="Z63" s="8" t="s">
        <v>444</v>
      </c>
      <c r="AA63" s="8" t="s">
        <v>444</v>
      </c>
      <c r="AB63" s="8" t="s">
        <v>444</v>
      </c>
      <c r="AC63" s="18" t="s">
        <v>444</v>
      </c>
      <c r="AD63" s="19"/>
      <c r="AE63" s="8" t="s">
        <v>444</v>
      </c>
      <c r="AF63" s="8" t="s">
        <v>444</v>
      </c>
      <c r="AG63" s="8" t="s">
        <v>444</v>
      </c>
      <c r="AH63" s="8" t="s">
        <v>444</v>
      </c>
      <c r="AI63" s="8" t="s">
        <v>444</v>
      </c>
      <c r="AJ63" s="18" t="s">
        <v>444</v>
      </c>
      <c r="AK63" s="12">
        <v>4</v>
      </c>
      <c r="AL63" s="12">
        <v>0</v>
      </c>
      <c r="AM63" s="12">
        <v>0</v>
      </c>
      <c r="AN63" s="20">
        <f t="shared" si="1"/>
        <v>4</v>
      </c>
      <c r="AO63" s="21">
        <v>380</v>
      </c>
      <c r="AP63" s="21">
        <v>190</v>
      </c>
      <c r="AQ63" s="22">
        <v>190</v>
      </c>
      <c r="AR63" s="23">
        <f t="shared" si="3"/>
        <v>0.5</v>
      </c>
      <c r="AS63" s="23">
        <f t="shared" si="4"/>
        <v>0.5</v>
      </c>
      <c r="AT63" s="24">
        <f t="shared" si="5"/>
        <v>190</v>
      </c>
      <c r="AU63" s="25">
        <f t="shared" si="6"/>
        <v>11070</v>
      </c>
      <c r="AV63" s="25" t="s">
        <v>397</v>
      </c>
      <c r="AW63" s="16" t="s">
        <v>306</v>
      </c>
      <c r="AX63" s="26">
        <f t="shared" si="9"/>
        <v>380000</v>
      </c>
      <c r="AY63" s="26">
        <f t="shared" si="10"/>
        <v>190000</v>
      </c>
      <c r="AZ63" s="27" t="s">
        <v>1177</v>
      </c>
      <c r="BA63" s="26">
        <f t="shared" si="2"/>
        <v>95000</v>
      </c>
      <c r="BB63" s="27" t="s">
        <v>1202</v>
      </c>
      <c r="BC63" s="12" t="s">
        <v>445</v>
      </c>
      <c r="BD63" s="12" t="s">
        <v>1230</v>
      </c>
      <c r="BE63" s="64">
        <v>38504</v>
      </c>
      <c r="BF63" s="64">
        <v>38929</v>
      </c>
      <c r="BG63" s="64" t="s">
        <v>1017</v>
      </c>
    </row>
    <row r="64" spans="1:59" s="37" customFormat="1" ht="38.25">
      <c r="A64" s="8">
        <v>60</v>
      </c>
      <c r="B64" s="9" t="s">
        <v>575</v>
      </c>
      <c r="C64" s="10" t="s">
        <v>1042</v>
      </c>
      <c r="D64" s="11" t="s">
        <v>1041</v>
      </c>
      <c r="E64" s="63" t="s">
        <v>449</v>
      </c>
      <c r="F64" s="10" t="s">
        <v>1043</v>
      </c>
      <c r="G64" s="12" t="s">
        <v>640</v>
      </c>
      <c r="H64" s="10" t="s">
        <v>1044</v>
      </c>
      <c r="I64" s="10" t="s">
        <v>1045</v>
      </c>
      <c r="J64" s="13">
        <v>558651025</v>
      </c>
      <c r="K64" s="13">
        <v>558651025</v>
      </c>
      <c r="L64" s="13">
        <v>736642782</v>
      </c>
      <c r="M64" s="72" t="s">
        <v>1046</v>
      </c>
      <c r="N64" s="72" t="s">
        <v>1047</v>
      </c>
      <c r="O64" s="14" t="s">
        <v>1048</v>
      </c>
      <c r="P64" s="10" t="s">
        <v>609</v>
      </c>
      <c r="Q64" s="15" t="s">
        <v>610</v>
      </c>
      <c r="R64" s="16" t="s">
        <v>1049</v>
      </c>
      <c r="S64" s="10" t="str">
        <f t="shared" si="11"/>
        <v>Lenka Klimánková</v>
      </c>
      <c r="T64" s="17" t="s">
        <v>643</v>
      </c>
      <c r="U64" s="17">
        <v>492</v>
      </c>
      <c r="V64" s="17"/>
      <c r="W64" s="8" t="s">
        <v>444</v>
      </c>
      <c r="X64" s="8" t="s">
        <v>444</v>
      </c>
      <c r="Y64" s="8" t="s">
        <v>444</v>
      </c>
      <c r="Z64" s="8" t="s">
        <v>444</v>
      </c>
      <c r="AA64" s="8" t="s">
        <v>444</v>
      </c>
      <c r="AB64" s="8" t="s">
        <v>444</v>
      </c>
      <c r="AC64" s="18" t="s">
        <v>444</v>
      </c>
      <c r="AD64" s="19"/>
      <c r="AE64" s="8" t="s">
        <v>444</v>
      </c>
      <c r="AF64" s="8" t="s">
        <v>444</v>
      </c>
      <c r="AG64" s="8" t="s">
        <v>444</v>
      </c>
      <c r="AH64" s="8" t="s">
        <v>444</v>
      </c>
      <c r="AI64" s="8" t="s">
        <v>444</v>
      </c>
      <c r="AJ64" s="18" t="s">
        <v>444</v>
      </c>
      <c r="AK64" s="12">
        <v>4</v>
      </c>
      <c r="AL64" s="12">
        <v>0</v>
      </c>
      <c r="AM64" s="12">
        <v>0</v>
      </c>
      <c r="AN64" s="20">
        <f t="shared" si="1"/>
        <v>4</v>
      </c>
      <c r="AO64" s="21">
        <v>200</v>
      </c>
      <c r="AP64" s="21">
        <v>100</v>
      </c>
      <c r="AQ64" s="22">
        <v>100</v>
      </c>
      <c r="AR64" s="23">
        <f t="shared" si="3"/>
        <v>0.5</v>
      </c>
      <c r="AS64" s="23">
        <f t="shared" si="4"/>
        <v>0.5</v>
      </c>
      <c r="AT64" s="24">
        <f t="shared" si="5"/>
        <v>100</v>
      </c>
      <c r="AU64" s="25">
        <f t="shared" si="6"/>
        <v>11170</v>
      </c>
      <c r="AV64" s="25" t="s">
        <v>397</v>
      </c>
      <c r="AW64" s="16" t="s">
        <v>306</v>
      </c>
      <c r="AX64" s="26">
        <f t="shared" si="9"/>
        <v>200000</v>
      </c>
      <c r="AY64" s="26">
        <f t="shared" si="10"/>
        <v>100000</v>
      </c>
      <c r="AZ64" s="27" t="s">
        <v>596</v>
      </c>
      <c r="BA64" s="26">
        <f t="shared" si="2"/>
        <v>50000</v>
      </c>
      <c r="BB64" s="27" t="s">
        <v>627</v>
      </c>
      <c r="BC64" s="12" t="s">
        <v>649</v>
      </c>
      <c r="BD64" s="12" t="s">
        <v>819</v>
      </c>
      <c r="BE64" s="64">
        <v>38899</v>
      </c>
      <c r="BF64" s="64">
        <v>38960</v>
      </c>
      <c r="BG64" s="64" t="s">
        <v>1017</v>
      </c>
    </row>
    <row r="65" spans="1:59" s="37" customFormat="1" ht="38.25">
      <c r="A65" s="8">
        <v>61</v>
      </c>
      <c r="B65" s="9" t="s">
        <v>569</v>
      </c>
      <c r="C65" s="10" t="s">
        <v>214</v>
      </c>
      <c r="D65" s="11" t="s">
        <v>213</v>
      </c>
      <c r="E65" s="63" t="s">
        <v>449</v>
      </c>
      <c r="F65" s="10" t="s">
        <v>215</v>
      </c>
      <c r="G65" s="12" t="s">
        <v>731</v>
      </c>
      <c r="H65" s="10" t="s">
        <v>216</v>
      </c>
      <c r="I65" s="10" t="s">
        <v>217</v>
      </c>
      <c r="J65" s="13">
        <v>553776181</v>
      </c>
      <c r="K65" s="13">
        <v>553776181</v>
      </c>
      <c r="L65" s="13">
        <v>725141542</v>
      </c>
      <c r="M65" s="72" t="s">
        <v>218</v>
      </c>
      <c r="N65" s="72" t="s">
        <v>219</v>
      </c>
      <c r="O65" s="14" t="s">
        <v>220</v>
      </c>
      <c r="P65" s="10" t="s">
        <v>609</v>
      </c>
      <c r="Q65" s="15" t="s">
        <v>610</v>
      </c>
      <c r="R65" s="16" t="s">
        <v>221</v>
      </c>
      <c r="S65" s="10" t="str">
        <f t="shared" si="11"/>
        <v>Ing. Jiří Pchálek</v>
      </c>
      <c r="T65" s="17" t="s">
        <v>443</v>
      </c>
      <c r="U65" s="17">
        <v>503</v>
      </c>
      <c r="V65" s="17"/>
      <c r="W65" s="8" t="s">
        <v>444</v>
      </c>
      <c r="X65" s="8" t="s">
        <v>444</v>
      </c>
      <c r="Y65" s="8" t="s">
        <v>444</v>
      </c>
      <c r="Z65" s="8" t="s">
        <v>444</v>
      </c>
      <c r="AA65" s="8" t="s">
        <v>444</v>
      </c>
      <c r="AB65" s="8" t="s">
        <v>444</v>
      </c>
      <c r="AC65" s="18" t="s">
        <v>444</v>
      </c>
      <c r="AD65" s="19"/>
      <c r="AE65" s="8" t="s">
        <v>444</v>
      </c>
      <c r="AF65" s="8" t="s">
        <v>444</v>
      </c>
      <c r="AG65" s="8" t="s">
        <v>444</v>
      </c>
      <c r="AH65" s="8" t="s">
        <v>444</v>
      </c>
      <c r="AI65" s="8" t="s">
        <v>444</v>
      </c>
      <c r="AJ65" s="18" t="s">
        <v>444</v>
      </c>
      <c r="AK65" s="12">
        <v>4</v>
      </c>
      <c r="AL65" s="12">
        <v>0</v>
      </c>
      <c r="AM65" s="12">
        <v>0</v>
      </c>
      <c r="AN65" s="20">
        <f t="shared" si="1"/>
        <v>4</v>
      </c>
      <c r="AO65" s="21">
        <v>460</v>
      </c>
      <c r="AP65" s="21">
        <v>200</v>
      </c>
      <c r="AQ65" s="22">
        <v>260</v>
      </c>
      <c r="AR65" s="23">
        <f t="shared" si="3"/>
        <v>0.43478260869565216</v>
      </c>
      <c r="AS65" s="23">
        <f t="shared" si="4"/>
        <v>0.5652173913043478</v>
      </c>
      <c r="AT65" s="24">
        <f t="shared" si="5"/>
        <v>200</v>
      </c>
      <c r="AU65" s="25">
        <f t="shared" si="6"/>
        <v>11370</v>
      </c>
      <c r="AV65" s="25" t="s">
        <v>398</v>
      </c>
      <c r="AW65" s="16" t="s">
        <v>295</v>
      </c>
      <c r="AX65" s="26">
        <f t="shared" si="9"/>
        <v>460000</v>
      </c>
      <c r="AY65" s="26">
        <f t="shared" si="10"/>
        <v>200000</v>
      </c>
      <c r="AZ65" s="27" t="s">
        <v>1165</v>
      </c>
      <c r="BA65" s="26">
        <f t="shared" si="2"/>
        <v>100000</v>
      </c>
      <c r="BB65" s="27" t="s">
        <v>596</v>
      </c>
      <c r="BC65" s="12" t="s">
        <v>445</v>
      </c>
      <c r="BD65" s="12" t="s">
        <v>820</v>
      </c>
      <c r="BE65" s="64">
        <v>38412</v>
      </c>
      <c r="BF65" s="64">
        <v>38686</v>
      </c>
      <c r="BG65" s="64" t="s">
        <v>1016</v>
      </c>
    </row>
    <row r="66" spans="1:59" s="37" customFormat="1" ht="38.25">
      <c r="A66" s="8">
        <v>62</v>
      </c>
      <c r="B66" s="9" t="s">
        <v>485</v>
      </c>
      <c r="C66" s="10" t="s">
        <v>977</v>
      </c>
      <c r="D66" s="11" t="s">
        <v>972</v>
      </c>
      <c r="E66" s="63" t="s">
        <v>449</v>
      </c>
      <c r="F66" s="10" t="s">
        <v>973</v>
      </c>
      <c r="G66" s="12" t="s">
        <v>974</v>
      </c>
      <c r="H66" s="10" t="s">
        <v>976</v>
      </c>
      <c r="I66" s="10" t="s">
        <v>978</v>
      </c>
      <c r="J66" s="13">
        <v>556309067</v>
      </c>
      <c r="K66" s="13">
        <v>556309067</v>
      </c>
      <c r="L66" s="13">
        <v>602505972</v>
      </c>
      <c r="M66" s="72" t="s">
        <v>979</v>
      </c>
      <c r="N66" s="72" t="s">
        <v>980</v>
      </c>
      <c r="O66" s="14" t="s">
        <v>981</v>
      </c>
      <c r="P66" s="10" t="s">
        <v>592</v>
      </c>
      <c r="Q66" s="15" t="s">
        <v>593</v>
      </c>
      <c r="R66" s="16" t="s">
        <v>982</v>
      </c>
      <c r="S66" s="10" t="str">
        <f t="shared" si="11"/>
        <v>Petr Dubový</v>
      </c>
      <c r="T66" s="17" t="s">
        <v>443</v>
      </c>
      <c r="U66" s="17">
        <v>504</v>
      </c>
      <c r="V66" s="17"/>
      <c r="W66" s="8" t="s">
        <v>444</v>
      </c>
      <c r="X66" s="8" t="s">
        <v>444</v>
      </c>
      <c r="Y66" s="8" t="s">
        <v>444</v>
      </c>
      <c r="Z66" s="8" t="s">
        <v>444</v>
      </c>
      <c r="AA66" s="8" t="s">
        <v>444</v>
      </c>
      <c r="AB66" s="8" t="s">
        <v>444</v>
      </c>
      <c r="AC66" s="18" t="s">
        <v>444</v>
      </c>
      <c r="AD66" s="19"/>
      <c r="AE66" s="8" t="s">
        <v>444</v>
      </c>
      <c r="AF66" s="8" t="s">
        <v>444</v>
      </c>
      <c r="AG66" s="8" t="s">
        <v>444</v>
      </c>
      <c r="AH66" s="8" t="s">
        <v>444</v>
      </c>
      <c r="AI66" s="8" t="s">
        <v>444</v>
      </c>
      <c r="AJ66" s="18" t="s">
        <v>444</v>
      </c>
      <c r="AK66" s="12">
        <v>4</v>
      </c>
      <c r="AL66" s="12">
        <v>0</v>
      </c>
      <c r="AM66" s="12">
        <v>0</v>
      </c>
      <c r="AN66" s="20">
        <f t="shared" si="1"/>
        <v>4</v>
      </c>
      <c r="AO66" s="21">
        <v>475</v>
      </c>
      <c r="AP66" s="21">
        <v>200</v>
      </c>
      <c r="AQ66" s="22">
        <v>275</v>
      </c>
      <c r="AR66" s="23">
        <f t="shared" si="3"/>
        <v>0.42105263157894735</v>
      </c>
      <c r="AS66" s="23">
        <f t="shared" si="4"/>
        <v>0.5789473684210527</v>
      </c>
      <c r="AT66" s="24">
        <f t="shared" si="5"/>
        <v>200</v>
      </c>
      <c r="AU66" s="25">
        <f t="shared" si="6"/>
        <v>11570</v>
      </c>
      <c r="AV66" s="25" t="s">
        <v>397</v>
      </c>
      <c r="AW66" s="16">
        <v>6341</v>
      </c>
      <c r="AX66" s="26">
        <f t="shared" si="9"/>
        <v>475000</v>
      </c>
      <c r="AY66" s="26">
        <f t="shared" si="10"/>
        <v>200000</v>
      </c>
      <c r="AZ66" s="27" t="s">
        <v>1165</v>
      </c>
      <c r="BA66" s="26">
        <f t="shared" si="2"/>
        <v>100000</v>
      </c>
      <c r="BB66" s="27" t="s">
        <v>596</v>
      </c>
      <c r="BC66" s="12" t="s">
        <v>445</v>
      </c>
      <c r="BD66" s="12" t="s">
        <v>821</v>
      </c>
      <c r="BE66" s="64">
        <v>38504</v>
      </c>
      <c r="BF66" s="64">
        <v>38564</v>
      </c>
      <c r="BG66" s="64" t="s">
        <v>1016</v>
      </c>
    </row>
    <row r="67" spans="1:59" s="37" customFormat="1" ht="38.25">
      <c r="A67" s="8">
        <v>63</v>
      </c>
      <c r="B67" s="9" t="s">
        <v>462</v>
      </c>
      <c r="C67" s="10" t="s">
        <v>744</v>
      </c>
      <c r="D67" s="11" t="s">
        <v>714</v>
      </c>
      <c r="E67" s="63" t="s">
        <v>449</v>
      </c>
      <c r="F67" s="10" t="s">
        <v>737</v>
      </c>
      <c r="G67" s="12" t="s">
        <v>738</v>
      </c>
      <c r="H67" s="11" t="s">
        <v>722</v>
      </c>
      <c r="I67" s="10" t="s">
        <v>739</v>
      </c>
      <c r="J67" s="13">
        <v>554761101</v>
      </c>
      <c r="K67" s="13">
        <v>554761101</v>
      </c>
      <c r="L67" s="13">
        <v>724178450</v>
      </c>
      <c r="M67" s="72" t="s">
        <v>740</v>
      </c>
      <c r="N67" s="72" t="s">
        <v>741</v>
      </c>
      <c r="O67" s="14" t="s">
        <v>742</v>
      </c>
      <c r="P67" s="10" t="s">
        <v>609</v>
      </c>
      <c r="Q67" s="15" t="s">
        <v>610</v>
      </c>
      <c r="R67" s="16" t="s">
        <v>743</v>
      </c>
      <c r="S67" s="10" t="str">
        <f t="shared" si="11"/>
        <v>Radomír Pražák</v>
      </c>
      <c r="T67" s="17" t="s">
        <v>443</v>
      </c>
      <c r="U67" s="17">
        <v>511</v>
      </c>
      <c r="V67" s="17"/>
      <c r="W67" s="8" t="s">
        <v>444</v>
      </c>
      <c r="X67" s="8" t="s">
        <v>444</v>
      </c>
      <c r="Y67" s="8" t="s">
        <v>444</v>
      </c>
      <c r="Z67" s="8" t="s">
        <v>444</v>
      </c>
      <c r="AA67" s="8" t="s">
        <v>444</v>
      </c>
      <c r="AB67" s="8" t="s">
        <v>444</v>
      </c>
      <c r="AC67" s="18" t="s">
        <v>444</v>
      </c>
      <c r="AD67" s="19"/>
      <c r="AE67" s="8" t="s">
        <v>444</v>
      </c>
      <c r="AF67" s="8" t="s">
        <v>444</v>
      </c>
      <c r="AG67" s="8" t="s">
        <v>444</v>
      </c>
      <c r="AH67" s="8" t="s">
        <v>444</v>
      </c>
      <c r="AI67" s="8" t="s">
        <v>444</v>
      </c>
      <c r="AJ67" s="18" t="s">
        <v>444</v>
      </c>
      <c r="AK67" s="12">
        <v>4</v>
      </c>
      <c r="AL67" s="12">
        <v>0</v>
      </c>
      <c r="AM67" s="12">
        <v>0</v>
      </c>
      <c r="AN67" s="20">
        <f t="shared" si="1"/>
        <v>4</v>
      </c>
      <c r="AO67" s="21">
        <v>400</v>
      </c>
      <c r="AP67" s="21">
        <v>200</v>
      </c>
      <c r="AQ67" s="22">
        <v>200</v>
      </c>
      <c r="AR67" s="23">
        <f t="shared" si="3"/>
        <v>0.5</v>
      </c>
      <c r="AS67" s="23">
        <f t="shared" si="4"/>
        <v>0.5</v>
      </c>
      <c r="AT67" s="24">
        <f t="shared" si="5"/>
        <v>200</v>
      </c>
      <c r="AU67" s="25">
        <f t="shared" si="6"/>
        <v>11770</v>
      </c>
      <c r="AV67" s="25" t="s">
        <v>398</v>
      </c>
      <c r="AW67" s="16">
        <v>5321</v>
      </c>
      <c r="AX67" s="26">
        <f t="shared" si="9"/>
        <v>400000</v>
      </c>
      <c r="AY67" s="26">
        <f t="shared" si="10"/>
        <v>200000</v>
      </c>
      <c r="AZ67" s="27" t="s">
        <v>1165</v>
      </c>
      <c r="BA67" s="26">
        <f t="shared" si="2"/>
        <v>100000</v>
      </c>
      <c r="BB67" s="27" t="s">
        <v>596</v>
      </c>
      <c r="BC67" s="12" t="s">
        <v>445</v>
      </c>
      <c r="BD67" s="12" t="s">
        <v>822</v>
      </c>
      <c r="BE67" s="64">
        <v>38473</v>
      </c>
      <c r="BF67" s="64">
        <v>38656</v>
      </c>
      <c r="BG67" s="64" t="s">
        <v>1016</v>
      </c>
    </row>
    <row r="68" spans="1:59" s="37" customFormat="1" ht="25.5">
      <c r="A68" s="8">
        <v>64</v>
      </c>
      <c r="B68" s="9" t="s">
        <v>483</v>
      </c>
      <c r="C68" s="10" t="s">
        <v>956</v>
      </c>
      <c r="D68" s="11" t="s">
        <v>955</v>
      </c>
      <c r="E68" s="63" t="s">
        <v>449</v>
      </c>
      <c r="F68" s="10" t="s">
        <v>958</v>
      </c>
      <c r="G68" s="12" t="s">
        <v>959</v>
      </c>
      <c r="H68" s="10" t="s">
        <v>957</v>
      </c>
      <c r="I68" s="10" t="s">
        <v>960</v>
      </c>
      <c r="J68" s="13">
        <v>554765013</v>
      </c>
      <c r="K68" s="13">
        <v>554765013</v>
      </c>
      <c r="L68" s="13">
        <v>607666204</v>
      </c>
      <c r="M68" s="72" t="s">
        <v>961</v>
      </c>
      <c r="N68" s="72"/>
      <c r="O68" s="14" t="s">
        <v>962</v>
      </c>
      <c r="P68" s="10" t="s">
        <v>609</v>
      </c>
      <c r="Q68" s="15" t="s">
        <v>610</v>
      </c>
      <c r="R68" s="16" t="s">
        <v>963</v>
      </c>
      <c r="S68" s="10" t="str">
        <f t="shared" si="11"/>
        <v>Josef Orság</v>
      </c>
      <c r="T68" s="17" t="s">
        <v>443</v>
      </c>
      <c r="U68" s="17">
        <v>534</v>
      </c>
      <c r="V68" s="17"/>
      <c r="W68" s="8" t="s">
        <v>444</v>
      </c>
      <c r="X68" s="8" t="s">
        <v>444</v>
      </c>
      <c r="Y68" s="8" t="s">
        <v>444</v>
      </c>
      <c r="Z68" s="8" t="s">
        <v>444</v>
      </c>
      <c r="AA68" s="8" t="s">
        <v>444</v>
      </c>
      <c r="AB68" s="8" t="s">
        <v>444</v>
      </c>
      <c r="AC68" s="18" t="s">
        <v>444</v>
      </c>
      <c r="AD68" s="19"/>
      <c r="AE68" s="8" t="s">
        <v>444</v>
      </c>
      <c r="AF68" s="70" t="s">
        <v>444</v>
      </c>
      <c r="AG68" s="8" t="s">
        <v>444</v>
      </c>
      <c r="AH68" s="8" t="s">
        <v>444</v>
      </c>
      <c r="AI68" s="8" t="s">
        <v>444</v>
      </c>
      <c r="AJ68" s="18" t="s">
        <v>444</v>
      </c>
      <c r="AK68" s="12">
        <v>4</v>
      </c>
      <c r="AL68" s="12">
        <v>0</v>
      </c>
      <c r="AM68" s="12">
        <v>0</v>
      </c>
      <c r="AN68" s="20">
        <f t="shared" si="1"/>
        <v>4</v>
      </c>
      <c r="AO68" s="21">
        <v>230</v>
      </c>
      <c r="AP68" s="21">
        <v>115</v>
      </c>
      <c r="AQ68" s="22">
        <v>115</v>
      </c>
      <c r="AR68" s="23">
        <f t="shared" si="3"/>
        <v>0.5</v>
      </c>
      <c r="AS68" s="23">
        <f t="shared" si="4"/>
        <v>0.5</v>
      </c>
      <c r="AT68" s="24">
        <f t="shared" si="5"/>
        <v>115</v>
      </c>
      <c r="AU68" s="25">
        <f t="shared" si="6"/>
        <v>11885</v>
      </c>
      <c r="AV68" s="25" t="s">
        <v>397</v>
      </c>
      <c r="AW68" s="16" t="s">
        <v>306</v>
      </c>
      <c r="AX68" s="26">
        <f t="shared" si="9"/>
        <v>230000</v>
      </c>
      <c r="AY68" s="26">
        <f t="shared" si="10"/>
        <v>115000</v>
      </c>
      <c r="AZ68" s="27" t="s">
        <v>1178</v>
      </c>
      <c r="BA68" s="26">
        <f t="shared" si="2"/>
        <v>57500</v>
      </c>
      <c r="BB68" s="27" t="s">
        <v>1203</v>
      </c>
      <c r="BC68" s="12" t="s">
        <v>445</v>
      </c>
      <c r="BD68" s="12" t="s">
        <v>823</v>
      </c>
      <c r="BE68" s="64">
        <v>38504</v>
      </c>
      <c r="BF68" s="64">
        <v>38625</v>
      </c>
      <c r="BG68" s="64" t="s">
        <v>1016</v>
      </c>
    </row>
    <row r="69" spans="1:59" s="37" customFormat="1" ht="38.25">
      <c r="A69" s="8">
        <v>65</v>
      </c>
      <c r="B69" s="9" t="s">
        <v>484</v>
      </c>
      <c r="C69" s="10" t="s">
        <v>971</v>
      </c>
      <c r="D69" s="11" t="s">
        <v>964</v>
      </c>
      <c r="E69" s="63" t="s">
        <v>449</v>
      </c>
      <c r="F69" s="10" t="s">
        <v>966</v>
      </c>
      <c r="G69" s="12" t="s">
        <v>975</v>
      </c>
      <c r="H69" s="10" t="s">
        <v>965</v>
      </c>
      <c r="I69" s="10" t="s">
        <v>967</v>
      </c>
      <c r="J69" s="13">
        <v>554271024</v>
      </c>
      <c r="K69" s="13">
        <v>554230257</v>
      </c>
      <c r="L69" s="13">
        <v>724179149</v>
      </c>
      <c r="M69" s="72" t="s">
        <v>968</v>
      </c>
      <c r="N69" s="72"/>
      <c r="O69" s="14" t="s">
        <v>969</v>
      </c>
      <c r="P69" s="10" t="s">
        <v>592</v>
      </c>
      <c r="Q69" s="15" t="s">
        <v>593</v>
      </c>
      <c r="R69" s="16" t="s">
        <v>970</v>
      </c>
      <c r="S69" s="10" t="str">
        <f t="shared" si="11"/>
        <v>Ing. Jaroslav Jelínek</v>
      </c>
      <c r="T69" s="17" t="s">
        <v>443</v>
      </c>
      <c r="U69" s="17">
        <v>549</v>
      </c>
      <c r="V69" s="17"/>
      <c r="W69" s="8" t="s">
        <v>444</v>
      </c>
      <c r="X69" s="8" t="s">
        <v>444</v>
      </c>
      <c r="Y69" s="8" t="s">
        <v>444</v>
      </c>
      <c r="Z69" s="8" t="s">
        <v>444</v>
      </c>
      <c r="AA69" s="8" t="s">
        <v>444</v>
      </c>
      <c r="AB69" s="8" t="s">
        <v>444</v>
      </c>
      <c r="AC69" s="18" t="s">
        <v>444</v>
      </c>
      <c r="AD69" s="19"/>
      <c r="AE69" s="8" t="s">
        <v>444</v>
      </c>
      <c r="AF69" s="8" t="s">
        <v>444</v>
      </c>
      <c r="AG69" s="8" t="s">
        <v>444</v>
      </c>
      <c r="AH69" s="8" t="s">
        <v>444</v>
      </c>
      <c r="AI69" s="8" t="s">
        <v>444</v>
      </c>
      <c r="AJ69" s="18" t="s">
        <v>444</v>
      </c>
      <c r="AK69" s="12">
        <v>4</v>
      </c>
      <c r="AL69" s="12">
        <v>0</v>
      </c>
      <c r="AM69" s="12">
        <v>0</v>
      </c>
      <c r="AN69" s="20">
        <f t="shared" si="1"/>
        <v>4</v>
      </c>
      <c r="AO69" s="21">
        <v>878</v>
      </c>
      <c r="AP69" s="21">
        <v>200</v>
      </c>
      <c r="AQ69" s="22">
        <v>678</v>
      </c>
      <c r="AR69" s="23">
        <f t="shared" si="3"/>
        <v>0.22779043280182232</v>
      </c>
      <c r="AS69" s="23">
        <f t="shared" si="4"/>
        <v>0.7722095671981777</v>
      </c>
      <c r="AT69" s="24">
        <f t="shared" si="5"/>
        <v>200</v>
      </c>
      <c r="AU69" s="25">
        <f t="shared" si="6"/>
        <v>12085</v>
      </c>
      <c r="AV69" s="25" t="s">
        <v>398</v>
      </c>
      <c r="AW69" s="16">
        <v>5321</v>
      </c>
      <c r="AX69" s="26">
        <f t="shared" si="9"/>
        <v>878000</v>
      </c>
      <c r="AY69" s="26">
        <f t="shared" si="10"/>
        <v>200000</v>
      </c>
      <c r="AZ69" s="27" t="s">
        <v>1165</v>
      </c>
      <c r="BA69" s="26">
        <f t="shared" si="2"/>
        <v>100000</v>
      </c>
      <c r="BB69" s="27" t="s">
        <v>596</v>
      </c>
      <c r="BC69" s="12" t="s">
        <v>445</v>
      </c>
      <c r="BD69" s="12" t="s">
        <v>824</v>
      </c>
      <c r="BE69" s="64">
        <v>38473</v>
      </c>
      <c r="BF69" s="64">
        <v>38594</v>
      </c>
      <c r="BG69" s="64" t="s">
        <v>1016</v>
      </c>
    </row>
    <row r="70" spans="1:59" s="37" customFormat="1" ht="38.25">
      <c r="A70" s="8">
        <v>66</v>
      </c>
      <c r="B70" s="9" t="s">
        <v>500</v>
      </c>
      <c r="C70" s="10" t="s">
        <v>1141</v>
      </c>
      <c r="D70" s="11" t="s">
        <v>1132</v>
      </c>
      <c r="E70" s="63" t="s">
        <v>449</v>
      </c>
      <c r="F70" s="10" t="s">
        <v>1133</v>
      </c>
      <c r="G70" s="12" t="s">
        <v>1134</v>
      </c>
      <c r="H70" s="10" t="s">
        <v>1135</v>
      </c>
      <c r="I70" s="10" t="s">
        <v>1136</v>
      </c>
      <c r="J70" s="13">
        <v>553761091</v>
      </c>
      <c r="K70" s="13">
        <v>553761091</v>
      </c>
      <c r="L70" s="13">
        <v>602538210</v>
      </c>
      <c r="M70" s="72" t="s">
        <v>1137</v>
      </c>
      <c r="N70" s="72" t="s">
        <v>1138</v>
      </c>
      <c r="O70" s="14" t="s">
        <v>1139</v>
      </c>
      <c r="P70" s="10" t="s">
        <v>609</v>
      </c>
      <c r="Q70" s="15" t="s">
        <v>610</v>
      </c>
      <c r="R70" s="16" t="s">
        <v>1140</v>
      </c>
      <c r="S70" s="10" t="str">
        <f t="shared" si="11"/>
        <v>Daniel Procházka</v>
      </c>
      <c r="T70" s="17" t="s">
        <v>443</v>
      </c>
      <c r="U70" s="17">
        <v>601</v>
      </c>
      <c r="V70" s="17"/>
      <c r="W70" s="8" t="s">
        <v>444</v>
      </c>
      <c r="X70" s="8" t="s">
        <v>444</v>
      </c>
      <c r="Y70" s="8" t="s">
        <v>444</v>
      </c>
      <c r="Z70" s="8" t="s">
        <v>444</v>
      </c>
      <c r="AA70" s="8" t="s">
        <v>444</v>
      </c>
      <c r="AB70" s="8" t="s">
        <v>444</v>
      </c>
      <c r="AC70" s="18" t="s">
        <v>444</v>
      </c>
      <c r="AD70" s="19"/>
      <c r="AE70" s="8" t="s">
        <v>444</v>
      </c>
      <c r="AF70" s="8" t="s">
        <v>444</v>
      </c>
      <c r="AG70" s="8" t="s">
        <v>444</v>
      </c>
      <c r="AH70" s="8" t="s">
        <v>444</v>
      </c>
      <c r="AI70" s="8" t="s">
        <v>444</v>
      </c>
      <c r="AJ70" s="18" t="s">
        <v>444</v>
      </c>
      <c r="AK70" s="12">
        <v>4</v>
      </c>
      <c r="AL70" s="12">
        <v>0</v>
      </c>
      <c r="AM70" s="12">
        <v>0</v>
      </c>
      <c r="AN70" s="20">
        <f t="shared" si="1"/>
        <v>4</v>
      </c>
      <c r="AO70" s="21">
        <v>435</v>
      </c>
      <c r="AP70" s="21">
        <v>200</v>
      </c>
      <c r="AQ70" s="22">
        <v>235</v>
      </c>
      <c r="AR70" s="23">
        <f t="shared" si="3"/>
        <v>0.45977011494252873</v>
      </c>
      <c r="AS70" s="23">
        <f t="shared" si="4"/>
        <v>0.5402298850574713</v>
      </c>
      <c r="AT70" s="24">
        <f t="shared" si="5"/>
        <v>200</v>
      </c>
      <c r="AU70" s="25">
        <f aca="true" t="shared" si="15" ref="AU70:AU132">AT70+AU69</f>
        <v>12285</v>
      </c>
      <c r="AV70" s="25" t="s">
        <v>397</v>
      </c>
      <c r="AW70" s="16">
        <v>6341</v>
      </c>
      <c r="AX70" s="26">
        <f t="shared" si="9"/>
        <v>435000</v>
      </c>
      <c r="AY70" s="26">
        <f t="shared" si="10"/>
        <v>200000</v>
      </c>
      <c r="AZ70" s="27" t="s">
        <v>1165</v>
      </c>
      <c r="BA70" s="26">
        <f t="shared" si="2"/>
        <v>100000</v>
      </c>
      <c r="BB70" s="27" t="s">
        <v>596</v>
      </c>
      <c r="BC70" s="12" t="s">
        <v>445</v>
      </c>
      <c r="BD70" s="12" t="s">
        <v>825</v>
      </c>
      <c r="BE70" s="64">
        <v>38473</v>
      </c>
      <c r="BF70" s="64">
        <v>38656</v>
      </c>
      <c r="BG70" s="64" t="s">
        <v>1016</v>
      </c>
    </row>
    <row r="71" spans="1:59" s="37" customFormat="1" ht="38.25">
      <c r="A71" s="8">
        <v>67</v>
      </c>
      <c r="B71" s="9" t="s">
        <v>491</v>
      </c>
      <c r="C71" s="10" t="s">
        <v>1018</v>
      </c>
      <c r="D71" s="11" t="s">
        <v>1011</v>
      </c>
      <c r="E71" s="63" t="s">
        <v>449</v>
      </c>
      <c r="F71" s="10" t="s">
        <v>1012</v>
      </c>
      <c r="G71" s="12" t="s">
        <v>1013</v>
      </c>
      <c r="H71" s="10" t="s">
        <v>1014</v>
      </c>
      <c r="I71" s="10" t="s">
        <v>1019</v>
      </c>
      <c r="J71" s="13">
        <v>556856000</v>
      </c>
      <c r="K71" s="13">
        <v>556856000</v>
      </c>
      <c r="L71" s="13">
        <v>728365615</v>
      </c>
      <c r="M71" s="72" t="s">
        <v>1020</v>
      </c>
      <c r="N71" s="72"/>
      <c r="O71" s="14" t="s">
        <v>1021</v>
      </c>
      <c r="P71" s="10" t="s">
        <v>609</v>
      </c>
      <c r="Q71" s="15" t="s">
        <v>610</v>
      </c>
      <c r="R71" s="16" t="s">
        <v>1070</v>
      </c>
      <c r="S71" s="10" t="str">
        <f t="shared" si="11"/>
        <v>Zdeněk Vajda</v>
      </c>
      <c r="T71" s="17" t="s">
        <v>443</v>
      </c>
      <c r="U71" s="17">
        <v>643</v>
      </c>
      <c r="V71" s="17"/>
      <c r="W71" s="8" t="s">
        <v>444</v>
      </c>
      <c r="X71" s="8" t="s">
        <v>444</v>
      </c>
      <c r="Y71" s="8" t="s">
        <v>444</v>
      </c>
      <c r="Z71" s="8" t="s">
        <v>444</v>
      </c>
      <c r="AA71" s="8" t="s">
        <v>444</v>
      </c>
      <c r="AB71" s="8" t="s">
        <v>444</v>
      </c>
      <c r="AC71" s="65" t="s">
        <v>444</v>
      </c>
      <c r="AD71" s="19"/>
      <c r="AE71" s="8" t="s">
        <v>444</v>
      </c>
      <c r="AF71" s="8" t="s">
        <v>444</v>
      </c>
      <c r="AG71" s="8" t="s">
        <v>444</v>
      </c>
      <c r="AH71" s="8" t="s">
        <v>444</v>
      </c>
      <c r="AI71" s="8" t="s">
        <v>444</v>
      </c>
      <c r="AJ71" s="65" t="s">
        <v>444</v>
      </c>
      <c r="AK71" s="12">
        <v>4</v>
      </c>
      <c r="AL71" s="12">
        <v>0</v>
      </c>
      <c r="AM71" s="12">
        <v>0</v>
      </c>
      <c r="AN71" s="20">
        <f t="shared" si="1"/>
        <v>4</v>
      </c>
      <c r="AO71" s="21">
        <v>520</v>
      </c>
      <c r="AP71" s="21">
        <v>200</v>
      </c>
      <c r="AQ71" s="22">
        <v>320</v>
      </c>
      <c r="AR71" s="23">
        <f t="shared" si="3"/>
        <v>0.38461538461538464</v>
      </c>
      <c r="AS71" s="23">
        <f t="shared" si="4"/>
        <v>0.6153846153846154</v>
      </c>
      <c r="AT71" s="24">
        <f t="shared" si="5"/>
        <v>200</v>
      </c>
      <c r="AU71" s="25">
        <f t="shared" si="15"/>
        <v>12485</v>
      </c>
      <c r="AV71" s="25" t="s">
        <v>397</v>
      </c>
      <c r="AW71" s="16">
        <v>6341</v>
      </c>
      <c r="AX71" s="26">
        <f t="shared" si="9"/>
        <v>520000</v>
      </c>
      <c r="AY71" s="26">
        <f t="shared" si="10"/>
        <v>200000</v>
      </c>
      <c r="AZ71" s="27" t="s">
        <v>1165</v>
      </c>
      <c r="BA71" s="26">
        <f t="shared" si="2"/>
        <v>100000</v>
      </c>
      <c r="BB71" s="27" t="s">
        <v>596</v>
      </c>
      <c r="BC71" s="12" t="s">
        <v>445</v>
      </c>
      <c r="BD71" s="12" t="s">
        <v>826</v>
      </c>
      <c r="BE71" s="64">
        <v>38473</v>
      </c>
      <c r="BF71" s="64">
        <v>38625</v>
      </c>
      <c r="BG71" s="64" t="s">
        <v>1016</v>
      </c>
    </row>
    <row r="72" spans="1:59" s="37" customFormat="1" ht="38.25">
      <c r="A72" s="8">
        <v>68</v>
      </c>
      <c r="B72" s="9" t="s">
        <v>460</v>
      </c>
      <c r="C72" s="10" t="s">
        <v>700</v>
      </c>
      <c r="D72" s="11" t="s">
        <v>698</v>
      </c>
      <c r="E72" s="63" t="s">
        <v>449</v>
      </c>
      <c r="F72" s="10" t="s">
        <v>701</v>
      </c>
      <c r="G72" s="12" t="s">
        <v>702</v>
      </c>
      <c r="H72" s="10" t="s">
        <v>699</v>
      </c>
      <c r="I72" s="10" t="s">
        <v>703</v>
      </c>
      <c r="J72" s="13">
        <v>556413045</v>
      </c>
      <c r="K72" s="13">
        <v>556413047</v>
      </c>
      <c r="L72" s="13">
        <v>725141400</v>
      </c>
      <c r="M72" s="72" t="s">
        <v>704</v>
      </c>
      <c r="N72" s="72" t="s">
        <v>705</v>
      </c>
      <c r="O72" s="14" t="s">
        <v>706</v>
      </c>
      <c r="P72" s="10" t="s">
        <v>707</v>
      </c>
      <c r="Q72" s="15" t="s">
        <v>708</v>
      </c>
      <c r="R72" s="16" t="s">
        <v>709</v>
      </c>
      <c r="S72" s="10" t="str">
        <f>I72</f>
        <v>Ing. Miloslav Čegan</v>
      </c>
      <c r="T72" s="17" t="s">
        <v>443</v>
      </c>
      <c r="U72" s="17">
        <v>675</v>
      </c>
      <c r="V72" s="17"/>
      <c r="W72" s="8" t="s">
        <v>444</v>
      </c>
      <c r="X72" s="8" t="s">
        <v>444</v>
      </c>
      <c r="Y72" s="8" t="s">
        <v>444</v>
      </c>
      <c r="Z72" s="8" t="s">
        <v>444</v>
      </c>
      <c r="AA72" s="8" t="s">
        <v>444</v>
      </c>
      <c r="AB72" s="8" t="s">
        <v>444</v>
      </c>
      <c r="AC72" s="18" t="s">
        <v>444</v>
      </c>
      <c r="AD72" s="19"/>
      <c r="AE72" s="8" t="s">
        <v>444</v>
      </c>
      <c r="AF72" s="8" t="s">
        <v>444</v>
      </c>
      <c r="AG72" s="8" t="s">
        <v>444</v>
      </c>
      <c r="AH72" s="8" t="s">
        <v>444</v>
      </c>
      <c r="AI72" s="8" t="s">
        <v>444</v>
      </c>
      <c r="AJ72" s="18" t="s">
        <v>444</v>
      </c>
      <c r="AK72" s="12">
        <v>2</v>
      </c>
      <c r="AL72" s="12">
        <v>0</v>
      </c>
      <c r="AM72" s="12">
        <v>0</v>
      </c>
      <c r="AN72" s="20">
        <f>SUM(AK72:AM72)</f>
        <v>2</v>
      </c>
      <c r="AO72" s="21">
        <v>415</v>
      </c>
      <c r="AP72" s="21">
        <v>200</v>
      </c>
      <c r="AQ72" s="22">
        <v>215</v>
      </c>
      <c r="AR72" s="23">
        <f>(AP72/AO72)</f>
        <v>0.4819277108433735</v>
      </c>
      <c r="AS72" s="23">
        <f>AQ72/AO72</f>
        <v>0.5180722891566265</v>
      </c>
      <c r="AT72" s="24">
        <f>AP72</f>
        <v>200</v>
      </c>
      <c r="AU72" s="25">
        <f t="shared" si="15"/>
        <v>12685</v>
      </c>
      <c r="AV72" s="25" t="s">
        <v>710</v>
      </c>
      <c r="AW72" s="16" t="s">
        <v>711</v>
      </c>
      <c r="AX72" s="26">
        <f>AO72*1000</f>
        <v>415000</v>
      </c>
      <c r="AY72" s="26">
        <f>AP72*1000</f>
        <v>200000</v>
      </c>
      <c r="AZ72" s="27" t="s">
        <v>1165</v>
      </c>
      <c r="BA72" s="26">
        <f>AY72/2</f>
        <v>100000</v>
      </c>
      <c r="BB72" s="27" t="s">
        <v>596</v>
      </c>
      <c r="BC72" s="12" t="s">
        <v>445</v>
      </c>
      <c r="BD72" s="12" t="s">
        <v>712</v>
      </c>
      <c r="BE72" s="64">
        <v>38473</v>
      </c>
      <c r="BF72" s="64">
        <v>38686</v>
      </c>
      <c r="BG72" s="64" t="s">
        <v>1016</v>
      </c>
    </row>
    <row r="73" spans="1:59" s="37" customFormat="1" ht="51">
      <c r="A73" s="8">
        <v>69</v>
      </c>
      <c r="B73" s="9" t="s">
        <v>557</v>
      </c>
      <c r="C73" s="10" t="s">
        <v>1176</v>
      </c>
      <c r="D73" s="11" t="s">
        <v>118</v>
      </c>
      <c r="E73" s="63" t="s">
        <v>449</v>
      </c>
      <c r="F73" s="10" t="s">
        <v>119</v>
      </c>
      <c r="G73" s="12" t="s">
        <v>120</v>
      </c>
      <c r="H73" s="10" t="s">
        <v>121</v>
      </c>
      <c r="I73" s="10" t="s">
        <v>122</v>
      </c>
      <c r="J73" s="13">
        <v>556427021</v>
      </c>
      <c r="K73" s="13">
        <v>556427021</v>
      </c>
      <c r="L73" s="13">
        <v>604246214</v>
      </c>
      <c r="M73" s="72" t="s">
        <v>123</v>
      </c>
      <c r="N73" s="72" t="s">
        <v>124</v>
      </c>
      <c r="O73" s="14" t="s">
        <v>125</v>
      </c>
      <c r="P73" s="10" t="s">
        <v>592</v>
      </c>
      <c r="Q73" s="15" t="s">
        <v>593</v>
      </c>
      <c r="R73" s="16" t="s">
        <v>126</v>
      </c>
      <c r="S73" s="10" t="str">
        <f t="shared" si="11"/>
        <v>Luděk Míček</v>
      </c>
      <c r="T73" s="17" t="s">
        <v>443</v>
      </c>
      <c r="U73" s="17">
        <v>694</v>
      </c>
      <c r="V73" s="17"/>
      <c r="W73" s="8" t="s">
        <v>444</v>
      </c>
      <c r="X73" s="8" t="s">
        <v>444</v>
      </c>
      <c r="Y73" s="8" t="s">
        <v>444</v>
      </c>
      <c r="Z73" s="8" t="s">
        <v>444</v>
      </c>
      <c r="AA73" s="8" t="s">
        <v>444</v>
      </c>
      <c r="AB73" s="8" t="s">
        <v>444</v>
      </c>
      <c r="AC73" s="18" t="s">
        <v>444</v>
      </c>
      <c r="AD73" s="19"/>
      <c r="AE73" s="8" t="s">
        <v>444</v>
      </c>
      <c r="AF73" s="8" t="s">
        <v>444</v>
      </c>
      <c r="AG73" s="8" t="s">
        <v>444</v>
      </c>
      <c r="AH73" s="8" t="s">
        <v>444</v>
      </c>
      <c r="AI73" s="8" t="s">
        <v>444</v>
      </c>
      <c r="AJ73" s="18" t="s">
        <v>444</v>
      </c>
      <c r="AK73" s="12">
        <v>4</v>
      </c>
      <c r="AL73" s="12">
        <v>0</v>
      </c>
      <c r="AM73" s="12">
        <v>0</v>
      </c>
      <c r="AN73" s="20">
        <f t="shared" si="12"/>
        <v>4</v>
      </c>
      <c r="AO73" s="21">
        <v>485</v>
      </c>
      <c r="AP73" s="21">
        <v>199</v>
      </c>
      <c r="AQ73" s="22">
        <v>286</v>
      </c>
      <c r="AR73" s="23">
        <f aca="true" t="shared" si="16" ref="AR73:AR104">(AP73/AO73)</f>
        <v>0.41030927835051545</v>
      </c>
      <c r="AS73" s="23">
        <f aca="true" t="shared" si="17" ref="AS73:AS104">AQ73/AO73</f>
        <v>0.5896907216494846</v>
      </c>
      <c r="AT73" s="24">
        <f t="shared" si="13"/>
        <v>199</v>
      </c>
      <c r="AU73" s="25">
        <f t="shared" si="15"/>
        <v>12884</v>
      </c>
      <c r="AV73" s="25" t="s">
        <v>398</v>
      </c>
      <c r="AW73" s="16" t="s">
        <v>295</v>
      </c>
      <c r="AX73" s="26">
        <f t="shared" si="9"/>
        <v>485000</v>
      </c>
      <c r="AY73" s="26">
        <f t="shared" si="10"/>
        <v>199000</v>
      </c>
      <c r="AZ73" s="27" t="s">
        <v>1171</v>
      </c>
      <c r="BA73" s="26">
        <f t="shared" si="14"/>
        <v>99500</v>
      </c>
      <c r="BB73" s="27" t="s">
        <v>1196</v>
      </c>
      <c r="BC73" s="12" t="s">
        <v>445</v>
      </c>
      <c r="BD73" s="12" t="s">
        <v>827</v>
      </c>
      <c r="BE73" s="64">
        <v>38473</v>
      </c>
      <c r="BF73" s="64">
        <v>38533</v>
      </c>
      <c r="BG73" s="64" t="s">
        <v>1016</v>
      </c>
    </row>
    <row r="74" spans="1:59" s="37" customFormat="1" ht="38.25">
      <c r="A74" s="8">
        <v>70</v>
      </c>
      <c r="B74" s="9" t="s">
        <v>578</v>
      </c>
      <c r="C74" s="10" t="s">
        <v>1062</v>
      </c>
      <c r="D74" s="11" t="s">
        <v>1061</v>
      </c>
      <c r="E74" s="63" t="s">
        <v>449</v>
      </c>
      <c r="F74" s="10" t="s">
        <v>1063</v>
      </c>
      <c r="G74" s="12" t="s">
        <v>1064</v>
      </c>
      <c r="H74" s="10" t="s">
        <v>1065</v>
      </c>
      <c r="I74" s="10" t="s">
        <v>1066</v>
      </c>
      <c r="J74" s="13">
        <v>554644108</v>
      </c>
      <c r="K74" s="13">
        <v>554644047</v>
      </c>
      <c r="L74" s="13">
        <v>604826858</v>
      </c>
      <c r="M74" s="72" t="s">
        <v>1067</v>
      </c>
      <c r="N74" s="72"/>
      <c r="O74" s="14" t="s">
        <v>1068</v>
      </c>
      <c r="P74" s="10" t="s">
        <v>592</v>
      </c>
      <c r="Q74" s="15" t="s">
        <v>593</v>
      </c>
      <c r="R74" s="16" t="s">
        <v>1069</v>
      </c>
      <c r="S74" s="10" t="str">
        <f t="shared" si="11"/>
        <v>Mgr. Pavel Šprinz</v>
      </c>
      <c r="T74" s="17" t="s">
        <v>443</v>
      </c>
      <c r="U74" s="17">
        <v>747</v>
      </c>
      <c r="V74" s="17"/>
      <c r="W74" s="8" t="s">
        <v>444</v>
      </c>
      <c r="X74" s="8" t="s">
        <v>444</v>
      </c>
      <c r="Y74" s="8" t="s">
        <v>444</v>
      </c>
      <c r="Z74" s="8" t="s">
        <v>444</v>
      </c>
      <c r="AA74" s="8" t="s">
        <v>444</v>
      </c>
      <c r="AB74" s="8" t="s">
        <v>444</v>
      </c>
      <c r="AC74" s="18" t="s">
        <v>444</v>
      </c>
      <c r="AD74" s="19"/>
      <c r="AE74" s="8" t="s">
        <v>444</v>
      </c>
      <c r="AF74" s="8" t="s">
        <v>444</v>
      </c>
      <c r="AG74" s="8" t="s">
        <v>444</v>
      </c>
      <c r="AH74" s="8" t="s">
        <v>444</v>
      </c>
      <c r="AI74" s="8" t="s">
        <v>444</v>
      </c>
      <c r="AJ74" s="18" t="s">
        <v>444</v>
      </c>
      <c r="AK74" s="12">
        <v>4</v>
      </c>
      <c r="AL74" s="12">
        <v>0</v>
      </c>
      <c r="AM74" s="12">
        <v>0</v>
      </c>
      <c r="AN74" s="20">
        <f t="shared" si="12"/>
        <v>4</v>
      </c>
      <c r="AO74" s="21">
        <v>400</v>
      </c>
      <c r="AP74" s="21">
        <v>200</v>
      </c>
      <c r="AQ74" s="22">
        <v>200</v>
      </c>
      <c r="AR74" s="23">
        <f t="shared" si="16"/>
        <v>0.5</v>
      </c>
      <c r="AS74" s="23">
        <f t="shared" si="17"/>
        <v>0.5</v>
      </c>
      <c r="AT74" s="24">
        <f t="shared" si="13"/>
        <v>200</v>
      </c>
      <c r="AU74" s="25">
        <f t="shared" si="15"/>
        <v>13084</v>
      </c>
      <c r="AV74" s="25" t="s">
        <v>710</v>
      </c>
      <c r="AW74" s="16" t="s">
        <v>711</v>
      </c>
      <c r="AX74" s="26">
        <f>AO74*1000</f>
        <v>400000</v>
      </c>
      <c r="AY74" s="26">
        <f>AP74*1000</f>
        <v>200000</v>
      </c>
      <c r="AZ74" s="27" t="s">
        <v>1165</v>
      </c>
      <c r="BA74" s="26">
        <f t="shared" si="14"/>
        <v>100000</v>
      </c>
      <c r="BB74" s="27" t="s">
        <v>596</v>
      </c>
      <c r="BC74" s="12" t="s">
        <v>445</v>
      </c>
      <c r="BD74" s="12" t="s">
        <v>828</v>
      </c>
      <c r="BE74" s="64">
        <v>38473</v>
      </c>
      <c r="BF74" s="64">
        <v>38595</v>
      </c>
      <c r="BG74" s="64" t="s">
        <v>1016</v>
      </c>
    </row>
    <row r="75" spans="1:59" s="37" customFormat="1" ht="38.25">
      <c r="A75" s="8">
        <v>71</v>
      </c>
      <c r="B75" s="9" t="s">
        <v>452</v>
      </c>
      <c r="C75" s="10" t="s">
        <v>599</v>
      </c>
      <c r="D75" s="11" t="s">
        <v>598</v>
      </c>
      <c r="E75" s="63" t="s">
        <v>449</v>
      </c>
      <c r="F75" s="10" t="s">
        <v>600</v>
      </c>
      <c r="G75" s="12" t="s">
        <v>601</v>
      </c>
      <c r="H75" s="10" t="s">
        <v>602</v>
      </c>
      <c r="I75" s="10" t="s">
        <v>603</v>
      </c>
      <c r="J75" s="13">
        <v>556708522</v>
      </c>
      <c r="K75" s="13">
        <v>556708522</v>
      </c>
      <c r="L75" s="13">
        <v>724182833</v>
      </c>
      <c r="M75" s="72" t="s">
        <v>604</v>
      </c>
      <c r="N75" s="72" t="s">
        <v>605</v>
      </c>
      <c r="O75" s="14" t="s">
        <v>606</v>
      </c>
      <c r="P75" s="10" t="s">
        <v>592</v>
      </c>
      <c r="Q75" s="15" t="s">
        <v>593</v>
      </c>
      <c r="R75" s="16" t="s">
        <v>607</v>
      </c>
      <c r="S75" s="10" t="s">
        <v>603</v>
      </c>
      <c r="T75" s="17" t="s">
        <v>443</v>
      </c>
      <c r="U75" s="17">
        <v>789</v>
      </c>
      <c r="V75" s="17"/>
      <c r="W75" s="8" t="s">
        <v>444</v>
      </c>
      <c r="X75" s="8" t="s">
        <v>444</v>
      </c>
      <c r="Y75" s="8" t="s">
        <v>444</v>
      </c>
      <c r="Z75" s="8" t="s">
        <v>444</v>
      </c>
      <c r="AA75" s="8" t="s">
        <v>444</v>
      </c>
      <c r="AB75" s="8" t="s">
        <v>444</v>
      </c>
      <c r="AC75" s="18" t="s">
        <v>444</v>
      </c>
      <c r="AD75" s="19"/>
      <c r="AE75" s="8" t="s">
        <v>444</v>
      </c>
      <c r="AF75" s="8" t="s">
        <v>444</v>
      </c>
      <c r="AG75" s="8" t="s">
        <v>444</v>
      </c>
      <c r="AH75" s="8" t="s">
        <v>444</v>
      </c>
      <c r="AI75" s="8" t="s">
        <v>444</v>
      </c>
      <c r="AJ75" s="18" t="s">
        <v>444</v>
      </c>
      <c r="AK75" s="12">
        <v>4</v>
      </c>
      <c r="AL75" s="12">
        <v>0</v>
      </c>
      <c r="AM75" s="12">
        <v>0</v>
      </c>
      <c r="AN75" s="20">
        <f t="shared" si="12"/>
        <v>4</v>
      </c>
      <c r="AO75" s="21">
        <v>426</v>
      </c>
      <c r="AP75" s="21">
        <v>200</v>
      </c>
      <c r="AQ75" s="22">
        <v>226</v>
      </c>
      <c r="AR75" s="23">
        <f t="shared" si="16"/>
        <v>0.4694835680751174</v>
      </c>
      <c r="AS75" s="23">
        <f t="shared" si="17"/>
        <v>0.5305164319248826</v>
      </c>
      <c r="AT75" s="24">
        <f t="shared" si="13"/>
        <v>200</v>
      </c>
      <c r="AU75" s="25">
        <f t="shared" si="15"/>
        <v>13284</v>
      </c>
      <c r="AV75" s="25" t="s">
        <v>397</v>
      </c>
      <c r="AW75" s="16">
        <v>6341</v>
      </c>
      <c r="AX75" s="26">
        <f t="shared" si="9"/>
        <v>426000</v>
      </c>
      <c r="AY75" s="26">
        <f t="shared" si="10"/>
        <v>200000</v>
      </c>
      <c r="AZ75" s="27" t="s">
        <v>1165</v>
      </c>
      <c r="BA75" s="26">
        <f t="shared" si="14"/>
        <v>100000</v>
      </c>
      <c r="BB75" s="27" t="s">
        <v>596</v>
      </c>
      <c r="BC75" s="12" t="s">
        <v>445</v>
      </c>
      <c r="BD75" s="12" t="s">
        <v>608</v>
      </c>
      <c r="BE75" s="64">
        <v>38504</v>
      </c>
      <c r="BF75" s="64">
        <v>38564</v>
      </c>
      <c r="BG75" s="64" t="s">
        <v>1016</v>
      </c>
    </row>
    <row r="76" spans="1:59" s="37" customFormat="1" ht="25.5">
      <c r="A76" s="8">
        <v>72</v>
      </c>
      <c r="B76" s="9" t="s">
        <v>538</v>
      </c>
      <c r="C76" s="10" t="s">
        <v>107</v>
      </c>
      <c r="D76" s="11" t="s">
        <v>106</v>
      </c>
      <c r="E76" s="63" t="s">
        <v>449</v>
      </c>
      <c r="F76" s="10" t="s">
        <v>108</v>
      </c>
      <c r="G76" s="12" t="s">
        <v>109</v>
      </c>
      <c r="H76" s="10" t="s">
        <v>110</v>
      </c>
      <c r="I76" s="10" t="s">
        <v>111</v>
      </c>
      <c r="J76" s="13">
        <v>558359825</v>
      </c>
      <c r="K76" s="13">
        <v>558359825</v>
      </c>
      <c r="L76" s="13">
        <v>725141261</v>
      </c>
      <c r="M76" s="72" t="s">
        <v>112</v>
      </c>
      <c r="N76" s="72" t="s">
        <v>113</v>
      </c>
      <c r="O76" s="14" t="s">
        <v>114</v>
      </c>
      <c r="P76" s="10" t="s">
        <v>592</v>
      </c>
      <c r="Q76" s="15" t="s">
        <v>593</v>
      </c>
      <c r="R76" s="16" t="s">
        <v>115</v>
      </c>
      <c r="S76" s="10" t="str">
        <f aca="true" t="shared" si="18" ref="S76:S83">I76</f>
        <v>Jan Krzok</v>
      </c>
      <c r="T76" s="17" t="s">
        <v>443</v>
      </c>
      <c r="U76" s="17">
        <v>798</v>
      </c>
      <c r="V76" s="17"/>
      <c r="W76" s="8" t="s">
        <v>444</v>
      </c>
      <c r="X76" s="8" t="s">
        <v>444</v>
      </c>
      <c r="Y76" s="8" t="s">
        <v>444</v>
      </c>
      <c r="Z76" s="8" t="s">
        <v>444</v>
      </c>
      <c r="AA76" s="8" t="s">
        <v>444</v>
      </c>
      <c r="AB76" s="8" t="s">
        <v>444</v>
      </c>
      <c r="AC76" s="18" t="s">
        <v>444</v>
      </c>
      <c r="AD76" s="19"/>
      <c r="AE76" s="8" t="s">
        <v>444</v>
      </c>
      <c r="AF76" s="8" t="s">
        <v>444</v>
      </c>
      <c r="AG76" s="8" t="s">
        <v>444</v>
      </c>
      <c r="AH76" s="8" t="s">
        <v>444</v>
      </c>
      <c r="AI76" s="8" t="s">
        <v>444</v>
      </c>
      <c r="AJ76" s="18" t="s">
        <v>444</v>
      </c>
      <c r="AK76" s="12">
        <v>4</v>
      </c>
      <c r="AL76" s="12">
        <v>0</v>
      </c>
      <c r="AM76" s="12">
        <v>0</v>
      </c>
      <c r="AN76" s="20">
        <f t="shared" si="12"/>
        <v>4</v>
      </c>
      <c r="AO76" s="21">
        <v>390</v>
      </c>
      <c r="AP76" s="21">
        <v>195</v>
      </c>
      <c r="AQ76" s="22">
        <v>195</v>
      </c>
      <c r="AR76" s="23">
        <f t="shared" si="16"/>
        <v>0.5</v>
      </c>
      <c r="AS76" s="23">
        <f t="shared" si="17"/>
        <v>0.5</v>
      </c>
      <c r="AT76" s="24">
        <f t="shared" si="13"/>
        <v>195</v>
      </c>
      <c r="AU76" s="25">
        <f t="shared" si="15"/>
        <v>13479</v>
      </c>
      <c r="AV76" s="25" t="s">
        <v>397</v>
      </c>
      <c r="AW76" s="16">
        <v>6341</v>
      </c>
      <c r="AX76" s="26">
        <f t="shared" si="9"/>
        <v>390000</v>
      </c>
      <c r="AY76" s="26">
        <f t="shared" si="10"/>
        <v>195000</v>
      </c>
      <c r="AZ76" s="27" t="s">
        <v>1179</v>
      </c>
      <c r="BA76" s="26">
        <f t="shared" si="14"/>
        <v>97500</v>
      </c>
      <c r="BB76" s="27" t="s">
        <v>1204</v>
      </c>
      <c r="BC76" s="12" t="s">
        <v>445</v>
      </c>
      <c r="BD76" s="12" t="s">
        <v>829</v>
      </c>
      <c r="BE76" s="64">
        <v>38534</v>
      </c>
      <c r="BF76" s="64">
        <v>38584</v>
      </c>
      <c r="BG76" s="64" t="s">
        <v>1016</v>
      </c>
    </row>
    <row r="77" spans="1:59" s="37" customFormat="1" ht="25.5">
      <c r="A77" s="8">
        <v>73</v>
      </c>
      <c r="B77" s="9" t="s">
        <v>543</v>
      </c>
      <c r="C77" s="10" t="s">
        <v>1100</v>
      </c>
      <c r="D77" s="11" t="s">
        <v>279</v>
      </c>
      <c r="E77" s="63" t="s">
        <v>449</v>
      </c>
      <c r="F77" s="10" t="s">
        <v>280</v>
      </c>
      <c r="G77" s="12" t="s">
        <v>77</v>
      </c>
      <c r="H77" s="10" t="s">
        <v>281</v>
      </c>
      <c r="I77" s="10" t="s">
        <v>282</v>
      </c>
      <c r="J77" s="13">
        <v>553762158</v>
      </c>
      <c r="K77" s="13">
        <v>553762158</v>
      </c>
      <c r="L77" s="13">
        <v>724183278</v>
      </c>
      <c r="M77" s="72" t="s">
        <v>283</v>
      </c>
      <c r="N77" s="72"/>
      <c r="O77" s="14" t="s">
        <v>284</v>
      </c>
      <c r="P77" s="10" t="s">
        <v>592</v>
      </c>
      <c r="Q77" s="15" t="s">
        <v>593</v>
      </c>
      <c r="R77" s="16" t="s">
        <v>285</v>
      </c>
      <c r="S77" s="10" t="str">
        <f t="shared" si="18"/>
        <v>Jan Chrobák</v>
      </c>
      <c r="T77" s="17" t="s">
        <v>443</v>
      </c>
      <c r="U77" s="17">
        <v>807</v>
      </c>
      <c r="V77" s="17"/>
      <c r="W77" s="8" t="s">
        <v>444</v>
      </c>
      <c r="X77" s="8" t="s">
        <v>444</v>
      </c>
      <c r="Y77" s="8" t="s">
        <v>444</v>
      </c>
      <c r="Z77" s="8" t="s">
        <v>444</v>
      </c>
      <c r="AA77" s="8" t="s">
        <v>444</v>
      </c>
      <c r="AB77" s="8" t="s">
        <v>444</v>
      </c>
      <c r="AC77" s="18" t="s">
        <v>444</v>
      </c>
      <c r="AD77" s="19"/>
      <c r="AE77" s="8" t="s">
        <v>444</v>
      </c>
      <c r="AF77" s="8" t="s">
        <v>444</v>
      </c>
      <c r="AG77" s="8" t="s">
        <v>444</v>
      </c>
      <c r="AH77" s="8" t="s">
        <v>444</v>
      </c>
      <c r="AI77" s="8" t="s">
        <v>444</v>
      </c>
      <c r="AJ77" s="18" t="s">
        <v>444</v>
      </c>
      <c r="AK77" s="12">
        <v>4</v>
      </c>
      <c r="AL77" s="12">
        <v>0</v>
      </c>
      <c r="AM77" s="12">
        <v>0</v>
      </c>
      <c r="AN77" s="20">
        <f t="shared" si="12"/>
        <v>4</v>
      </c>
      <c r="AO77" s="21">
        <v>1000</v>
      </c>
      <c r="AP77" s="21">
        <v>200</v>
      </c>
      <c r="AQ77" s="22">
        <v>800</v>
      </c>
      <c r="AR77" s="23">
        <f t="shared" si="16"/>
        <v>0.2</v>
      </c>
      <c r="AS77" s="23">
        <f t="shared" si="17"/>
        <v>0.8</v>
      </c>
      <c r="AT77" s="24">
        <f t="shared" si="13"/>
        <v>200</v>
      </c>
      <c r="AU77" s="25">
        <f t="shared" si="15"/>
        <v>13679</v>
      </c>
      <c r="AV77" s="25" t="s">
        <v>710</v>
      </c>
      <c r="AW77" s="16" t="s">
        <v>711</v>
      </c>
      <c r="AX77" s="26">
        <f t="shared" si="9"/>
        <v>1000000</v>
      </c>
      <c r="AY77" s="26">
        <f t="shared" si="10"/>
        <v>200000</v>
      </c>
      <c r="AZ77" s="27" t="s">
        <v>1165</v>
      </c>
      <c r="BA77" s="26">
        <f t="shared" si="14"/>
        <v>100000</v>
      </c>
      <c r="BB77" s="27" t="s">
        <v>596</v>
      </c>
      <c r="BC77" s="12" t="s">
        <v>445</v>
      </c>
      <c r="BD77" s="12" t="s">
        <v>830</v>
      </c>
      <c r="BE77" s="64">
        <v>38443</v>
      </c>
      <c r="BF77" s="64">
        <v>38656</v>
      </c>
      <c r="BG77" s="64" t="s">
        <v>1016</v>
      </c>
    </row>
    <row r="78" spans="1:59" s="37" customFormat="1" ht="53.25" customHeight="1">
      <c r="A78" s="8">
        <v>74</v>
      </c>
      <c r="B78" s="9" t="s">
        <v>532</v>
      </c>
      <c r="C78" s="10" t="s">
        <v>58</v>
      </c>
      <c r="D78" s="11" t="s">
        <v>56</v>
      </c>
      <c r="E78" s="63" t="s">
        <v>449</v>
      </c>
      <c r="F78" s="10" t="s">
        <v>59</v>
      </c>
      <c r="G78" s="12" t="s">
        <v>60</v>
      </c>
      <c r="H78" s="10" t="s">
        <v>61</v>
      </c>
      <c r="I78" s="10" t="s">
        <v>62</v>
      </c>
      <c r="J78" s="13">
        <v>556730532</v>
      </c>
      <c r="K78" s="13">
        <v>556730532</v>
      </c>
      <c r="L78" s="13">
        <v>724185454</v>
      </c>
      <c r="M78" s="72" t="s">
        <v>63</v>
      </c>
      <c r="N78" s="72" t="s">
        <v>64</v>
      </c>
      <c r="O78" s="14" t="s">
        <v>65</v>
      </c>
      <c r="P78" s="10" t="s">
        <v>783</v>
      </c>
      <c r="Q78" s="15" t="s">
        <v>784</v>
      </c>
      <c r="R78" s="16" t="s">
        <v>66</v>
      </c>
      <c r="S78" s="10" t="str">
        <f t="shared" si="18"/>
        <v>Ing. Vladimír Nippert</v>
      </c>
      <c r="T78" s="17" t="s">
        <v>443</v>
      </c>
      <c r="U78" s="17">
        <v>839</v>
      </c>
      <c r="V78" s="17"/>
      <c r="W78" s="8" t="s">
        <v>444</v>
      </c>
      <c r="X78" s="8" t="s">
        <v>444</v>
      </c>
      <c r="Y78" s="8" t="s">
        <v>444</v>
      </c>
      <c r="Z78" s="8" t="s">
        <v>444</v>
      </c>
      <c r="AA78" s="8" t="s">
        <v>444</v>
      </c>
      <c r="AB78" s="8" t="s">
        <v>444</v>
      </c>
      <c r="AC78" s="18" t="s">
        <v>444</v>
      </c>
      <c r="AD78" s="19"/>
      <c r="AE78" s="8" t="s">
        <v>444</v>
      </c>
      <c r="AF78" s="8" t="s">
        <v>444</v>
      </c>
      <c r="AG78" s="8" t="s">
        <v>444</v>
      </c>
      <c r="AH78" s="8" t="s">
        <v>444</v>
      </c>
      <c r="AI78" s="8" t="s">
        <v>444</v>
      </c>
      <c r="AJ78" s="18" t="s">
        <v>444</v>
      </c>
      <c r="AK78" s="12">
        <v>4</v>
      </c>
      <c r="AL78" s="12">
        <v>0</v>
      </c>
      <c r="AM78" s="12">
        <v>0</v>
      </c>
      <c r="AN78" s="20">
        <f t="shared" si="12"/>
        <v>4</v>
      </c>
      <c r="AO78" s="21">
        <v>436</v>
      </c>
      <c r="AP78" s="21">
        <v>200</v>
      </c>
      <c r="AQ78" s="22">
        <v>236</v>
      </c>
      <c r="AR78" s="23">
        <f t="shared" si="16"/>
        <v>0.45871559633027525</v>
      </c>
      <c r="AS78" s="23">
        <f t="shared" si="17"/>
        <v>0.5412844036697247</v>
      </c>
      <c r="AT78" s="24">
        <f t="shared" si="13"/>
        <v>200</v>
      </c>
      <c r="AU78" s="25">
        <f t="shared" si="15"/>
        <v>13879</v>
      </c>
      <c r="AV78" s="25" t="s">
        <v>397</v>
      </c>
      <c r="AW78" s="16">
        <v>6341</v>
      </c>
      <c r="AX78" s="26">
        <f t="shared" si="9"/>
        <v>436000</v>
      </c>
      <c r="AY78" s="26">
        <f t="shared" si="10"/>
        <v>200000</v>
      </c>
      <c r="AZ78" s="27" t="s">
        <v>1165</v>
      </c>
      <c r="BA78" s="26">
        <f t="shared" si="14"/>
        <v>100000</v>
      </c>
      <c r="BB78" s="27" t="s">
        <v>596</v>
      </c>
      <c r="BC78" s="12" t="s">
        <v>445</v>
      </c>
      <c r="BD78" s="12" t="s">
        <v>831</v>
      </c>
      <c r="BE78" s="64">
        <v>38443</v>
      </c>
      <c r="BF78" s="64">
        <v>38564</v>
      </c>
      <c r="BG78" s="64" t="s">
        <v>1016</v>
      </c>
    </row>
    <row r="79" spans="1:59" s="37" customFormat="1" ht="38.25">
      <c r="A79" s="8">
        <v>75</v>
      </c>
      <c r="B79" s="9" t="s">
        <v>542</v>
      </c>
      <c r="C79" s="10" t="s">
        <v>271</v>
      </c>
      <c r="D79" s="11" t="s">
        <v>270</v>
      </c>
      <c r="E79" s="63" t="s">
        <v>449</v>
      </c>
      <c r="F79" s="10" t="s">
        <v>273</v>
      </c>
      <c r="G79" s="12" t="s">
        <v>731</v>
      </c>
      <c r="H79" s="10" t="s">
        <v>272</v>
      </c>
      <c r="I79" s="10" t="s">
        <v>274</v>
      </c>
      <c r="J79" s="13">
        <v>553716242</v>
      </c>
      <c r="K79" s="13">
        <v>553716242</v>
      </c>
      <c r="L79" s="13">
        <v>602559819</v>
      </c>
      <c r="M79" s="72" t="s">
        <v>275</v>
      </c>
      <c r="N79" s="72" t="s">
        <v>276</v>
      </c>
      <c r="O79" s="14" t="s">
        <v>277</v>
      </c>
      <c r="P79" s="10" t="s">
        <v>592</v>
      </c>
      <c r="Q79" s="15" t="s">
        <v>593</v>
      </c>
      <c r="R79" s="16" t="s">
        <v>278</v>
      </c>
      <c r="S79" s="10" t="str">
        <f t="shared" si="18"/>
        <v>Ing. Martin Sedlák</v>
      </c>
      <c r="T79" s="17" t="s">
        <v>443</v>
      </c>
      <c r="U79" s="17">
        <v>855</v>
      </c>
      <c r="V79" s="17"/>
      <c r="W79" s="8" t="s">
        <v>444</v>
      </c>
      <c r="X79" s="8" t="s">
        <v>444</v>
      </c>
      <c r="Y79" s="8" t="s">
        <v>444</v>
      </c>
      <c r="Z79" s="8" t="s">
        <v>444</v>
      </c>
      <c r="AA79" s="8" t="s">
        <v>444</v>
      </c>
      <c r="AB79" s="8" t="s">
        <v>444</v>
      </c>
      <c r="AC79" s="18" t="s">
        <v>444</v>
      </c>
      <c r="AD79" s="19"/>
      <c r="AE79" s="8" t="s">
        <v>444</v>
      </c>
      <c r="AF79" s="8" t="s">
        <v>444</v>
      </c>
      <c r="AG79" s="8" t="s">
        <v>444</v>
      </c>
      <c r="AH79" s="8" t="s">
        <v>444</v>
      </c>
      <c r="AI79" s="8" t="s">
        <v>444</v>
      </c>
      <c r="AJ79" s="18" t="s">
        <v>444</v>
      </c>
      <c r="AK79" s="12">
        <v>4</v>
      </c>
      <c r="AL79" s="12">
        <v>0</v>
      </c>
      <c r="AM79" s="12">
        <v>0</v>
      </c>
      <c r="AN79" s="20">
        <f t="shared" si="12"/>
        <v>4</v>
      </c>
      <c r="AO79" s="21">
        <v>490</v>
      </c>
      <c r="AP79" s="21">
        <v>200</v>
      </c>
      <c r="AQ79" s="22">
        <v>290</v>
      </c>
      <c r="AR79" s="23">
        <f t="shared" si="16"/>
        <v>0.40816326530612246</v>
      </c>
      <c r="AS79" s="23">
        <f t="shared" si="17"/>
        <v>0.5918367346938775</v>
      </c>
      <c r="AT79" s="24">
        <f t="shared" si="13"/>
        <v>200</v>
      </c>
      <c r="AU79" s="25">
        <f t="shared" si="15"/>
        <v>14079</v>
      </c>
      <c r="AV79" s="25" t="s">
        <v>397</v>
      </c>
      <c r="AW79" s="16">
        <v>6341</v>
      </c>
      <c r="AX79" s="26">
        <f t="shared" si="9"/>
        <v>490000</v>
      </c>
      <c r="AY79" s="26">
        <f t="shared" si="10"/>
        <v>200000</v>
      </c>
      <c r="AZ79" s="27" t="s">
        <v>1165</v>
      </c>
      <c r="BA79" s="26">
        <f t="shared" si="14"/>
        <v>100000</v>
      </c>
      <c r="BB79" s="27" t="s">
        <v>596</v>
      </c>
      <c r="BC79" s="12" t="s">
        <v>445</v>
      </c>
      <c r="BD79" s="12" t="s">
        <v>832</v>
      </c>
      <c r="BE79" s="64">
        <v>38384</v>
      </c>
      <c r="BF79" s="64">
        <v>38656</v>
      </c>
      <c r="BG79" s="64" t="s">
        <v>1016</v>
      </c>
    </row>
    <row r="80" spans="1:59" s="37" customFormat="1" ht="51">
      <c r="A80" s="8">
        <v>76</v>
      </c>
      <c r="B80" s="9" t="s">
        <v>563</v>
      </c>
      <c r="C80" s="10" t="s">
        <v>164</v>
      </c>
      <c r="D80" s="11" t="s">
        <v>163</v>
      </c>
      <c r="E80" s="63" t="s">
        <v>449</v>
      </c>
      <c r="F80" s="10" t="s">
        <v>165</v>
      </c>
      <c r="G80" s="12" t="s">
        <v>319</v>
      </c>
      <c r="H80" s="10" t="s">
        <v>166</v>
      </c>
      <c r="I80" s="10" t="s">
        <v>167</v>
      </c>
      <c r="J80" s="13">
        <v>558696929</v>
      </c>
      <c r="K80" s="13">
        <v>558696161</v>
      </c>
      <c r="L80" s="13">
        <v>602857528</v>
      </c>
      <c r="M80" s="72" t="s">
        <v>168</v>
      </c>
      <c r="N80" s="72" t="s">
        <v>169</v>
      </c>
      <c r="O80" s="14" t="s">
        <v>170</v>
      </c>
      <c r="P80" s="10" t="s">
        <v>609</v>
      </c>
      <c r="Q80" s="15" t="s">
        <v>610</v>
      </c>
      <c r="R80" s="16" t="s">
        <v>171</v>
      </c>
      <c r="S80" s="10" t="str">
        <f t="shared" si="18"/>
        <v>Bc. Jan Tomiczek</v>
      </c>
      <c r="T80" s="17" t="s">
        <v>443</v>
      </c>
      <c r="U80" s="17">
        <v>935</v>
      </c>
      <c r="V80" s="17"/>
      <c r="W80" s="8" t="s">
        <v>444</v>
      </c>
      <c r="X80" s="8" t="s">
        <v>444</v>
      </c>
      <c r="Y80" s="8" t="s">
        <v>444</v>
      </c>
      <c r="Z80" s="8" t="s">
        <v>444</v>
      </c>
      <c r="AA80" s="8" t="s">
        <v>444</v>
      </c>
      <c r="AB80" s="8" t="s">
        <v>444</v>
      </c>
      <c r="AC80" s="18" t="s">
        <v>444</v>
      </c>
      <c r="AD80" s="19"/>
      <c r="AE80" s="8" t="s">
        <v>444</v>
      </c>
      <c r="AF80" s="8" t="s">
        <v>444</v>
      </c>
      <c r="AG80" s="8" t="s">
        <v>444</v>
      </c>
      <c r="AH80" s="8" t="s">
        <v>444</v>
      </c>
      <c r="AI80" s="8" t="s">
        <v>444</v>
      </c>
      <c r="AJ80" s="18" t="s">
        <v>444</v>
      </c>
      <c r="AK80" s="12">
        <v>4</v>
      </c>
      <c r="AL80" s="12">
        <v>0</v>
      </c>
      <c r="AM80" s="12">
        <v>0</v>
      </c>
      <c r="AN80" s="20">
        <f t="shared" si="12"/>
        <v>4</v>
      </c>
      <c r="AO80" s="21">
        <v>264</v>
      </c>
      <c r="AP80" s="21">
        <v>132</v>
      </c>
      <c r="AQ80" s="22">
        <v>132</v>
      </c>
      <c r="AR80" s="23">
        <f t="shared" si="16"/>
        <v>0.5</v>
      </c>
      <c r="AS80" s="23">
        <f t="shared" si="17"/>
        <v>0.5</v>
      </c>
      <c r="AT80" s="24">
        <f t="shared" si="13"/>
        <v>132</v>
      </c>
      <c r="AU80" s="25">
        <f t="shared" si="15"/>
        <v>14211</v>
      </c>
      <c r="AV80" s="25" t="s">
        <v>397</v>
      </c>
      <c r="AW80" s="16" t="s">
        <v>306</v>
      </c>
      <c r="AX80" s="26">
        <f t="shared" si="9"/>
        <v>264000</v>
      </c>
      <c r="AY80" s="26">
        <f t="shared" si="10"/>
        <v>132000</v>
      </c>
      <c r="AZ80" s="27" t="s">
        <v>1180</v>
      </c>
      <c r="BA80" s="26">
        <f t="shared" si="14"/>
        <v>66000</v>
      </c>
      <c r="BB80" s="27" t="s">
        <v>1205</v>
      </c>
      <c r="BC80" s="12" t="s">
        <v>445</v>
      </c>
      <c r="BD80" s="12" t="s">
        <v>833</v>
      </c>
      <c r="BE80" s="64">
        <v>38473</v>
      </c>
      <c r="BF80" s="64">
        <v>38625</v>
      </c>
      <c r="BG80" s="64" t="s">
        <v>1016</v>
      </c>
    </row>
    <row r="81" spans="1:59" s="37" customFormat="1" ht="38.25">
      <c r="A81" s="8">
        <v>77</v>
      </c>
      <c r="B81" s="9" t="s">
        <v>513</v>
      </c>
      <c r="C81" s="10" t="s">
        <v>1316</v>
      </c>
      <c r="D81" s="11" t="s">
        <v>1307</v>
      </c>
      <c r="E81" s="63" t="s">
        <v>449</v>
      </c>
      <c r="F81" s="10" t="s">
        <v>1308</v>
      </c>
      <c r="G81" s="12" t="s">
        <v>1309</v>
      </c>
      <c r="H81" s="10" t="s">
        <v>1310</v>
      </c>
      <c r="I81" s="10" t="s">
        <v>1311</v>
      </c>
      <c r="J81" s="13">
        <v>554648022</v>
      </c>
      <c r="K81" s="13">
        <v>554648131</v>
      </c>
      <c r="L81" s="13">
        <v>602522738</v>
      </c>
      <c r="M81" s="72" t="s">
        <v>1312</v>
      </c>
      <c r="N81" s="72" t="s">
        <v>1313</v>
      </c>
      <c r="O81" s="14" t="s">
        <v>1314</v>
      </c>
      <c r="P81" s="10" t="s">
        <v>592</v>
      </c>
      <c r="Q81" s="15" t="s">
        <v>593</v>
      </c>
      <c r="R81" s="16" t="s">
        <v>1315</v>
      </c>
      <c r="S81" s="10" t="str">
        <f t="shared" si="18"/>
        <v>Ing. Vítězslav Odložilík</v>
      </c>
      <c r="T81" s="17" t="s">
        <v>443</v>
      </c>
      <c r="U81" s="17">
        <v>956</v>
      </c>
      <c r="V81" s="17"/>
      <c r="W81" s="8" t="s">
        <v>444</v>
      </c>
      <c r="X81" s="8" t="s">
        <v>444</v>
      </c>
      <c r="Y81" s="8" t="s">
        <v>444</v>
      </c>
      <c r="Z81" s="8" t="s">
        <v>444</v>
      </c>
      <c r="AA81" s="8" t="s">
        <v>444</v>
      </c>
      <c r="AB81" s="8" t="s">
        <v>444</v>
      </c>
      <c r="AC81" s="18" t="s">
        <v>444</v>
      </c>
      <c r="AD81" s="19"/>
      <c r="AE81" s="8" t="s">
        <v>444</v>
      </c>
      <c r="AF81" s="8" t="s">
        <v>444</v>
      </c>
      <c r="AG81" s="8" t="s">
        <v>444</v>
      </c>
      <c r="AH81" s="8" t="s">
        <v>444</v>
      </c>
      <c r="AI81" s="8" t="s">
        <v>444</v>
      </c>
      <c r="AJ81" s="18" t="s">
        <v>444</v>
      </c>
      <c r="AK81" s="12">
        <v>4</v>
      </c>
      <c r="AL81" s="12">
        <v>0</v>
      </c>
      <c r="AM81" s="12">
        <v>0</v>
      </c>
      <c r="AN81" s="20">
        <f t="shared" si="12"/>
        <v>4</v>
      </c>
      <c r="AO81" s="21">
        <v>475</v>
      </c>
      <c r="AP81" s="21">
        <v>200</v>
      </c>
      <c r="AQ81" s="22">
        <v>275</v>
      </c>
      <c r="AR81" s="23">
        <f t="shared" si="16"/>
        <v>0.42105263157894735</v>
      </c>
      <c r="AS81" s="23">
        <f t="shared" si="17"/>
        <v>0.5789473684210527</v>
      </c>
      <c r="AT81" s="24">
        <f t="shared" si="13"/>
        <v>200</v>
      </c>
      <c r="AU81" s="25">
        <f t="shared" si="15"/>
        <v>14411</v>
      </c>
      <c r="AV81" s="25" t="s">
        <v>397</v>
      </c>
      <c r="AW81" s="16">
        <v>6341</v>
      </c>
      <c r="AX81" s="26">
        <f t="shared" si="9"/>
        <v>475000</v>
      </c>
      <c r="AY81" s="26">
        <f t="shared" si="10"/>
        <v>200000</v>
      </c>
      <c r="AZ81" s="27" t="s">
        <v>1165</v>
      </c>
      <c r="BA81" s="26">
        <f t="shared" si="14"/>
        <v>100000</v>
      </c>
      <c r="BB81" s="27" t="s">
        <v>596</v>
      </c>
      <c r="BC81" s="12" t="s">
        <v>445</v>
      </c>
      <c r="BD81" s="12" t="s">
        <v>834</v>
      </c>
      <c r="BE81" s="64">
        <v>38504</v>
      </c>
      <c r="BF81" s="64">
        <v>38564</v>
      </c>
      <c r="BG81" s="64" t="s">
        <v>1016</v>
      </c>
    </row>
    <row r="82" spans="1:59" s="37" customFormat="1" ht="51">
      <c r="A82" s="8">
        <v>78</v>
      </c>
      <c r="B82" s="9" t="s">
        <v>516</v>
      </c>
      <c r="C82" s="10" t="s">
        <v>1346</v>
      </c>
      <c r="D82" s="11" t="s">
        <v>1338</v>
      </c>
      <c r="E82" s="63" t="s">
        <v>449</v>
      </c>
      <c r="F82" s="10" t="s">
        <v>1339</v>
      </c>
      <c r="G82" s="12" t="s">
        <v>1337</v>
      </c>
      <c r="H82" s="10" t="s">
        <v>1340</v>
      </c>
      <c r="I82" s="10" t="s">
        <v>1341</v>
      </c>
      <c r="J82" s="13">
        <v>558692240</v>
      </c>
      <c r="K82" s="13"/>
      <c r="L82" s="13">
        <v>724180872</v>
      </c>
      <c r="M82" s="72" t="s">
        <v>1342</v>
      </c>
      <c r="N82" s="72" t="s">
        <v>1343</v>
      </c>
      <c r="O82" s="14" t="s">
        <v>1344</v>
      </c>
      <c r="P82" s="10" t="s">
        <v>609</v>
      </c>
      <c r="Q82" s="15" t="s">
        <v>610</v>
      </c>
      <c r="R82" s="16" t="s">
        <v>1345</v>
      </c>
      <c r="S82" s="10" t="str">
        <f t="shared" si="18"/>
        <v>Ing. Jindřich Vymětalík</v>
      </c>
      <c r="T82" s="17" t="s">
        <v>443</v>
      </c>
      <c r="U82" s="17">
        <v>1017</v>
      </c>
      <c r="V82" s="17"/>
      <c r="W82" s="8" t="s">
        <v>444</v>
      </c>
      <c r="X82" s="8" t="s">
        <v>444</v>
      </c>
      <c r="Y82" s="8" t="s">
        <v>444</v>
      </c>
      <c r="Z82" s="8" t="s">
        <v>444</v>
      </c>
      <c r="AA82" s="8" t="s">
        <v>444</v>
      </c>
      <c r="AB82" s="8" t="s">
        <v>444</v>
      </c>
      <c r="AC82" s="18" t="s">
        <v>444</v>
      </c>
      <c r="AD82" s="19"/>
      <c r="AE82" s="8" t="s">
        <v>444</v>
      </c>
      <c r="AF82" s="8" t="s">
        <v>444</v>
      </c>
      <c r="AG82" s="8" t="s">
        <v>444</v>
      </c>
      <c r="AH82" s="8" t="s">
        <v>444</v>
      </c>
      <c r="AI82" s="8" t="s">
        <v>444</v>
      </c>
      <c r="AJ82" s="18" t="s">
        <v>444</v>
      </c>
      <c r="AK82" s="12">
        <v>4</v>
      </c>
      <c r="AL82" s="12">
        <v>0</v>
      </c>
      <c r="AM82" s="12">
        <v>0</v>
      </c>
      <c r="AN82" s="20">
        <f t="shared" si="12"/>
        <v>4</v>
      </c>
      <c r="AO82" s="21">
        <v>310</v>
      </c>
      <c r="AP82" s="21">
        <v>155</v>
      </c>
      <c r="AQ82" s="22">
        <v>155</v>
      </c>
      <c r="AR82" s="23">
        <f t="shared" si="16"/>
        <v>0.5</v>
      </c>
      <c r="AS82" s="23">
        <f t="shared" si="17"/>
        <v>0.5</v>
      </c>
      <c r="AT82" s="24">
        <f t="shared" si="13"/>
        <v>155</v>
      </c>
      <c r="AU82" s="25">
        <f t="shared" si="15"/>
        <v>14566</v>
      </c>
      <c r="AV82" s="25" t="s">
        <v>397</v>
      </c>
      <c r="AW82" s="16">
        <v>6341</v>
      </c>
      <c r="AX82" s="26">
        <f t="shared" si="9"/>
        <v>310000</v>
      </c>
      <c r="AY82" s="26">
        <f t="shared" si="10"/>
        <v>155000</v>
      </c>
      <c r="AZ82" s="27" t="s">
        <v>1181</v>
      </c>
      <c r="BA82" s="26">
        <f t="shared" si="14"/>
        <v>77500</v>
      </c>
      <c r="BB82" s="27" t="s">
        <v>1206</v>
      </c>
      <c r="BC82" s="12" t="s">
        <v>445</v>
      </c>
      <c r="BD82" s="12" t="s">
        <v>835</v>
      </c>
      <c r="BE82" s="64">
        <v>38443</v>
      </c>
      <c r="BF82" s="64">
        <v>38625</v>
      </c>
      <c r="BG82" s="64" t="s">
        <v>1016</v>
      </c>
    </row>
    <row r="83" spans="1:59" s="37" customFormat="1" ht="38.25">
      <c r="A83" s="8">
        <v>79</v>
      </c>
      <c r="B83" s="9" t="s">
        <v>496</v>
      </c>
      <c r="C83" s="10" t="s">
        <v>1103</v>
      </c>
      <c r="D83" s="11" t="s">
        <v>1102</v>
      </c>
      <c r="E83" s="63" t="s">
        <v>449</v>
      </c>
      <c r="F83" s="10" t="s">
        <v>1104</v>
      </c>
      <c r="G83" s="12" t="s">
        <v>1105</v>
      </c>
      <c r="H83" s="10" t="s">
        <v>1106</v>
      </c>
      <c r="I83" s="10" t="s">
        <v>1107</v>
      </c>
      <c r="J83" s="13">
        <v>558733131</v>
      </c>
      <c r="K83" s="13">
        <v>558733132</v>
      </c>
      <c r="L83" s="13">
        <v>602754245</v>
      </c>
      <c r="M83" s="72" t="s">
        <v>1108</v>
      </c>
      <c r="N83" s="72" t="s">
        <v>1109</v>
      </c>
      <c r="O83" s="14" t="s">
        <v>1110</v>
      </c>
      <c r="P83" s="10" t="s">
        <v>707</v>
      </c>
      <c r="Q83" s="15" t="s">
        <v>708</v>
      </c>
      <c r="R83" s="16" t="s">
        <v>1111</v>
      </c>
      <c r="S83" s="10" t="str">
        <f t="shared" si="18"/>
        <v>Ing. Martin Pinkas</v>
      </c>
      <c r="T83" s="17" t="s">
        <v>443</v>
      </c>
      <c r="U83" s="17">
        <v>1042</v>
      </c>
      <c r="V83" s="17"/>
      <c r="W83" s="8" t="s">
        <v>444</v>
      </c>
      <c r="X83" s="8" t="s">
        <v>444</v>
      </c>
      <c r="Y83" s="8" t="s">
        <v>444</v>
      </c>
      <c r="Z83" s="8" t="s">
        <v>444</v>
      </c>
      <c r="AA83" s="8" t="s">
        <v>444</v>
      </c>
      <c r="AB83" s="8" t="s">
        <v>444</v>
      </c>
      <c r="AC83" s="18" t="s">
        <v>444</v>
      </c>
      <c r="AD83" s="19"/>
      <c r="AE83" s="8" t="s">
        <v>444</v>
      </c>
      <c r="AF83" s="8" t="s">
        <v>444</v>
      </c>
      <c r="AG83" s="8" t="s">
        <v>444</v>
      </c>
      <c r="AH83" s="8" t="s">
        <v>444</v>
      </c>
      <c r="AI83" s="8" t="s">
        <v>444</v>
      </c>
      <c r="AJ83" s="18" t="s">
        <v>444</v>
      </c>
      <c r="AK83" s="12">
        <v>4</v>
      </c>
      <c r="AL83" s="12">
        <v>0</v>
      </c>
      <c r="AM83" s="12">
        <v>0</v>
      </c>
      <c r="AN83" s="20">
        <f t="shared" si="12"/>
        <v>4</v>
      </c>
      <c r="AO83" s="21">
        <v>410</v>
      </c>
      <c r="AP83" s="21">
        <v>200</v>
      </c>
      <c r="AQ83" s="22">
        <v>210</v>
      </c>
      <c r="AR83" s="23">
        <f t="shared" si="16"/>
        <v>0.4878048780487805</v>
      </c>
      <c r="AS83" s="23">
        <f t="shared" si="17"/>
        <v>0.5121951219512195</v>
      </c>
      <c r="AT83" s="24">
        <f t="shared" si="13"/>
        <v>200</v>
      </c>
      <c r="AU83" s="25">
        <f t="shared" si="15"/>
        <v>14766</v>
      </c>
      <c r="AV83" s="25" t="s">
        <v>397</v>
      </c>
      <c r="AW83" s="16">
        <v>6341</v>
      </c>
      <c r="AX83" s="26">
        <f t="shared" si="9"/>
        <v>410000</v>
      </c>
      <c r="AY83" s="26">
        <f t="shared" si="10"/>
        <v>200000</v>
      </c>
      <c r="AZ83" s="27" t="s">
        <v>1165</v>
      </c>
      <c r="BA83" s="26">
        <f t="shared" si="14"/>
        <v>100000</v>
      </c>
      <c r="BB83" s="27" t="s">
        <v>596</v>
      </c>
      <c r="BC83" s="12" t="s">
        <v>445</v>
      </c>
      <c r="BD83" s="12" t="s">
        <v>857</v>
      </c>
      <c r="BE83" s="64">
        <v>38504</v>
      </c>
      <c r="BF83" s="64">
        <v>38868</v>
      </c>
      <c r="BG83" s="64" t="s">
        <v>1017</v>
      </c>
    </row>
    <row r="84" spans="1:59" s="37" customFormat="1" ht="38.25" customHeight="1">
      <c r="A84" s="8">
        <v>80</v>
      </c>
      <c r="B84" s="9" t="s">
        <v>451</v>
      </c>
      <c r="C84" s="10" t="s">
        <v>583</v>
      </c>
      <c r="D84" s="11" t="s">
        <v>584</v>
      </c>
      <c r="E84" s="63" t="s">
        <v>449</v>
      </c>
      <c r="F84" s="10" t="s">
        <v>585</v>
      </c>
      <c r="G84" s="12" t="s">
        <v>586</v>
      </c>
      <c r="H84" s="10" t="s">
        <v>587</v>
      </c>
      <c r="I84" s="10" t="s">
        <v>588</v>
      </c>
      <c r="J84" s="13">
        <v>553666128</v>
      </c>
      <c r="K84" s="13">
        <v>553666206</v>
      </c>
      <c r="L84" s="13">
        <v>724184402</v>
      </c>
      <c r="M84" s="72" t="s">
        <v>589</v>
      </c>
      <c r="N84" s="72" t="s">
        <v>590</v>
      </c>
      <c r="O84" s="14" t="s">
        <v>591</v>
      </c>
      <c r="P84" s="10" t="s">
        <v>592</v>
      </c>
      <c r="Q84" s="15" t="s">
        <v>593</v>
      </c>
      <c r="R84" s="16" t="s">
        <v>594</v>
      </c>
      <c r="S84" s="10" t="s">
        <v>588</v>
      </c>
      <c r="T84" s="17" t="s">
        <v>443</v>
      </c>
      <c r="U84" s="17">
        <v>1053</v>
      </c>
      <c r="V84" s="17"/>
      <c r="W84" s="8" t="s">
        <v>444</v>
      </c>
      <c r="X84" s="8" t="s">
        <v>444</v>
      </c>
      <c r="Y84" s="8" t="s">
        <v>444</v>
      </c>
      <c r="Z84" s="8" t="s">
        <v>444</v>
      </c>
      <c r="AA84" s="8" t="s">
        <v>444</v>
      </c>
      <c r="AB84" s="8" t="s">
        <v>444</v>
      </c>
      <c r="AC84" s="18" t="s">
        <v>444</v>
      </c>
      <c r="AD84" s="19"/>
      <c r="AE84" s="8" t="s">
        <v>444</v>
      </c>
      <c r="AF84" s="8" t="s">
        <v>444</v>
      </c>
      <c r="AG84" s="8" t="s">
        <v>444</v>
      </c>
      <c r="AH84" s="8" t="s">
        <v>444</v>
      </c>
      <c r="AI84" s="8" t="s">
        <v>444</v>
      </c>
      <c r="AJ84" s="18" t="s">
        <v>444</v>
      </c>
      <c r="AK84" s="12">
        <v>4</v>
      </c>
      <c r="AL84" s="12">
        <v>0</v>
      </c>
      <c r="AM84" s="12">
        <v>0</v>
      </c>
      <c r="AN84" s="20">
        <f>SUM(AK84:AM84)</f>
        <v>4</v>
      </c>
      <c r="AO84" s="21">
        <v>500</v>
      </c>
      <c r="AP84" s="21">
        <v>200</v>
      </c>
      <c r="AQ84" s="22">
        <f>AO84-AP84</f>
        <v>300</v>
      </c>
      <c r="AR84" s="23">
        <f t="shared" si="16"/>
        <v>0.4</v>
      </c>
      <c r="AS84" s="23">
        <f t="shared" si="17"/>
        <v>0.6</v>
      </c>
      <c r="AT84" s="24">
        <f>AP84</f>
        <v>200</v>
      </c>
      <c r="AU84" s="25">
        <f t="shared" si="15"/>
        <v>14966</v>
      </c>
      <c r="AV84" s="25" t="s">
        <v>398</v>
      </c>
      <c r="AW84" s="16">
        <v>5321</v>
      </c>
      <c r="AX84" s="26">
        <f>AO84*1000</f>
        <v>500000</v>
      </c>
      <c r="AY84" s="26">
        <f>AP84*1000</f>
        <v>200000</v>
      </c>
      <c r="AZ84" s="27" t="s">
        <v>1165</v>
      </c>
      <c r="BA84" s="26">
        <f>AY84/2</f>
        <v>100000</v>
      </c>
      <c r="BB84" s="27" t="s">
        <v>596</v>
      </c>
      <c r="BC84" s="12" t="s">
        <v>445</v>
      </c>
      <c r="BD84" s="12" t="s">
        <v>597</v>
      </c>
      <c r="BE84" s="64">
        <v>38504</v>
      </c>
      <c r="BF84" s="64">
        <v>38533</v>
      </c>
      <c r="BG84" s="64" t="s">
        <v>1016</v>
      </c>
    </row>
    <row r="85" spans="1:59" s="37" customFormat="1" ht="38.25">
      <c r="A85" s="8">
        <v>81</v>
      </c>
      <c r="B85" s="9" t="s">
        <v>564</v>
      </c>
      <c r="C85" s="10" t="s">
        <v>181</v>
      </c>
      <c r="D85" s="11" t="s">
        <v>172</v>
      </c>
      <c r="E85" s="63" t="s">
        <v>449</v>
      </c>
      <c r="F85" s="10" t="s">
        <v>173</v>
      </c>
      <c r="G85" s="12" t="s">
        <v>174</v>
      </c>
      <c r="H85" s="10" t="s">
        <v>175</v>
      </c>
      <c r="I85" s="10" t="s">
        <v>176</v>
      </c>
      <c r="J85" s="13">
        <v>556760031</v>
      </c>
      <c r="K85" s="13">
        <v>556760181</v>
      </c>
      <c r="L85" s="13">
        <v>606127321</v>
      </c>
      <c r="M85" s="72" t="s">
        <v>177</v>
      </c>
      <c r="N85" s="72" t="s">
        <v>178</v>
      </c>
      <c r="O85" s="14" t="s">
        <v>179</v>
      </c>
      <c r="P85" s="10" t="s">
        <v>609</v>
      </c>
      <c r="Q85" s="15" t="s">
        <v>610</v>
      </c>
      <c r="R85" s="16" t="s">
        <v>180</v>
      </c>
      <c r="S85" s="10" t="str">
        <f aca="true" t="shared" si="19" ref="S85:S116">I85</f>
        <v>Václav Pavelka</v>
      </c>
      <c r="T85" s="17" t="s">
        <v>443</v>
      </c>
      <c r="U85" s="17">
        <v>1053</v>
      </c>
      <c r="V85" s="17"/>
      <c r="W85" s="8" t="s">
        <v>444</v>
      </c>
      <c r="X85" s="8" t="s">
        <v>444</v>
      </c>
      <c r="Y85" s="8" t="s">
        <v>444</v>
      </c>
      <c r="Z85" s="8" t="s">
        <v>444</v>
      </c>
      <c r="AA85" s="8" t="s">
        <v>444</v>
      </c>
      <c r="AB85" s="8" t="s">
        <v>444</v>
      </c>
      <c r="AC85" s="18" t="s">
        <v>444</v>
      </c>
      <c r="AD85" s="19"/>
      <c r="AE85" s="8" t="s">
        <v>444</v>
      </c>
      <c r="AF85" s="8" t="s">
        <v>444</v>
      </c>
      <c r="AG85" s="8" t="s">
        <v>444</v>
      </c>
      <c r="AH85" s="8" t="s">
        <v>444</v>
      </c>
      <c r="AI85" s="8" t="s">
        <v>444</v>
      </c>
      <c r="AJ85" s="18" t="s">
        <v>444</v>
      </c>
      <c r="AK85" s="12">
        <v>4</v>
      </c>
      <c r="AL85" s="12">
        <v>0</v>
      </c>
      <c r="AM85" s="12">
        <v>0</v>
      </c>
      <c r="AN85" s="20">
        <f t="shared" si="12"/>
        <v>4</v>
      </c>
      <c r="AO85" s="21">
        <v>3339</v>
      </c>
      <c r="AP85" s="21">
        <v>200</v>
      </c>
      <c r="AQ85" s="22">
        <v>3139</v>
      </c>
      <c r="AR85" s="23">
        <f t="shared" si="16"/>
        <v>0.05989817310572028</v>
      </c>
      <c r="AS85" s="23">
        <f t="shared" si="17"/>
        <v>0.9401018268942797</v>
      </c>
      <c r="AT85" s="24">
        <f t="shared" si="13"/>
        <v>200</v>
      </c>
      <c r="AU85" s="25">
        <f t="shared" si="15"/>
        <v>15166</v>
      </c>
      <c r="AV85" s="25" t="s">
        <v>397</v>
      </c>
      <c r="AW85" s="16" t="s">
        <v>306</v>
      </c>
      <c r="AX85" s="26">
        <f t="shared" si="9"/>
        <v>3339000</v>
      </c>
      <c r="AY85" s="26">
        <f t="shared" si="10"/>
        <v>200000</v>
      </c>
      <c r="AZ85" s="27" t="s">
        <v>1165</v>
      </c>
      <c r="BA85" s="26">
        <f t="shared" si="14"/>
        <v>100000</v>
      </c>
      <c r="BB85" s="27" t="s">
        <v>596</v>
      </c>
      <c r="BC85" s="12" t="s">
        <v>445</v>
      </c>
      <c r="BD85" s="12" t="s">
        <v>836</v>
      </c>
      <c r="BE85" s="64">
        <v>38443</v>
      </c>
      <c r="BF85" s="64">
        <v>38595</v>
      </c>
      <c r="BG85" s="64" t="s">
        <v>1016</v>
      </c>
    </row>
    <row r="86" spans="1:59" s="37" customFormat="1" ht="38.25">
      <c r="A86" s="8">
        <v>82</v>
      </c>
      <c r="B86" s="9" t="s">
        <v>566</v>
      </c>
      <c r="C86" s="10" t="s">
        <v>192</v>
      </c>
      <c r="D86" s="11" t="s">
        <v>193</v>
      </c>
      <c r="E86" s="63" t="s">
        <v>449</v>
      </c>
      <c r="F86" s="10" t="s">
        <v>194</v>
      </c>
      <c r="G86" s="12" t="s">
        <v>195</v>
      </c>
      <c r="H86" s="10" t="s">
        <v>196</v>
      </c>
      <c r="I86" s="10" t="s">
        <v>197</v>
      </c>
      <c r="J86" s="13">
        <v>553679112</v>
      </c>
      <c r="K86" s="13">
        <v>553653037</v>
      </c>
      <c r="L86" s="13">
        <v>724182957</v>
      </c>
      <c r="M86" s="72" t="s">
        <v>198</v>
      </c>
      <c r="N86" s="72" t="s">
        <v>199</v>
      </c>
      <c r="O86" s="14" t="s">
        <v>200</v>
      </c>
      <c r="P86" s="10" t="s">
        <v>783</v>
      </c>
      <c r="Q86" s="15" t="s">
        <v>784</v>
      </c>
      <c r="R86" s="16" t="s">
        <v>201</v>
      </c>
      <c r="S86" s="10" t="str">
        <f t="shared" si="19"/>
        <v>Jaromír Halfar</v>
      </c>
      <c r="T86" s="17" t="s">
        <v>443</v>
      </c>
      <c r="U86" s="17">
        <v>1073</v>
      </c>
      <c r="V86" s="17"/>
      <c r="W86" s="8" t="s">
        <v>444</v>
      </c>
      <c r="X86" s="8" t="s">
        <v>444</v>
      </c>
      <c r="Y86" s="8" t="s">
        <v>444</v>
      </c>
      <c r="Z86" s="8" t="s">
        <v>444</v>
      </c>
      <c r="AA86" s="8" t="s">
        <v>444</v>
      </c>
      <c r="AB86" s="8" t="s">
        <v>444</v>
      </c>
      <c r="AC86" s="18" t="s">
        <v>444</v>
      </c>
      <c r="AD86" s="19"/>
      <c r="AE86" s="8" t="s">
        <v>444</v>
      </c>
      <c r="AF86" s="8" t="s">
        <v>444</v>
      </c>
      <c r="AG86" s="8" t="s">
        <v>444</v>
      </c>
      <c r="AH86" s="8" t="s">
        <v>444</v>
      </c>
      <c r="AI86" s="8" t="s">
        <v>444</v>
      </c>
      <c r="AJ86" s="18" t="s">
        <v>444</v>
      </c>
      <c r="AK86" s="12">
        <v>4</v>
      </c>
      <c r="AL86" s="12">
        <v>0</v>
      </c>
      <c r="AM86" s="12">
        <v>0</v>
      </c>
      <c r="AN86" s="20">
        <f t="shared" si="12"/>
        <v>4</v>
      </c>
      <c r="AO86" s="21">
        <v>215</v>
      </c>
      <c r="AP86" s="21">
        <v>100</v>
      </c>
      <c r="AQ86" s="22">
        <v>115</v>
      </c>
      <c r="AR86" s="23">
        <f t="shared" si="16"/>
        <v>0.46511627906976744</v>
      </c>
      <c r="AS86" s="23">
        <f t="shared" si="17"/>
        <v>0.5348837209302325</v>
      </c>
      <c r="AT86" s="24">
        <f t="shared" si="13"/>
        <v>100</v>
      </c>
      <c r="AU86" s="25">
        <f t="shared" si="15"/>
        <v>15266</v>
      </c>
      <c r="AV86" s="25" t="s">
        <v>397</v>
      </c>
      <c r="AW86" s="16" t="s">
        <v>306</v>
      </c>
      <c r="AX86" s="26">
        <f t="shared" si="9"/>
        <v>215000</v>
      </c>
      <c r="AY86" s="26">
        <f t="shared" si="10"/>
        <v>100000</v>
      </c>
      <c r="AZ86" s="27" t="s">
        <v>596</v>
      </c>
      <c r="BA86" s="26">
        <f t="shared" si="14"/>
        <v>50000</v>
      </c>
      <c r="BB86" s="27" t="s">
        <v>627</v>
      </c>
      <c r="BC86" s="12" t="s">
        <v>445</v>
      </c>
      <c r="BD86" s="12" t="s">
        <v>837</v>
      </c>
      <c r="BE86" s="64">
        <v>38473</v>
      </c>
      <c r="BF86" s="64">
        <v>38717</v>
      </c>
      <c r="BG86" s="64" t="s">
        <v>1016</v>
      </c>
    </row>
    <row r="87" spans="1:59" s="37" customFormat="1" ht="25.5">
      <c r="A87" s="8">
        <v>83</v>
      </c>
      <c r="B87" s="9" t="s">
        <v>489</v>
      </c>
      <c r="C87" s="10" t="s">
        <v>1000</v>
      </c>
      <c r="D87" s="11" t="s">
        <v>616</v>
      </c>
      <c r="E87" s="63" t="s">
        <v>449</v>
      </c>
      <c r="F87" s="10" t="s">
        <v>993</v>
      </c>
      <c r="G87" s="12" t="s">
        <v>1005</v>
      </c>
      <c r="H87" s="10" t="s">
        <v>655</v>
      </c>
      <c r="I87" s="10" t="s">
        <v>994</v>
      </c>
      <c r="J87" s="13">
        <v>554643121</v>
      </c>
      <c r="K87" s="13">
        <v>554643121</v>
      </c>
      <c r="L87" s="13">
        <v>724178619</v>
      </c>
      <c r="M87" s="72" t="s">
        <v>996</v>
      </c>
      <c r="N87" s="72" t="s">
        <v>997</v>
      </c>
      <c r="O87" s="14" t="s">
        <v>998</v>
      </c>
      <c r="P87" s="10" t="s">
        <v>592</v>
      </c>
      <c r="Q87" s="15" t="s">
        <v>593</v>
      </c>
      <c r="R87" s="16" t="s">
        <v>999</v>
      </c>
      <c r="S87" s="10" t="str">
        <f t="shared" si="19"/>
        <v>Marta Otisková</v>
      </c>
      <c r="T87" s="17" t="s">
        <v>643</v>
      </c>
      <c r="U87" s="17">
        <v>1092</v>
      </c>
      <c r="V87" s="17"/>
      <c r="W87" s="8" t="s">
        <v>444</v>
      </c>
      <c r="X87" s="8" t="s">
        <v>444</v>
      </c>
      <c r="Y87" s="8" t="s">
        <v>444</v>
      </c>
      <c r="Z87" s="8" t="s">
        <v>444</v>
      </c>
      <c r="AA87" s="8" t="s">
        <v>444</v>
      </c>
      <c r="AB87" s="8" t="s">
        <v>444</v>
      </c>
      <c r="AC87" s="18" t="s">
        <v>444</v>
      </c>
      <c r="AD87" s="19"/>
      <c r="AE87" s="8" t="s">
        <v>444</v>
      </c>
      <c r="AF87" s="8" t="s">
        <v>444</v>
      </c>
      <c r="AG87" s="8" t="s">
        <v>444</v>
      </c>
      <c r="AH87" s="8" t="s">
        <v>444</v>
      </c>
      <c r="AI87" s="8" t="s">
        <v>444</v>
      </c>
      <c r="AJ87" s="18" t="s">
        <v>444</v>
      </c>
      <c r="AK87" s="12">
        <v>4</v>
      </c>
      <c r="AL87" s="12">
        <v>0</v>
      </c>
      <c r="AM87" s="12">
        <v>0</v>
      </c>
      <c r="AN87" s="20">
        <f t="shared" si="12"/>
        <v>4</v>
      </c>
      <c r="AO87" s="21">
        <v>400</v>
      </c>
      <c r="AP87" s="21">
        <v>200</v>
      </c>
      <c r="AQ87" s="22">
        <v>200</v>
      </c>
      <c r="AR87" s="23">
        <f t="shared" si="16"/>
        <v>0.5</v>
      </c>
      <c r="AS87" s="23">
        <f t="shared" si="17"/>
        <v>0.5</v>
      </c>
      <c r="AT87" s="24">
        <f t="shared" si="13"/>
        <v>200</v>
      </c>
      <c r="AU87" s="25">
        <f t="shared" si="15"/>
        <v>15466</v>
      </c>
      <c r="AV87" s="25" t="s">
        <v>397</v>
      </c>
      <c r="AW87" s="16">
        <v>6341</v>
      </c>
      <c r="AX87" s="26">
        <f t="shared" si="9"/>
        <v>400000</v>
      </c>
      <c r="AY87" s="26">
        <f t="shared" si="10"/>
        <v>200000</v>
      </c>
      <c r="AZ87" s="27" t="s">
        <v>1165</v>
      </c>
      <c r="BA87" s="26">
        <f t="shared" si="14"/>
        <v>100000</v>
      </c>
      <c r="BB87" s="27" t="s">
        <v>596</v>
      </c>
      <c r="BC87" s="12" t="s">
        <v>649</v>
      </c>
      <c r="BD87" s="12" t="s">
        <v>798</v>
      </c>
      <c r="BE87" s="64">
        <v>38353</v>
      </c>
      <c r="BF87" s="64">
        <v>38686</v>
      </c>
      <c r="BG87" s="64" t="s">
        <v>1016</v>
      </c>
    </row>
    <row r="88" spans="1:59" s="37" customFormat="1" ht="38.25">
      <c r="A88" s="8">
        <v>84</v>
      </c>
      <c r="B88" s="9" t="s">
        <v>547</v>
      </c>
      <c r="C88" s="10" t="s">
        <v>317</v>
      </c>
      <c r="D88" s="11" t="s">
        <v>316</v>
      </c>
      <c r="E88" s="63" t="s">
        <v>449</v>
      </c>
      <c r="F88" s="10" t="s">
        <v>318</v>
      </c>
      <c r="G88" s="12" t="s">
        <v>319</v>
      </c>
      <c r="H88" s="10" t="s">
        <v>320</v>
      </c>
      <c r="I88" s="10" t="s">
        <v>321</v>
      </c>
      <c r="J88" s="13">
        <v>558696826</v>
      </c>
      <c r="K88" s="13">
        <v>558696826</v>
      </c>
      <c r="L88" s="13">
        <v>602593750</v>
      </c>
      <c r="M88" s="72" t="s">
        <v>322</v>
      </c>
      <c r="N88" s="72" t="s">
        <v>323</v>
      </c>
      <c r="O88" s="14" t="s">
        <v>324</v>
      </c>
      <c r="P88" s="10" t="s">
        <v>592</v>
      </c>
      <c r="Q88" s="15" t="s">
        <v>593</v>
      </c>
      <c r="R88" s="16" t="s">
        <v>325</v>
      </c>
      <c r="S88" s="10" t="str">
        <f t="shared" si="19"/>
        <v>Stanislav Čmiel</v>
      </c>
      <c r="T88" s="17" t="s">
        <v>443</v>
      </c>
      <c r="U88" s="17">
        <v>1109</v>
      </c>
      <c r="V88" s="17"/>
      <c r="W88" s="8" t="s">
        <v>444</v>
      </c>
      <c r="X88" s="8" t="s">
        <v>444</v>
      </c>
      <c r="Y88" s="8" t="s">
        <v>444</v>
      </c>
      <c r="Z88" s="8" t="s">
        <v>444</v>
      </c>
      <c r="AA88" s="8" t="s">
        <v>444</v>
      </c>
      <c r="AB88" s="8" t="s">
        <v>444</v>
      </c>
      <c r="AC88" s="18" t="s">
        <v>444</v>
      </c>
      <c r="AD88" s="19"/>
      <c r="AE88" s="8" t="s">
        <v>444</v>
      </c>
      <c r="AF88" s="8" t="s">
        <v>444</v>
      </c>
      <c r="AG88" s="8" t="s">
        <v>444</v>
      </c>
      <c r="AH88" s="8" t="s">
        <v>444</v>
      </c>
      <c r="AI88" s="8" t="s">
        <v>444</v>
      </c>
      <c r="AJ88" s="18" t="s">
        <v>444</v>
      </c>
      <c r="AK88" s="12">
        <v>4</v>
      </c>
      <c r="AL88" s="12">
        <v>0</v>
      </c>
      <c r="AM88" s="12">
        <v>0</v>
      </c>
      <c r="AN88" s="20">
        <f t="shared" si="12"/>
        <v>4</v>
      </c>
      <c r="AO88" s="21">
        <v>700</v>
      </c>
      <c r="AP88" s="21">
        <v>200</v>
      </c>
      <c r="AQ88" s="22">
        <v>500</v>
      </c>
      <c r="AR88" s="23">
        <f t="shared" si="16"/>
        <v>0.2857142857142857</v>
      </c>
      <c r="AS88" s="23">
        <f t="shared" si="17"/>
        <v>0.7142857142857143</v>
      </c>
      <c r="AT88" s="24">
        <f t="shared" si="13"/>
        <v>200</v>
      </c>
      <c r="AU88" s="25">
        <f t="shared" si="15"/>
        <v>15666</v>
      </c>
      <c r="AV88" s="25" t="s">
        <v>397</v>
      </c>
      <c r="AW88" s="16" t="s">
        <v>306</v>
      </c>
      <c r="AX88" s="26">
        <f t="shared" si="9"/>
        <v>700000</v>
      </c>
      <c r="AY88" s="26">
        <f t="shared" si="10"/>
        <v>200000</v>
      </c>
      <c r="AZ88" s="27" t="s">
        <v>1165</v>
      </c>
      <c r="BA88" s="26">
        <f t="shared" si="14"/>
        <v>100000</v>
      </c>
      <c r="BB88" s="27" t="s">
        <v>596</v>
      </c>
      <c r="BC88" s="12" t="s">
        <v>445</v>
      </c>
      <c r="BD88" s="12" t="s">
        <v>838</v>
      </c>
      <c r="BE88" s="64">
        <v>38473</v>
      </c>
      <c r="BF88" s="64">
        <v>38686</v>
      </c>
      <c r="BG88" s="64" t="s">
        <v>1016</v>
      </c>
    </row>
    <row r="89" spans="1:59" s="37" customFormat="1" ht="51">
      <c r="A89" s="8">
        <v>85</v>
      </c>
      <c r="B89" s="9" t="s">
        <v>494</v>
      </c>
      <c r="C89" s="10" t="s">
        <v>1085</v>
      </c>
      <c r="D89" s="11" t="s">
        <v>1081</v>
      </c>
      <c r="E89" s="63" t="s">
        <v>449</v>
      </c>
      <c r="F89" s="10" t="s">
        <v>1091</v>
      </c>
      <c r="G89" s="12" t="s">
        <v>1083</v>
      </c>
      <c r="H89" s="10" t="s">
        <v>1082</v>
      </c>
      <c r="I89" s="10" t="s">
        <v>1084</v>
      </c>
      <c r="J89" s="13">
        <v>553661017</v>
      </c>
      <c r="K89" s="13">
        <v>553661017</v>
      </c>
      <c r="L89" s="13">
        <v>724862410</v>
      </c>
      <c r="M89" s="72" t="s">
        <v>1086</v>
      </c>
      <c r="N89" s="72" t="s">
        <v>1087</v>
      </c>
      <c r="O89" s="14" t="s">
        <v>1088</v>
      </c>
      <c r="P89" s="10" t="s">
        <v>592</v>
      </c>
      <c r="Q89" s="15" t="s">
        <v>593</v>
      </c>
      <c r="R89" s="16" t="s">
        <v>1089</v>
      </c>
      <c r="S89" s="10" t="str">
        <f t="shared" si="19"/>
        <v>Ing. Ivana Mandrlová</v>
      </c>
      <c r="T89" s="17" t="s">
        <v>643</v>
      </c>
      <c r="U89" s="17">
        <v>1314</v>
      </c>
      <c r="V89" s="17"/>
      <c r="W89" s="8" t="s">
        <v>444</v>
      </c>
      <c r="X89" s="8" t="s">
        <v>444</v>
      </c>
      <c r="Y89" s="8" t="s">
        <v>444</v>
      </c>
      <c r="Z89" s="8" t="s">
        <v>444</v>
      </c>
      <c r="AA89" s="8" t="s">
        <v>444</v>
      </c>
      <c r="AB89" s="8" t="s">
        <v>444</v>
      </c>
      <c r="AC89" s="18" t="s">
        <v>444</v>
      </c>
      <c r="AD89" s="19"/>
      <c r="AE89" s="8" t="s">
        <v>444</v>
      </c>
      <c r="AF89" s="8" t="s">
        <v>444</v>
      </c>
      <c r="AG89" s="8" t="s">
        <v>444</v>
      </c>
      <c r="AH89" s="8" t="s">
        <v>444</v>
      </c>
      <c r="AI89" s="8" t="s">
        <v>444</v>
      </c>
      <c r="AJ89" s="18" t="s">
        <v>444</v>
      </c>
      <c r="AK89" s="12">
        <v>4</v>
      </c>
      <c r="AL89" s="12">
        <v>0</v>
      </c>
      <c r="AM89" s="12">
        <v>0</v>
      </c>
      <c r="AN89" s="20">
        <f t="shared" si="12"/>
        <v>4</v>
      </c>
      <c r="AO89" s="21">
        <v>208</v>
      </c>
      <c r="AP89" s="21">
        <v>104</v>
      </c>
      <c r="AQ89" s="22">
        <v>104</v>
      </c>
      <c r="AR89" s="23">
        <f t="shared" si="16"/>
        <v>0.5</v>
      </c>
      <c r="AS89" s="23">
        <f t="shared" si="17"/>
        <v>0.5</v>
      </c>
      <c r="AT89" s="24">
        <f t="shared" si="13"/>
        <v>104</v>
      </c>
      <c r="AU89" s="25">
        <f t="shared" si="15"/>
        <v>15770</v>
      </c>
      <c r="AV89" s="25" t="s">
        <v>397</v>
      </c>
      <c r="AW89" s="16">
        <v>6341</v>
      </c>
      <c r="AX89" s="26">
        <f t="shared" si="9"/>
        <v>208000</v>
      </c>
      <c r="AY89" s="26">
        <f t="shared" si="10"/>
        <v>104000</v>
      </c>
      <c r="AZ89" s="27" t="s">
        <v>1166</v>
      </c>
      <c r="BA89" s="26">
        <f t="shared" si="14"/>
        <v>52000</v>
      </c>
      <c r="BB89" s="27" t="s">
        <v>1191</v>
      </c>
      <c r="BC89" s="12" t="s">
        <v>649</v>
      </c>
      <c r="BD89" s="12" t="s">
        <v>839</v>
      </c>
      <c r="BE89" s="64">
        <v>38504</v>
      </c>
      <c r="BF89" s="64">
        <v>38565</v>
      </c>
      <c r="BG89" s="64" t="s">
        <v>1016</v>
      </c>
    </row>
    <row r="90" spans="1:59" s="37" customFormat="1" ht="38.25">
      <c r="A90" s="8">
        <v>86</v>
      </c>
      <c r="B90" s="9" t="s">
        <v>456</v>
      </c>
      <c r="C90" s="10" t="s">
        <v>652</v>
      </c>
      <c r="D90" s="11" t="s">
        <v>616</v>
      </c>
      <c r="E90" s="63" t="s">
        <v>449</v>
      </c>
      <c r="F90" s="10" t="s">
        <v>653</v>
      </c>
      <c r="G90" s="12" t="s">
        <v>654</v>
      </c>
      <c r="H90" s="10" t="s">
        <v>655</v>
      </c>
      <c r="I90" s="10" t="s">
        <v>656</v>
      </c>
      <c r="J90" s="13">
        <v>556855017</v>
      </c>
      <c r="K90" s="13">
        <v>556840424</v>
      </c>
      <c r="L90" s="13">
        <v>725141432</v>
      </c>
      <c r="M90" s="72" t="s">
        <v>657</v>
      </c>
      <c r="N90" s="72" t="s">
        <v>658</v>
      </c>
      <c r="O90" s="14" t="s">
        <v>659</v>
      </c>
      <c r="P90" s="10" t="s">
        <v>609</v>
      </c>
      <c r="Q90" s="15" t="s">
        <v>610</v>
      </c>
      <c r="R90" s="16" t="s">
        <v>660</v>
      </c>
      <c r="S90" s="10" t="str">
        <f t="shared" si="19"/>
        <v>MUDr. Josef Šimíček</v>
      </c>
      <c r="T90" s="17" t="s">
        <v>443</v>
      </c>
      <c r="U90" s="17">
        <v>1320</v>
      </c>
      <c r="V90" s="17"/>
      <c r="W90" s="8" t="s">
        <v>444</v>
      </c>
      <c r="X90" s="8" t="s">
        <v>444</v>
      </c>
      <c r="Y90" s="8" t="s">
        <v>444</v>
      </c>
      <c r="Z90" s="8" t="s">
        <v>444</v>
      </c>
      <c r="AA90" s="8" t="s">
        <v>444</v>
      </c>
      <c r="AB90" s="8" t="s">
        <v>444</v>
      </c>
      <c r="AC90" s="18" t="s">
        <v>444</v>
      </c>
      <c r="AD90" s="19"/>
      <c r="AE90" s="8" t="s">
        <v>444</v>
      </c>
      <c r="AF90" s="8" t="s">
        <v>444</v>
      </c>
      <c r="AG90" s="8" t="s">
        <v>444</v>
      </c>
      <c r="AH90" s="8" t="s">
        <v>444</v>
      </c>
      <c r="AI90" s="8" t="s">
        <v>444</v>
      </c>
      <c r="AJ90" s="18" t="s">
        <v>444</v>
      </c>
      <c r="AK90" s="12">
        <v>4</v>
      </c>
      <c r="AL90" s="12">
        <v>0</v>
      </c>
      <c r="AM90" s="12">
        <v>0</v>
      </c>
      <c r="AN90" s="20">
        <f t="shared" si="12"/>
        <v>4</v>
      </c>
      <c r="AO90" s="21">
        <v>384</v>
      </c>
      <c r="AP90" s="21">
        <v>192</v>
      </c>
      <c r="AQ90" s="22">
        <v>192</v>
      </c>
      <c r="AR90" s="23">
        <f t="shared" si="16"/>
        <v>0.5</v>
      </c>
      <c r="AS90" s="23">
        <f t="shared" si="17"/>
        <v>0.5</v>
      </c>
      <c r="AT90" s="24">
        <f t="shared" si="13"/>
        <v>192</v>
      </c>
      <c r="AU90" s="25">
        <f t="shared" si="15"/>
        <v>15962</v>
      </c>
      <c r="AV90" s="25" t="s">
        <v>398</v>
      </c>
      <c r="AW90" s="16">
        <v>5321</v>
      </c>
      <c r="AX90" s="26">
        <f t="shared" si="9"/>
        <v>384000</v>
      </c>
      <c r="AY90" s="26">
        <f t="shared" si="10"/>
        <v>192000</v>
      </c>
      <c r="AZ90" s="27" t="s">
        <v>662</v>
      </c>
      <c r="BA90" s="26">
        <f t="shared" si="14"/>
        <v>96000</v>
      </c>
      <c r="BB90" s="27" t="s">
        <v>663</v>
      </c>
      <c r="BC90" s="12" t="s">
        <v>445</v>
      </c>
      <c r="BD90" s="12" t="s">
        <v>661</v>
      </c>
      <c r="BE90" s="64">
        <v>38504</v>
      </c>
      <c r="BF90" s="64">
        <v>38625</v>
      </c>
      <c r="BG90" s="64" t="s">
        <v>1016</v>
      </c>
    </row>
    <row r="91" spans="1:59" s="37" customFormat="1" ht="38.25">
      <c r="A91" s="8">
        <v>87</v>
      </c>
      <c r="B91" s="9" t="s">
        <v>554</v>
      </c>
      <c r="C91" s="10" t="s">
        <v>366</v>
      </c>
      <c r="D91" s="11" t="s">
        <v>259</v>
      </c>
      <c r="E91" s="63" t="s">
        <v>449</v>
      </c>
      <c r="F91" s="10" t="s">
        <v>367</v>
      </c>
      <c r="G91" s="12" t="s">
        <v>368</v>
      </c>
      <c r="H91" s="10" t="s">
        <v>263</v>
      </c>
      <c r="I91" s="10" t="s">
        <v>369</v>
      </c>
      <c r="J91" s="13">
        <v>595031069</v>
      </c>
      <c r="K91" s="13">
        <v>595048345</v>
      </c>
      <c r="L91" s="13">
        <v>724189242</v>
      </c>
      <c r="M91" s="72" t="s">
        <v>370</v>
      </c>
      <c r="N91" s="72" t="s">
        <v>371</v>
      </c>
      <c r="O91" s="14" t="s">
        <v>372</v>
      </c>
      <c r="P91" s="10" t="s">
        <v>592</v>
      </c>
      <c r="Q91" s="15" t="s">
        <v>593</v>
      </c>
      <c r="R91" s="16" t="s">
        <v>373</v>
      </c>
      <c r="S91" s="10" t="str">
        <f t="shared" si="19"/>
        <v>Ing. Vilém Hluchník</v>
      </c>
      <c r="T91" s="17" t="s">
        <v>443</v>
      </c>
      <c r="U91" s="17">
        <v>1325</v>
      </c>
      <c r="V91" s="17"/>
      <c r="W91" s="8" t="s">
        <v>444</v>
      </c>
      <c r="X91" s="8" t="s">
        <v>444</v>
      </c>
      <c r="Y91" s="8" t="s">
        <v>444</v>
      </c>
      <c r="Z91" s="8" t="s">
        <v>444</v>
      </c>
      <c r="AA91" s="8" t="s">
        <v>444</v>
      </c>
      <c r="AB91" s="8" t="s">
        <v>444</v>
      </c>
      <c r="AC91" s="18" t="s">
        <v>444</v>
      </c>
      <c r="AD91" s="19"/>
      <c r="AE91" s="8" t="s">
        <v>444</v>
      </c>
      <c r="AF91" s="8" t="s">
        <v>444</v>
      </c>
      <c r="AG91" s="8" t="s">
        <v>444</v>
      </c>
      <c r="AH91" s="8" t="s">
        <v>444</v>
      </c>
      <c r="AI91" s="8" t="s">
        <v>444</v>
      </c>
      <c r="AJ91" s="18" t="s">
        <v>444</v>
      </c>
      <c r="AK91" s="12">
        <v>4</v>
      </c>
      <c r="AL91" s="12">
        <v>0</v>
      </c>
      <c r="AM91" s="12">
        <v>0</v>
      </c>
      <c r="AN91" s="20">
        <f t="shared" si="12"/>
        <v>4</v>
      </c>
      <c r="AO91" s="21">
        <v>307</v>
      </c>
      <c r="AP91" s="21">
        <v>150</v>
      </c>
      <c r="AQ91" s="22">
        <v>157</v>
      </c>
      <c r="AR91" s="23">
        <f t="shared" si="16"/>
        <v>0.48859934853420195</v>
      </c>
      <c r="AS91" s="23">
        <f t="shared" si="17"/>
        <v>0.511400651465798</v>
      </c>
      <c r="AT91" s="24">
        <f t="shared" si="13"/>
        <v>150</v>
      </c>
      <c r="AU91" s="25">
        <f t="shared" si="15"/>
        <v>16112</v>
      </c>
      <c r="AV91" s="25" t="s">
        <v>397</v>
      </c>
      <c r="AW91" s="16" t="s">
        <v>306</v>
      </c>
      <c r="AX91" s="26">
        <f aca="true" t="shared" si="20" ref="AX91:AX104">AO91*1000</f>
        <v>307000</v>
      </c>
      <c r="AY91" s="26">
        <f t="shared" si="10"/>
        <v>150000</v>
      </c>
      <c r="AZ91" s="27" t="s">
        <v>650</v>
      </c>
      <c r="BA91" s="26">
        <f t="shared" si="14"/>
        <v>75000</v>
      </c>
      <c r="BB91" s="27" t="s">
        <v>651</v>
      </c>
      <c r="BC91" s="12" t="s">
        <v>445</v>
      </c>
      <c r="BD91" s="12" t="s">
        <v>840</v>
      </c>
      <c r="BE91" s="64">
        <v>38534</v>
      </c>
      <c r="BF91" s="64">
        <v>38595</v>
      </c>
      <c r="BG91" s="64" t="s">
        <v>1016</v>
      </c>
    </row>
    <row r="92" spans="1:59" s="37" customFormat="1" ht="25.5">
      <c r="A92" s="8">
        <v>88</v>
      </c>
      <c r="B92" s="9" t="s">
        <v>558</v>
      </c>
      <c r="C92" s="10" t="s">
        <v>140</v>
      </c>
      <c r="D92" s="11" t="s">
        <v>127</v>
      </c>
      <c r="E92" s="63" t="s">
        <v>449</v>
      </c>
      <c r="F92" s="10" t="s">
        <v>132</v>
      </c>
      <c r="G92" s="12" t="s">
        <v>133</v>
      </c>
      <c r="H92" s="10" t="s">
        <v>134</v>
      </c>
      <c r="I92" s="10" t="s">
        <v>135</v>
      </c>
      <c r="J92" s="13">
        <v>556418066</v>
      </c>
      <c r="K92" s="13">
        <v>556418055</v>
      </c>
      <c r="L92" s="13">
        <v>602785783</v>
      </c>
      <c r="M92" s="72" t="s">
        <v>136</v>
      </c>
      <c r="N92" s="72" t="s">
        <v>137</v>
      </c>
      <c r="O92" s="14" t="s">
        <v>138</v>
      </c>
      <c r="P92" s="10" t="s">
        <v>609</v>
      </c>
      <c r="Q92" s="15" t="s">
        <v>610</v>
      </c>
      <c r="R92" s="16" t="s">
        <v>139</v>
      </c>
      <c r="S92" s="10" t="str">
        <f t="shared" si="19"/>
        <v>Josef Voral</v>
      </c>
      <c r="T92" s="17" t="s">
        <v>443</v>
      </c>
      <c r="U92" s="17">
        <v>1450</v>
      </c>
      <c r="V92" s="17"/>
      <c r="W92" s="8" t="s">
        <v>444</v>
      </c>
      <c r="X92" s="8" t="s">
        <v>444</v>
      </c>
      <c r="Y92" s="8" t="s">
        <v>444</v>
      </c>
      <c r="Z92" s="8" t="s">
        <v>444</v>
      </c>
      <c r="AA92" s="8" t="s">
        <v>444</v>
      </c>
      <c r="AB92" s="8" t="s">
        <v>444</v>
      </c>
      <c r="AC92" s="18" t="s">
        <v>444</v>
      </c>
      <c r="AD92" s="19"/>
      <c r="AE92" s="8" t="s">
        <v>444</v>
      </c>
      <c r="AF92" s="8" t="s">
        <v>444</v>
      </c>
      <c r="AG92" s="8" t="s">
        <v>444</v>
      </c>
      <c r="AH92" s="8" t="s">
        <v>444</v>
      </c>
      <c r="AI92" s="8" t="s">
        <v>444</v>
      </c>
      <c r="AJ92" s="18" t="s">
        <v>444</v>
      </c>
      <c r="AK92" s="12">
        <v>4</v>
      </c>
      <c r="AL92" s="12">
        <v>0</v>
      </c>
      <c r="AM92" s="12">
        <v>0</v>
      </c>
      <c r="AN92" s="20">
        <f t="shared" si="12"/>
        <v>4</v>
      </c>
      <c r="AO92" s="21">
        <v>400</v>
      </c>
      <c r="AP92" s="21">
        <v>200</v>
      </c>
      <c r="AQ92" s="22">
        <v>200</v>
      </c>
      <c r="AR92" s="23">
        <f t="shared" si="16"/>
        <v>0.5</v>
      </c>
      <c r="AS92" s="23">
        <f t="shared" si="17"/>
        <v>0.5</v>
      </c>
      <c r="AT92" s="24">
        <f t="shared" si="13"/>
        <v>200</v>
      </c>
      <c r="AU92" s="25">
        <f t="shared" si="15"/>
        <v>16312</v>
      </c>
      <c r="AV92" s="25" t="s">
        <v>397</v>
      </c>
      <c r="AW92" s="16" t="s">
        <v>306</v>
      </c>
      <c r="AX92" s="26">
        <f t="shared" si="20"/>
        <v>400000</v>
      </c>
      <c r="AY92" s="26">
        <f t="shared" si="10"/>
        <v>200000</v>
      </c>
      <c r="AZ92" s="27" t="s">
        <v>1165</v>
      </c>
      <c r="BA92" s="26">
        <f t="shared" si="14"/>
        <v>100000</v>
      </c>
      <c r="BB92" s="27" t="s">
        <v>596</v>
      </c>
      <c r="BC92" s="12" t="s">
        <v>445</v>
      </c>
      <c r="BD92" s="12" t="s">
        <v>841</v>
      </c>
      <c r="BE92" s="64">
        <v>38473</v>
      </c>
      <c r="BF92" s="64">
        <v>38717</v>
      </c>
      <c r="BG92" s="64" t="s">
        <v>1016</v>
      </c>
    </row>
    <row r="93" spans="1:59" s="37" customFormat="1" ht="25.5">
      <c r="A93" s="8">
        <v>89</v>
      </c>
      <c r="B93" s="9" t="s">
        <v>539</v>
      </c>
      <c r="C93" s="10" t="s">
        <v>117</v>
      </c>
      <c r="D93" s="11" t="s">
        <v>116</v>
      </c>
      <c r="E93" s="63" t="s">
        <v>449</v>
      </c>
      <c r="F93" s="10" t="s">
        <v>251</v>
      </c>
      <c r="G93" s="12" t="s">
        <v>252</v>
      </c>
      <c r="H93" s="10" t="s">
        <v>253</v>
      </c>
      <c r="I93" s="10" t="s">
        <v>254</v>
      </c>
      <c r="J93" s="13">
        <v>558686255</v>
      </c>
      <c r="K93" s="13">
        <v>558686255</v>
      </c>
      <c r="L93" s="13">
        <v>737025873</v>
      </c>
      <c r="M93" s="72" t="s">
        <v>255</v>
      </c>
      <c r="N93" s="72" t="s">
        <v>256</v>
      </c>
      <c r="O93" s="14" t="s">
        <v>257</v>
      </c>
      <c r="P93" s="10" t="s">
        <v>592</v>
      </c>
      <c r="Q93" s="15" t="s">
        <v>593</v>
      </c>
      <c r="R93" s="16" t="s">
        <v>258</v>
      </c>
      <c r="S93" s="10" t="str">
        <f t="shared" si="19"/>
        <v>Věra Petrová</v>
      </c>
      <c r="T93" s="17" t="s">
        <v>643</v>
      </c>
      <c r="U93" s="17">
        <v>1495</v>
      </c>
      <c r="V93" s="17"/>
      <c r="W93" s="8" t="s">
        <v>444</v>
      </c>
      <c r="X93" s="8" t="s">
        <v>444</v>
      </c>
      <c r="Y93" s="8" t="s">
        <v>444</v>
      </c>
      <c r="Z93" s="8" t="s">
        <v>444</v>
      </c>
      <c r="AA93" s="8" t="s">
        <v>444</v>
      </c>
      <c r="AB93" s="8" t="s">
        <v>444</v>
      </c>
      <c r="AC93" s="18" t="s">
        <v>444</v>
      </c>
      <c r="AD93" s="19"/>
      <c r="AE93" s="8" t="s">
        <v>444</v>
      </c>
      <c r="AF93" s="8" t="s">
        <v>444</v>
      </c>
      <c r="AG93" s="8" t="s">
        <v>444</v>
      </c>
      <c r="AH93" s="8" t="s">
        <v>444</v>
      </c>
      <c r="AI93" s="8" t="s">
        <v>444</v>
      </c>
      <c r="AJ93" s="18" t="s">
        <v>444</v>
      </c>
      <c r="AK93" s="12">
        <v>4</v>
      </c>
      <c r="AL93" s="12">
        <v>0</v>
      </c>
      <c r="AM93" s="12">
        <v>0</v>
      </c>
      <c r="AN93" s="20">
        <f t="shared" si="12"/>
        <v>4</v>
      </c>
      <c r="AO93" s="21">
        <v>458</v>
      </c>
      <c r="AP93" s="21">
        <v>200</v>
      </c>
      <c r="AQ93" s="22">
        <v>258</v>
      </c>
      <c r="AR93" s="23">
        <f t="shared" si="16"/>
        <v>0.4366812227074236</v>
      </c>
      <c r="AS93" s="23">
        <f t="shared" si="17"/>
        <v>0.5633187772925764</v>
      </c>
      <c r="AT93" s="24">
        <f t="shared" si="13"/>
        <v>200</v>
      </c>
      <c r="AU93" s="25">
        <f t="shared" si="15"/>
        <v>16512</v>
      </c>
      <c r="AV93" s="25" t="s">
        <v>398</v>
      </c>
      <c r="AW93" s="16">
        <v>5321</v>
      </c>
      <c r="AX93" s="26">
        <f t="shared" si="20"/>
        <v>458000</v>
      </c>
      <c r="AY93" s="26">
        <f t="shared" si="10"/>
        <v>200000</v>
      </c>
      <c r="AZ93" s="27" t="s">
        <v>1165</v>
      </c>
      <c r="BA93" s="26">
        <f t="shared" si="14"/>
        <v>100000</v>
      </c>
      <c r="BB93" s="27" t="s">
        <v>596</v>
      </c>
      <c r="BC93" s="12" t="s">
        <v>649</v>
      </c>
      <c r="BD93" s="12" t="s">
        <v>842</v>
      </c>
      <c r="BE93" s="64">
        <v>38473</v>
      </c>
      <c r="BF93" s="64">
        <v>38595</v>
      </c>
      <c r="BG93" s="64" t="s">
        <v>1016</v>
      </c>
    </row>
    <row r="94" spans="1:59" s="37" customFormat="1" ht="21.75" customHeight="1">
      <c r="A94" s="8">
        <v>90</v>
      </c>
      <c r="B94" s="9" t="s">
        <v>461</v>
      </c>
      <c r="C94" s="10" t="s">
        <v>729</v>
      </c>
      <c r="D94" s="11" t="s">
        <v>713</v>
      </c>
      <c r="E94" s="63" t="s">
        <v>449</v>
      </c>
      <c r="F94" s="10" t="s">
        <v>730</v>
      </c>
      <c r="G94" s="12" t="s">
        <v>731</v>
      </c>
      <c r="H94" s="11" t="s">
        <v>721</v>
      </c>
      <c r="I94" s="10" t="s">
        <v>732</v>
      </c>
      <c r="J94" s="13">
        <v>553770228</v>
      </c>
      <c r="K94" s="13">
        <v>553770228</v>
      </c>
      <c r="L94" s="13">
        <v>724180357</v>
      </c>
      <c r="M94" s="72" t="s">
        <v>733</v>
      </c>
      <c r="N94" s="72" t="s">
        <v>734</v>
      </c>
      <c r="O94" s="14" t="s">
        <v>735</v>
      </c>
      <c r="P94" s="10" t="s">
        <v>592</v>
      </c>
      <c r="Q94" s="15" t="s">
        <v>593</v>
      </c>
      <c r="R94" s="16" t="s">
        <v>736</v>
      </c>
      <c r="S94" s="10" t="str">
        <f t="shared" si="19"/>
        <v>Ing. Ludmila Bubeníková</v>
      </c>
      <c r="T94" s="17" t="s">
        <v>643</v>
      </c>
      <c r="U94" s="17">
        <v>1605</v>
      </c>
      <c r="V94" s="17"/>
      <c r="W94" s="8" t="s">
        <v>444</v>
      </c>
      <c r="X94" s="8" t="s">
        <v>444</v>
      </c>
      <c r="Y94" s="8" t="s">
        <v>444</v>
      </c>
      <c r="Z94" s="8" t="s">
        <v>444</v>
      </c>
      <c r="AA94" s="8" t="s">
        <v>444</v>
      </c>
      <c r="AB94" s="8" t="s">
        <v>444</v>
      </c>
      <c r="AC94" s="18" t="s">
        <v>444</v>
      </c>
      <c r="AD94" s="19"/>
      <c r="AE94" s="8" t="s">
        <v>444</v>
      </c>
      <c r="AF94" s="8" t="s">
        <v>444</v>
      </c>
      <c r="AG94" s="8" t="s">
        <v>444</v>
      </c>
      <c r="AH94" s="8" t="s">
        <v>444</v>
      </c>
      <c r="AI94" s="8" t="s">
        <v>444</v>
      </c>
      <c r="AJ94" s="18" t="s">
        <v>444</v>
      </c>
      <c r="AK94" s="12">
        <v>4</v>
      </c>
      <c r="AL94" s="12">
        <v>0</v>
      </c>
      <c r="AM94" s="12">
        <v>0</v>
      </c>
      <c r="AN94" s="20">
        <f t="shared" si="12"/>
        <v>4</v>
      </c>
      <c r="AO94" s="21">
        <v>900</v>
      </c>
      <c r="AP94" s="21">
        <v>200</v>
      </c>
      <c r="AQ94" s="22">
        <v>700</v>
      </c>
      <c r="AR94" s="23">
        <f t="shared" si="16"/>
        <v>0.2222222222222222</v>
      </c>
      <c r="AS94" s="23">
        <f t="shared" si="17"/>
        <v>0.7777777777777778</v>
      </c>
      <c r="AT94" s="24">
        <f t="shared" si="13"/>
        <v>200</v>
      </c>
      <c r="AU94" s="25">
        <f t="shared" si="15"/>
        <v>16712</v>
      </c>
      <c r="AV94" s="25" t="s">
        <v>398</v>
      </c>
      <c r="AW94" s="16">
        <v>5321</v>
      </c>
      <c r="AX94" s="26">
        <f t="shared" si="20"/>
        <v>900000</v>
      </c>
      <c r="AY94" s="26">
        <f t="shared" si="10"/>
        <v>200000</v>
      </c>
      <c r="AZ94" s="27" t="s">
        <v>1165</v>
      </c>
      <c r="BA94" s="26">
        <f t="shared" si="14"/>
        <v>100000</v>
      </c>
      <c r="BB94" s="27" t="s">
        <v>596</v>
      </c>
      <c r="BC94" s="12" t="s">
        <v>649</v>
      </c>
      <c r="BD94" s="12" t="s">
        <v>843</v>
      </c>
      <c r="BE94" s="64">
        <v>38473</v>
      </c>
      <c r="BF94" s="64">
        <v>38717</v>
      </c>
      <c r="BG94" s="64" t="s">
        <v>1016</v>
      </c>
    </row>
    <row r="95" spans="1:59" s="37" customFormat="1" ht="21.75" customHeight="1">
      <c r="A95" s="8">
        <v>91</v>
      </c>
      <c r="B95" s="9" t="s">
        <v>565</v>
      </c>
      <c r="C95" s="10" t="s">
        <v>183</v>
      </c>
      <c r="D95" s="11" t="s">
        <v>182</v>
      </c>
      <c r="E95" s="63" t="s">
        <v>449</v>
      </c>
      <c r="F95" s="10" t="s">
        <v>184</v>
      </c>
      <c r="G95" s="12" t="s">
        <v>185</v>
      </c>
      <c r="H95" s="10" t="s">
        <v>186</v>
      </c>
      <c r="I95" s="10" t="s">
        <v>187</v>
      </c>
      <c r="J95" s="13">
        <v>553764062</v>
      </c>
      <c r="K95" s="13">
        <v>553764062</v>
      </c>
      <c r="L95" s="13">
        <v>606705503</v>
      </c>
      <c r="M95" s="72" t="s">
        <v>188</v>
      </c>
      <c r="N95" s="72" t="s">
        <v>189</v>
      </c>
      <c r="O95" s="14" t="s">
        <v>190</v>
      </c>
      <c r="P95" s="10" t="s">
        <v>609</v>
      </c>
      <c r="Q95" s="15" t="s">
        <v>610</v>
      </c>
      <c r="R95" s="16" t="s">
        <v>191</v>
      </c>
      <c r="S95" s="10" t="str">
        <f t="shared" si="19"/>
        <v>Ing. Alfons Pospiech</v>
      </c>
      <c r="T95" s="17" t="s">
        <v>443</v>
      </c>
      <c r="U95" s="17">
        <v>1667</v>
      </c>
      <c r="V95" s="17"/>
      <c r="W95" s="8" t="s">
        <v>444</v>
      </c>
      <c r="X95" s="8" t="s">
        <v>444</v>
      </c>
      <c r="Y95" s="8" t="s">
        <v>444</v>
      </c>
      <c r="Z95" s="8" t="s">
        <v>444</v>
      </c>
      <c r="AA95" s="8" t="s">
        <v>444</v>
      </c>
      <c r="AB95" s="8" t="s">
        <v>444</v>
      </c>
      <c r="AC95" s="18" t="s">
        <v>444</v>
      </c>
      <c r="AD95" s="19"/>
      <c r="AE95" s="8" t="s">
        <v>444</v>
      </c>
      <c r="AF95" s="8" t="s">
        <v>444</v>
      </c>
      <c r="AG95" s="8" t="s">
        <v>444</v>
      </c>
      <c r="AH95" s="8" t="s">
        <v>444</v>
      </c>
      <c r="AI95" s="8" t="s">
        <v>444</v>
      </c>
      <c r="AJ95" s="18" t="s">
        <v>444</v>
      </c>
      <c r="AK95" s="12">
        <v>4</v>
      </c>
      <c r="AL95" s="12">
        <v>0</v>
      </c>
      <c r="AM95" s="12">
        <v>0</v>
      </c>
      <c r="AN95" s="20">
        <f t="shared" si="12"/>
        <v>4</v>
      </c>
      <c r="AO95" s="21">
        <v>443</v>
      </c>
      <c r="AP95" s="21">
        <v>200</v>
      </c>
      <c r="AQ95" s="22">
        <v>243</v>
      </c>
      <c r="AR95" s="23">
        <f t="shared" si="16"/>
        <v>0.45146726862302483</v>
      </c>
      <c r="AS95" s="23">
        <f t="shared" si="17"/>
        <v>0.5485327313769752</v>
      </c>
      <c r="AT95" s="24">
        <f t="shared" si="13"/>
        <v>200</v>
      </c>
      <c r="AU95" s="25">
        <f t="shared" si="15"/>
        <v>16912</v>
      </c>
      <c r="AV95" s="25" t="s">
        <v>397</v>
      </c>
      <c r="AW95" s="16" t="s">
        <v>306</v>
      </c>
      <c r="AX95" s="26">
        <f t="shared" si="20"/>
        <v>443000</v>
      </c>
      <c r="AY95" s="26">
        <f t="shared" si="10"/>
        <v>200000</v>
      </c>
      <c r="AZ95" s="27" t="s">
        <v>1165</v>
      </c>
      <c r="BA95" s="26">
        <f t="shared" si="14"/>
        <v>100000</v>
      </c>
      <c r="BB95" s="27" t="s">
        <v>596</v>
      </c>
      <c r="BC95" s="12" t="s">
        <v>445</v>
      </c>
      <c r="BD95" s="12" t="s">
        <v>844</v>
      </c>
      <c r="BE95" s="64">
        <v>38534</v>
      </c>
      <c r="BF95" s="64">
        <v>38898</v>
      </c>
      <c r="BG95" s="64" t="s">
        <v>1017</v>
      </c>
    </row>
    <row r="96" spans="1:59" s="37" customFormat="1" ht="28.5" customHeight="1">
      <c r="A96" s="8">
        <v>92</v>
      </c>
      <c r="B96" s="9" t="s">
        <v>515</v>
      </c>
      <c r="C96" s="10" t="s">
        <v>1328</v>
      </c>
      <c r="D96" s="11" t="s">
        <v>1327</v>
      </c>
      <c r="E96" s="63" t="s">
        <v>449</v>
      </c>
      <c r="F96" s="10" t="s">
        <v>1329</v>
      </c>
      <c r="G96" s="12" t="s">
        <v>1330</v>
      </c>
      <c r="H96" s="10" t="s">
        <v>1331</v>
      </c>
      <c r="I96" s="10" t="s">
        <v>1332</v>
      </c>
      <c r="J96" s="13">
        <v>558674085</v>
      </c>
      <c r="K96" s="13">
        <v>558678046</v>
      </c>
      <c r="L96" s="13">
        <v>724135569</v>
      </c>
      <c r="M96" s="72" t="s">
        <v>1333</v>
      </c>
      <c r="N96" s="72" t="s">
        <v>1334</v>
      </c>
      <c r="O96" s="14" t="s">
        <v>1335</v>
      </c>
      <c r="P96" s="10" t="s">
        <v>609</v>
      </c>
      <c r="Q96" s="15" t="s">
        <v>610</v>
      </c>
      <c r="R96" s="16" t="s">
        <v>1336</v>
      </c>
      <c r="S96" s="10" t="str">
        <f t="shared" si="19"/>
        <v>Ing. Václav Zezulka</v>
      </c>
      <c r="T96" s="17" t="s">
        <v>443</v>
      </c>
      <c r="U96" s="17">
        <v>1832</v>
      </c>
      <c r="V96" s="17"/>
      <c r="W96" s="8" t="s">
        <v>444</v>
      </c>
      <c r="X96" s="8" t="s">
        <v>444</v>
      </c>
      <c r="Y96" s="8" t="s">
        <v>444</v>
      </c>
      <c r="Z96" s="8" t="s">
        <v>444</v>
      </c>
      <c r="AA96" s="8" t="s">
        <v>444</v>
      </c>
      <c r="AB96" s="8" t="s">
        <v>444</v>
      </c>
      <c r="AC96" s="18" t="s">
        <v>444</v>
      </c>
      <c r="AD96" s="19"/>
      <c r="AE96" s="8" t="s">
        <v>444</v>
      </c>
      <c r="AF96" s="8" t="s">
        <v>444</v>
      </c>
      <c r="AG96" s="8" t="s">
        <v>444</v>
      </c>
      <c r="AH96" s="8" t="s">
        <v>444</v>
      </c>
      <c r="AI96" s="8" t="s">
        <v>444</v>
      </c>
      <c r="AJ96" s="18" t="s">
        <v>444</v>
      </c>
      <c r="AK96" s="12">
        <v>4</v>
      </c>
      <c r="AL96" s="12">
        <v>0</v>
      </c>
      <c r="AM96" s="12">
        <v>0</v>
      </c>
      <c r="AN96" s="20">
        <f t="shared" si="12"/>
        <v>4</v>
      </c>
      <c r="AO96" s="21">
        <v>640</v>
      </c>
      <c r="AP96" s="21">
        <v>200</v>
      </c>
      <c r="AQ96" s="22">
        <v>440</v>
      </c>
      <c r="AR96" s="23">
        <f t="shared" si="16"/>
        <v>0.3125</v>
      </c>
      <c r="AS96" s="23">
        <f t="shared" si="17"/>
        <v>0.6875</v>
      </c>
      <c r="AT96" s="24">
        <f t="shared" si="13"/>
        <v>200</v>
      </c>
      <c r="AU96" s="25">
        <f t="shared" si="15"/>
        <v>17112</v>
      </c>
      <c r="AV96" s="25" t="s">
        <v>397</v>
      </c>
      <c r="AW96" s="16">
        <v>6341</v>
      </c>
      <c r="AX96" s="26">
        <f t="shared" si="20"/>
        <v>640000</v>
      </c>
      <c r="AY96" s="26">
        <f t="shared" si="10"/>
        <v>200000</v>
      </c>
      <c r="AZ96" s="27" t="s">
        <v>1165</v>
      </c>
      <c r="BA96" s="26">
        <f t="shared" si="14"/>
        <v>100000</v>
      </c>
      <c r="BB96" s="27" t="s">
        <v>596</v>
      </c>
      <c r="BC96" s="12" t="s">
        <v>445</v>
      </c>
      <c r="BD96" s="12" t="s">
        <v>628</v>
      </c>
      <c r="BE96" s="64">
        <v>38565</v>
      </c>
      <c r="BF96" s="64">
        <v>38656</v>
      </c>
      <c r="BG96" s="64" t="s">
        <v>1016</v>
      </c>
    </row>
    <row r="97" spans="1:59" s="37" customFormat="1" ht="25.5">
      <c r="A97" s="8">
        <v>93</v>
      </c>
      <c r="B97" s="9" t="s">
        <v>519</v>
      </c>
      <c r="C97" s="10" t="s">
        <v>1368</v>
      </c>
      <c r="D97" s="11" t="s">
        <v>1367</v>
      </c>
      <c r="E97" s="63" t="s">
        <v>449</v>
      </c>
      <c r="F97" s="10" t="s">
        <v>1369</v>
      </c>
      <c r="G97" s="12" t="s">
        <v>1370</v>
      </c>
      <c r="H97" s="10" t="s">
        <v>1371</v>
      </c>
      <c r="I97" s="10" t="s">
        <v>1372</v>
      </c>
      <c r="J97" s="13">
        <v>556857093</v>
      </c>
      <c r="K97" s="13">
        <v>556857093</v>
      </c>
      <c r="L97" s="13">
        <v>602868849</v>
      </c>
      <c r="M97" s="72" t="s">
        <v>1373</v>
      </c>
      <c r="N97" s="72" t="s">
        <v>1374</v>
      </c>
      <c r="O97" s="14" t="s">
        <v>1375</v>
      </c>
      <c r="P97" s="10" t="s">
        <v>609</v>
      </c>
      <c r="Q97" s="15" t="s">
        <v>610</v>
      </c>
      <c r="R97" s="16" t="s">
        <v>1376</v>
      </c>
      <c r="S97" s="10" t="str">
        <f t="shared" si="19"/>
        <v>Bc. Vít Smetana</v>
      </c>
      <c r="T97" s="17" t="s">
        <v>443</v>
      </c>
      <c r="U97" s="17">
        <v>1937</v>
      </c>
      <c r="V97" s="17"/>
      <c r="W97" s="8" t="s">
        <v>444</v>
      </c>
      <c r="X97" s="8" t="s">
        <v>444</v>
      </c>
      <c r="Y97" s="8" t="s">
        <v>444</v>
      </c>
      <c r="Z97" s="8" t="s">
        <v>444</v>
      </c>
      <c r="AA97" s="8" t="s">
        <v>444</v>
      </c>
      <c r="AB97" s="8" t="s">
        <v>444</v>
      </c>
      <c r="AC97" s="18" t="s">
        <v>444</v>
      </c>
      <c r="AD97" s="19"/>
      <c r="AE97" s="8" t="s">
        <v>444</v>
      </c>
      <c r="AF97" s="8" t="s">
        <v>444</v>
      </c>
      <c r="AG97" s="8" t="s">
        <v>444</v>
      </c>
      <c r="AH97" s="8" t="s">
        <v>444</v>
      </c>
      <c r="AI97" s="8" t="s">
        <v>444</v>
      </c>
      <c r="AJ97" s="18" t="s">
        <v>444</v>
      </c>
      <c r="AK97" s="12">
        <v>4</v>
      </c>
      <c r="AL97" s="12">
        <v>0</v>
      </c>
      <c r="AM97" s="12">
        <v>0</v>
      </c>
      <c r="AN97" s="20">
        <f t="shared" si="12"/>
        <v>4</v>
      </c>
      <c r="AO97" s="21">
        <v>1700</v>
      </c>
      <c r="AP97" s="21">
        <v>200</v>
      </c>
      <c r="AQ97" s="22">
        <v>1500</v>
      </c>
      <c r="AR97" s="23">
        <f t="shared" si="16"/>
        <v>0.11764705882352941</v>
      </c>
      <c r="AS97" s="23">
        <f t="shared" si="17"/>
        <v>0.8823529411764706</v>
      </c>
      <c r="AT97" s="24">
        <f t="shared" si="13"/>
        <v>200</v>
      </c>
      <c r="AU97" s="25">
        <f t="shared" si="15"/>
        <v>17312</v>
      </c>
      <c r="AV97" s="25" t="s">
        <v>397</v>
      </c>
      <c r="AW97" s="16">
        <v>6341</v>
      </c>
      <c r="AX97" s="26">
        <f t="shared" si="20"/>
        <v>1700000</v>
      </c>
      <c r="AY97" s="26">
        <f t="shared" si="10"/>
        <v>200000</v>
      </c>
      <c r="AZ97" s="27" t="s">
        <v>1165</v>
      </c>
      <c r="BA97" s="26">
        <f t="shared" si="14"/>
        <v>100000</v>
      </c>
      <c r="BB97" s="27" t="s">
        <v>596</v>
      </c>
      <c r="BC97" s="12" t="s">
        <v>445</v>
      </c>
      <c r="BD97" s="12" t="s">
        <v>845</v>
      </c>
      <c r="BE97" s="64">
        <v>38534</v>
      </c>
      <c r="BF97" s="64">
        <v>38625</v>
      </c>
      <c r="BG97" s="64" t="s">
        <v>1016</v>
      </c>
    </row>
    <row r="98" spans="1:59" s="37" customFormat="1" ht="38.25">
      <c r="A98" s="8">
        <v>94</v>
      </c>
      <c r="B98" s="9" t="s">
        <v>518</v>
      </c>
      <c r="C98" s="10" t="s">
        <v>1366</v>
      </c>
      <c r="D98" s="11" t="s">
        <v>1357</v>
      </c>
      <c r="E98" s="63" t="s">
        <v>449</v>
      </c>
      <c r="F98" s="10" t="s">
        <v>1358</v>
      </c>
      <c r="G98" s="12" t="s">
        <v>1359</v>
      </c>
      <c r="H98" s="10" t="s">
        <v>1360</v>
      </c>
      <c r="I98" s="10" t="s">
        <v>1361</v>
      </c>
      <c r="J98" s="13">
        <v>556850154</v>
      </c>
      <c r="K98" s="13">
        <v>556850171</v>
      </c>
      <c r="L98" s="13">
        <v>724161964</v>
      </c>
      <c r="M98" s="72" t="s">
        <v>1362</v>
      </c>
      <c r="N98" s="72" t="s">
        <v>1363</v>
      </c>
      <c r="O98" s="14" t="s">
        <v>1364</v>
      </c>
      <c r="P98" s="10" t="s">
        <v>609</v>
      </c>
      <c r="Q98" s="15" t="s">
        <v>610</v>
      </c>
      <c r="R98" s="16" t="s">
        <v>1365</v>
      </c>
      <c r="S98" s="10" t="str">
        <f t="shared" si="19"/>
        <v>Ing. Tomáš Hrubiš</v>
      </c>
      <c r="T98" s="17" t="s">
        <v>443</v>
      </c>
      <c r="U98" s="17">
        <v>1969</v>
      </c>
      <c r="V98" s="17"/>
      <c r="W98" s="8" t="s">
        <v>444</v>
      </c>
      <c r="X98" s="8" t="s">
        <v>444</v>
      </c>
      <c r="Y98" s="8" t="s">
        <v>444</v>
      </c>
      <c r="Z98" s="8" t="s">
        <v>444</v>
      </c>
      <c r="AA98" s="8" t="s">
        <v>444</v>
      </c>
      <c r="AB98" s="8" t="s">
        <v>444</v>
      </c>
      <c r="AC98" s="18" t="s">
        <v>444</v>
      </c>
      <c r="AD98" s="19"/>
      <c r="AE98" s="8" t="s">
        <v>444</v>
      </c>
      <c r="AF98" s="8" t="s">
        <v>444</v>
      </c>
      <c r="AG98" s="8" t="s">
        <v>444</v>
      </c>
      <c r="AH98" s="8" t="s">
        <v>444</v>
      </c>
      <c r="AI98" s="8" t="s">
        <v>444</v>
      </c>
      <c r="AJ98" s="18" t="s">
        <v>444</v>
      </c>
      <c r="AK98" s="12">
        <v>4</v>
      </c>
      <c r="AL98" s="12">
        <v>0</v>
      </c>
      <c r="AM98" s="12">
        <v>0</v>
      </c>
      <c r="AN98" s="20">
        <f t="shared" si="12"/>
        <v>4</v>
      </c>
      <c r="AO98" s="21">
        <v>494</v>
      </c>
      <c r="AP98" s="21">
        <v>200</v>
      </c>
      <c r="AQ98" s="22">
        <v>294</v>
      </c>
      <c r="AR98" s="23">
        <f t="shared" si="16"/>
        <v>0.4048582995951417</v>
      </c>
      <c r="AS98" s="23">
        <f t="shared" si="17"/>
        <v>0.5951417004048583</v>
      </c>
      <c r="AT98" s="24">
        <f t="shared" si="13"/>
        <v>200</v>
      </c>
      <c r="AU98" s="25">
        <f t="shared" si="15"/>
        <v>17512</v>
      </c>
      <c r="AV98" s="25" t="s">
        <v>397</v>
      </c>
      <c r="AW98" s="16">
        <v>6321</v>
      </c>
      <c r="AX98" s="26">
        <f t="shared" si="20"/>
        <v>494000</v>
      </c>
      <c r="AY98" s="26">
        <f t="shared" si="10"/>
        <v>200000</v>
      </c>
      <c r="AZ98" s="27" t="s">
        <v>1165</v>
      </c>
      <c r="BA98" s="26">
        <f t="shared" si="14"/>
        <v>100000</v>
      </c>
      <c r="BB98" s="27" t="s">
        <v>596</v>
      </c>
      <c r="BC98" s="12" t="s">
        <v>445</v>
      </c>
      <c r="BD98" s="12" t="s">
        <v>846</v>
      </c>
      <c r="BE98" s="64">
        <v>38534</v>
      </c>
      <c r="BF98" s="64">
        <v>38656</v>
      </c>
      <c r="BG98" s="64" t="s">
        <v>1016</v>
      </c>
    </row>
    <row r="99" spans="1:59" s="37" customFormat="1" ht="28.5" customHeight="1">
      <c r="A99" s="8">
        <v>95</v>
      </c>
      <c r="B99" s="9" t="s">
        <v>472</v>
      </c>
      <c r="C99" s="10" t="s">
        <v>794</v>
      </c>
      <c r="D99" s="11" t="s">
        <v>720</v>
      </c>
      <c r="E99" s="63" t="s">
        <v>449</v>
      </c>
      <c r="F99" s="10" t="s">
        <v>795</v>
      </c>
      <c r="G99" s="12" t="s">
        <v>788</v>
      </c>
      <c r="H99" s="11" t="s">
        <v>728</v>
      </c>
      <c r="I99" s="10" t="s">
        <v>789</v>
      </c>
      <c r="J99" s="13">
        <v>595055231</v>
      </c>
      <c r="K99" s="13">
        <v>595055945</v>
      </c>
      <c r="L99" s="13">
        <v>603802255</v>
      </c>
      <c r="M99" s="72" t="s">
        <v>790</v>
      </c>
      <c r="N99" s="72" t="s">
        <v>791</v>
      </c>
      <c r="O99" s="14" t="s">
        <v>792</v>
      </c>
      <c r="P99" s="10" t="s">
        <v>592</v>
      </c>
      <c r="Q99" s="15" t="s">
        <v>593</v>
      </c>
      <c r="R99" s="16" t="s">
        <v>793</v>
      </c>
      <c r="S99" s="10" t="str">
        <f t="shared" si="19"/>
        <v>Mgr. František Jaroš</v>
      </c>
      <c r="T99" s="17" t="s">
        <v>443</v>
      </c>
      <c r="U99" s="17">
        <v>2097</v>
      </c>
      <c r="V99" s="17"/>
      <c r="W99" s="8" t="s">
        <v>444</v>
      </c>
      <c r="X99" s="8" t="s">
        <v>444</v>
      </c>
      <c r="Y99" s="8" t="s">
        <v>444</v>
      </c>
      <c r="Z99" s="8" t="s">
        <v>444</v>
      </c>
      <c r="AA99" s="8" t="s">
        <v>444</v>
      </c>
      <c r="AB99" s="8" t="s">
        <v>444</v>
      </c>
      <c r="AC99" s="18" t="s">
        <v>444</v>
      </c>
      <c r="AD99" s="19"/>
      <c r="AE99" s="8" t="s">
        <v>444</v>
      </c>
      <c r="AF99" s="8" t="s">
        <v>444</v>
      </c>
      <c r="AG99" s="8" t="s">
        <v>444</v>
      </c>
      <c r="AH99" s="8" t="s">
        <v>444</v>
      </c>
      <c r="AI99" s="8" t="s">
        <v>444</v>
      </c>
      <c r="AJ99" s="18" t="s">
        <v>444</v>
      </c>
      <c r="AK99" s="12">
        <v>4</v>
      </c>
      <c r="AL99" s="12">
        <v>0</v>
      </c>
      <c r="AM99" s="12">
        <v>0</v>
      </c>
      <c r="AN99" s="20">
        <f t="shared" si="12"/>
        <v>4</v>
      </c>
      <c r="AO99" s="21">
        <v>481</v>
      </c>
      <c r="AP99" s="21">
        <v>190</v>
      </c>
      <c r="AQ99" s="22">
        <v>291</v>
      </c>
      <c r="AR99" s="23">
        <f t="shared" si="16"/>
        <v>0.39501039501039503</v>
      </c>
      <c r="AS99" s="23">
        <f t="shared" si="17"/>
        <v>0.604989604989605</v>
      </c>
      <c r="AT99" s="24">
        <f t="shared" si="13"/>
        <v>190</v>
      </c>
      <c r="AU99" s="25">
        <f t="shared" si="15"/>
        <v>17702</v>
      </c>
      <c r="AV99" s="25" t="s">
        <v>397</v>
      </c>
      <c r="AW99" s="16">
        <v>6341</v>
      </c>
      <c r="AX99" s="26">
        <f t="shared" si="20"/>
        <v>481000</v>
      </c>
      <c r="AY99" s="26">
        <f t="shared" si="10"/>
        <v>190000</v>
      </c>
      <c r="AZ99" s="27" t="s">
        <v>1177</v>
      </c>
      <c r="BA99" s="26">
        <f t="shared" si="14"/>
        <v>95000</v>
      </c>
      <c r="BB99" s="27" t="s">
        <v>1202</v>
      </c>
      <c r="BC99" s="12" t="s">
        <v>445</v>
      </c>
      <c r="BD99" s="12" t="s">
        <v>847</v>
      </c>
      <c r="BE99" s="64">
        <v>38534</v>
      </c>
      <c r="BF99" s="64">
        <v>38656</v>
      </c>
      <c r="BG99" s="64" t="s">
        <v>1016</v>
      </c>
    </row>
    <row r="100" spans="1:59" s="37" customFormat="1" ht="28.5" customHeight="1">
      <c r="A100" s="8">
        <v>96</v>
      </c>
      <c r="B100" s="9" t="s">
        <v>529</v>
      </c>
      <c r="C100" s="10" t="s">
        <v>33</v>
      </c>
      <c r="D100" s="11" t="s">
        <v>25</v>
      </c>
      <c r="E100" s="63" t="s">
        <v>1414</v>
      </c>
      <c r="F100" s="10" t="s">
        <v>26</v>
      </c>
      <c r="G100" s="12" t="s">
        <v>738</v>
      </c>
      <c r="H100" s="10" t="s">
        <v>27</v>
      </c>
      <c r="I100" s="10" t="s">
        <v>28</v>
      </c>
      <c r="J100" s="13">
        <v>554773080</v>
      </c>
      <c r="K100" s="13">
        <v>554773081</v>
      </c>
      <c r="L100" s="13">
        <v>724178704</v>
      </c>
      <c r="M100" s="72" t="s">
        <v>29</v>
      </c>
      <c r="N100" s="72" t="s">
        <v>30</v>
      </c>
      <c r="O100" s="14" t="s">
        <v>31</v>
      </c>
      <c r="P100" s="10" t="s">
        <v>609</v>
      </c>
      <c r="Q100" s="15" t="s">
        <v>610</v>
      </c>
      <c r="R100" s="16" t="s">
        <v>32</v>
      </c>
      <c r="S100" s="10" t="str">
        <f t="shared" si="19"/>
        <v>Ing. Josef Klech</v>
      </c>
      <c r="T100" s="17" t="s">
        <v>443</v>
      </c>
      <c r="U100" s="17">
        <v>2463</v>
      </c>
      <c r="V100" s="17"/>
      <c r="W100" s="8" t="s">
        <v>444</v>
      </c>
      <c r="X100" s="8" t="s">
        <v>444</v>
      </c>
      <c r="Y100" s="8" t="s">
        <v>444</v>
      </c>
      <c r="Z100" s="8" t="s">
        <v>444</v>
      </c>
      <c r="AA100" s="8" t="s">
        <v>444</v>
      </c>
      <c r="AB100" s="8" t="s">
        <v>444</v>
      </c>
      <c r="AC100" s="18" t="s">
        <v>444</v>
      </c>
      <c r="AD100" s="19"/>
      <c r="AE100" s="8" t="s">
        <v>444</v>
      </c>
      <c r="AF100" s="8" t="s">
        <v>444</v>
      </c>
      <c r="AG100" s="8" t="s">
        <v>444</v>
      </c>
      <c r="AH100" s="8" t="s">
        <v>444</v>
      </c>
      <c r="AI100" s="8" t="s">
        <v>444</v>
      </c>
      <c r="AJ100" s="18" t="s">
        <v>444</v>
      </c>
      <c r="AK100" s="12">
        <v>4</v>
      </c>
      <c r="AL100" s="12">
        <v>0</v>
      </c>
      <c r="AM100" s="12">
        <v>0</v>
      </c>
      <c r="AN100" s="20">
        <f t="shared" si="12"/>
        <v>4</v>
      </c>
      <c r="AO100" s="21">
        <v>245</v>
      </c>
      <c r="AP100" s="21">
        <v>110</v>
      </c>
      <c r="AQ100" s="22">
        <v>135</v>
      </c>
      <c r="AR100" s="23">
        <f t="shared" si="16"/>
        <v>0.4489795918367347</v>
      </c>
      <c r="AS100" s="23">
        <f t="shared" si="17"/>
        <v>0.5510204081632653</v>
      </c>
      <c r="AT100" s="24">
        <f t="shared" si="13"/>
        <v>110</v>
      </c>
      <c r="AU100" s="25">
        <f t="shared" si="15"/>
        <v>17812</v>
      </c>
      <c r="AV100" s="25" t="s">
        <v>397</v>
      </c>
      <c r="AW100" s="16">
        <v>6341</v>
      </c>
      <c r="AX100" s="26">
        <f t="shared" si="20"/>
        <v>245000</v>
      </c>
      <c r="AY100" s="26">
        <f t="shared" si="10"/>
        <v>110000</v>
      </c>
      <c r="AZ100" s="27" t="s">
        <v>1169</v>
      </c>
      <c r="BA100" s="26">
        <f t="shared" si="14"/>
        <v>55000</v>
      </c>
      <c r="BB100" s="27" t="s">
        <v>1194</v>
      </c>
      <c r="BC100" s="12" t="s">
        <v>445</v>
      </c>
      <c r="BD100" s="12" t="s">
        <v>848</v>
      </c>
      <c r="BE100" s="64">
        <v>38504</v>
      </c>
      <c r="BF100" s="64">
        <v>38625</v>
      </c>
      <c r="BG100" s="64" t="s">
        <v>1016</v>
      </c>
    </row>
    <row r="101" spans="1:59" s="37" customFormat="1" ht="29.25" customHeight="1">
      <c r="A101" s="8">
        <v>97</v>
      </c>
      <c r="B101" s="9" t="s">
        <v>530</v>
      </c>
      <c r="C101" s="10" t="s">
        <v>37</v>
      </c>
      <c r="D101" s="11" t="s">
        <v>34</v>
      </c>
      <c r="E101" s="63" t="s">
        <v>449</v>
      </c>
      <c r="F101" s="10" t="s">
        <v>38</v>
      </c>
      <c r="G101" s="12" t="s">
        <v>39</v>
      </c>
      <c r="H101" s="10" t="s">
        <v>40</v>
      </c>
      <c r="I101" s="10" t="s">
        <v>41</v>
      </c>
      <c r="J101" s="13">
        <v>556770101</v>
      </c>
      <c r="K101" s="13">
        <v>556713210</v>
      </c>
      <c r="L101" s="13">
        <v>603490585</v>
      </c>
      <c r="M101" s="72" t="s">
        <v>42</v>
      </c>
      <c r="N101" s="72" t="s">
        <v>43</v>
      </c>
      <c r="O101" s="14" t="s">
        <v>44</v>
      </c>
      <c r="P101" s="10" t="s">
        <v>609</v>
      </c>
      <c r="Q101" s="15" t="s">
        <v>610</v>
      </c>
      <c r="R101" s="16" t="s">
        <v>45</v>
      </c>
      <c r="S101" s="10" t="str">
        <f t="shared" si="19"/>
        <v>Ing. Miroslav Ondračka</v>
      </c>
      <c r="T101" s="17" t="s">
        <v>443</v>
      </c>
      <c r="U101" s="17">
        <v>2498</v>
      </c>
      <c r="V101" s="17"/>
      <c r="W101" s="8" t="s">
        <v>444</v>
      </c>
      <c r="X101" s="8" t="s">
        <v>444</v>
      </c>
      <c r="Y101" s="8" t="s">
        <v>444</v>
      </c>
      <c r="Z101" s="8" t="s">
        <v>444</v>
      </c>
      <c r="AA101" s="8" t="s">
        <v>444</v>
      </c>
      <c r="AB101" s="8" t="s">
        <v>444</v>
      </c>
      <c r="AC101" s="18" t="s">
        <v>444</v>
      </c>
      <c r="AD101" s="19"/>
      <c r="AE101" s="8" t="s">
        <v>444</v>
      </c>
      <c r="AF101" s="8" t="s">
        <v>444</v>
      </c>
      <c r="AG101" s="8" t="s">
        <v>444</v>
      </c>
      <c r="AH101" s="8" t="s">
        <v>444</v>
      </c>
      <c r="AI101" s="8" t="s">
        <v>444</v>
      </c>
      <c r="AJ101" s="18" t="s">
        <v>444</v>
      </c>
      <c r="AK101" s="12">
        <v>4</v>
      </c>
      <c r="AL101" s="12">
        <v>0</v>
      </c>
      <c r="AM101" s="12">
        <v>0</v>
      </c>
      <c r="AN101" s="20">
        <f t="shared" si="12"/>
        <v>4</v>
      </c>
      <c r="AO101" s="21">
        <v>380</v>
      </c>
      <c r="AP101" s="21">
        <v>190</v>
      </c>
      <c r="AQ101" s="22">
        <v>190</v>
      </c>
      <c r="AR101" s="23">
        <f t="shared" si="16"/>
        <v>0.5</v>
      </c>
      <c r="AS101" s="23">
        <f t="shared" si="17"/>
        <v>0.5</v>
      </c>
      <c r="AT101" s="24">
        <f t="shared" si="13"/>
        <v>190</v>
      </c>
      <c r="AU101" s="25">
        <f t="shared" si="15"/>
        <v>18002</v>
      </c>
      <c r="AV101" s="25" t="s">
        <v>710</v>
      </c>
      <c r="AW101" s="16" t="s">
        <v>711</v>
      </c>
      <c r="AX101" s="26">
        <f t="shared" si="20"/>
        <v>380000</v>
      </c>
      <c r="AY101" s="26">
        <f t="shared" si="10"/>
        <v>190000</v>
      </c>
      <c r="AZ101" s="27" t="s">
        <v>1177</v>
      </c>
      <c r="BA101" s="26">
        <f t="shared" si="14"/>
        <v>95000</v>
      </c>
      <c r="BB101" s="27" t="s">
        <v>1207</v>
      </c>
      <c r="BC101" s="12" t="s">
        <v>445</v>
      </c>
      <c r="BD101" s="12" t="s">
        <v>849</v>
      </c>
      <c r="BE101" s="64">
        <v>38443</v>
      </c>
      <c r="BF101" s="64">
        <v>38686</v>
      </c>
      <c r="BG101" s="64" t="s">
        <v>1016</v>
      </c>
    </row>
    <row r="102" spans="1:59" s="37" customFormat="1" ht="30.75" customHeight="1">
      <c r="A102" s="8">
        <v>98</v>
      </c>
      <c r="B102" s="9" t="s">
        <v>469</v>
      </c>
      <c r="C102" s="10" t="s">
        <v>777</v>
      </c>
      <c r="D102" s="11" t="s">
        <v>719</v>
      </c>
      <c r="E102" s="63" t="s">
        <v>449</v>
      </c>
      <c r="F102" s="10" t="s">
        <v>796</v>
      </c>
      <c r="G102" s="12" t="s">
        <v>778</v>
      </c>
      <c r="H102" s="11" t="s">
        <v>727</v>
      </c>
      <c r="I102" s="10" t="s">
        <v>779</v>
      </c>
      <c r="J102" s="13">
        <v>558697205</v>
      </c>
      <c r="K102" s="13">
        <v>558695645</v>
      </c>
      <c r="L102" s="13">
        <v>724157012</v>
      </c>
      <c r="M102" s="72" t="s">
        <v>780</v>
      </c>
      <c r="N102" s="72" t="s">
        <v>781</v>
      </c>
      <c r="O102" s="14" t="s">
        <v>782</v>
      </c>
      <c r="P102" s="10" t="s">
        <v>783</v>
      </c>
      <c r="Q102" s="15" t="s">
        <v>784</v>
      </c>
      <c r="R102" s="16" t="s">
        <v>785</v>
      </c>
      <c r="S102" s="10" t="str">
        <f t="shared" si="19"/>
        <v>Ing. Miroslav Tofel</v>
      </c>
      <c r="T102" s="17" t="s">
        <v>443</v>
      </c>
      <c r="U102" s="17">
        <v>2836</v>
      </c>
      <c r="V102" s="17"/>
      <c r="W102" s="8" t="s">
        <v>444</v>
      </c>
      <c r="X102" s="8" t="s">
        <v>444</v>
      </c>
      <c r="Y102" s="8" t="s">
        <v>444</v>
      </c>
      <c r="Z102" s="8" t="s">
        <v>444</v>
      </c>
      <c r="AA102" s="8" t="s">
        <v>444</v>
      </c>
      <c r="AB102" s="8" t="s">
        <v>444</v>
      </c>
      <c r="AC102" s="18" t="s">
        <v>444</v>
      </c>
      <c r="AD102" s="19"/>
      <c r="AE102" s="8" t="s">
        <v>444</v>
      </c>
      <c r="AF102" s="8" t="s">
        <v>444</v>
      </c>
      <c r="AG102" s="8" t="s">
        <v>444</v>
      </c>
      <c r="AH102" s="8" t="s">
        <v>444</v>
      </c>
      <c r="AI102" s="8" t="s">
        <v>444</v>
      </c>
      <c r="AJ102" s="18" t="s">
        <v>444</v>
      </c>
      <c r="AK102" s="12">
        <v>4</v>
      </c>
      <c r="AL102" s="12">
        <v>0</v>
      </c>
      <c r="AM102" s="12">
        <v>0</v>
      </c>
      <c r="AN102" s="20">
        <f t="shared" si="12"/>
        <v>4</v>
      </c>
      <c r="AO102" s="21">
        <v>450</v>
      </c>
      <c r="AP102" s="21">
        <v>200</v>
      </c>
      <c r="AQ102" s="22">
        <v>250</v>
      </c>
      <c r="AR102" s="23">
        <f t="shared" si="16"/>
        <v>0.4444444444444444</v>
      </c>
      <c r="AS102" s="23">
        <f t="shared" si="17"/>
        <v>0.5555555555555556</v>
      </c>
      <c r="AT102" s="24">
        <f t="shared" si="13"/>
        <v>200</v>
      </c>
      <c r="AU102" s="25">
        <f t="shared" si="15"/>
        <v>18202</v>
      </c>
      <c r="AV102" s="25" t="s">
        <v>397</v>
      </c>
      <c r="AW102" s="16">
        <v>6341</v>
      </c>
      <c r="AX102" s="26">
        <f t="shared" si="20"/>
        <v>450000</v>
      </c>
      <c r="AY102" s="26">
        <f t="shared" si="10"/>
        <v>200000</v>
      </c>
      <c r="AZ102" s="27" t="s">
        <v>1165</v>
      </c>
      <c r="BA102" s="26">
        <f t="shared" si="14"/>
        <v>100000</v>
      </c>
      <c r="BB102" s="27" t="s">
        <v>596</v>
      </c>
      <c r="BC102" s="12" t="s">
        <v>445</v>
      </c>
      <c r="BD102" s="12" t="s">
        <v>850</v>
      </c>
      <c r="BE102" s="64">
        <v>38353</v>
      </c>
      <c r="BF102" s="64">
        <v>38686</v>
      </c>
      <c r="BG102" s="64" t="s">
        <v>1016</v>
      </c>
    </row>
    <row r="103" spans="1:59" s="37" customFormat="1" ht="29.25" customHeight="1">
      <c r="A103" s="8">
        <v>99</v>
      </c>
      <c r="B103" s="9" t="s">
        <v>470</v>
      </c>
      <c r="C103" s="10" t="s">
        <v>786</v>
      </c>
      <c r="D103" s="11" t="s">
        <v>719</v>
      </c>
      <c r="E103" s="63" t="s">
        <v>449</v>
      </c>
      <c r="F103" s="10" t="s">
        <v>796</v>
      </c>
      <c r="G103" s="12" t="s">
        <v>778</v>
      </c>
      <c r="H103" s="11" t="s">
        <v>727</v>
      </c>
      <c r="I103" s="10" t="s">
        <v>779</v>
      </c>
      <c r="J103" s="13">
        <v>558697205</v>
      </c>
      <c r="K103" s="13">
        <v>558695645</v>
      </c>
      <c r="L103" s="13">
        <v>724157012</v>
      </c>
      <c r="M103" s="72" t="s">
        <v>780</v>
      </c>
      <c r="N103" s="72" t="s">
        <v>781</v>
      </c>
      <c r="O103" s="14" t="s">
        <v>782</v>
      </c>
      <c r="P103" s="10" t="s">
        <v>783</v>
      </c>
      <c r="Q103" s="15" t="s">
        <v>784</v>
      </c>
      <c r="R103" s="16" t="s">
        <v>785</v>
      </c>
      <c r="S103" s="10" t="str">
        <f t="shared" si="19"/>
        <v>Ing. Miroslav Tofel</v>
      </c>
      <c r="T103" s="17" t="s">
        <v>443</v>
      </c>
      <c r="U103" s="17">
        <v>2836</v>
      </c>
      <c r="V103" s="17"/>
      <c r="W103" s="8" t="s">
        <v>444</v>
      </c>
      <c r="X103" s="8" t="s">
        <v>444</v>
      </c>
      <c r="Y103" s="8" t="s">
        <v>444</v>
      </c>
      <c r="Z103" s="8" t="s">
        <v>444</v>
      </c>
      <c r="AA103" s="8" t="s">
        <v>444</v>
      </c>
      <c r="AB103" s="8" t="s">
        <v>444</v>
      </c>
      <c r="AC103" s="18" t="s">
        <v>444</v>
      </c>
      <c r="AD103" s="19"/>
      <c r="AE103" s="8" t="s">
        <v>444</v>
      </c>
      <c r="AF103" s="8" t="s">
        <v>444</v>
      </c>
      <c r="AG103" s="8" t="s">
        <v>444</v>
      </c>
      <c r="AH103" s="8" t="s">
        <v>444</v>
      </c>
      <c r="AI103" s="8" t="s">
        <v>444</v>
      </c>
      <c r="AJ103" s="18" t="s">
        <v>444</v>
      </c>
      <c r="AK103" s="12">
        <v>4</v>
      </c>
      <c r="AL103" s="12">
        <v>0</v>
      </c>
      <c r="AM103" s="12">
        <v>0</v>
      </c>
      <c r="AN103" s="20">
        <f t="shared" si="12"/>
        <v>4</v>
      </c>
      <c r="AO103" s="21">
        <v>828</v>
      </c>
      <c r="AP103" s="21">
        <v>200</v>
      </c>
      <c r="AQ103" s="22">
        <v>628</v>
      </c>
      <c r="AR103" s="23">
        <f t="shared" si="16"/>
        <v>0.24154589371980675</v>
      </c>
      <c r="AS103" s="23">
        <f t="shared" si="17"/>
        <v>0.7584541062801933</v>
      </c>
      <c r="AT103" s="24">
        <f t="shared" si="13"/>
        <v>200</v>
      </c>
      <c r="AU103" s="25">
        <f t="shared" si="15"/>
        <v>18402</v>
      </c>
      <c r="AV103" s="25" t="s">
        <v>397</v>
      </c>
      <c r="AW103" s="16">
        <v>6341</v>
      </c>
      <c r="AX103" s="26">
        <f t="shared" si="20"/>
        <v>828000</v>
      </c>
      <c r="AY103" s="26">
        <f t="shared" si="10"/>
        <v>200000</v>
      </c>
      <c r="AZ103" s="27" t="s">
        <v>1165</v>
      </c>
      <c r="BA103" s="26">
        <f t="shared" si="14"/>
        <v>100000</v>
      </c>
      <c r="BB103" s="27" t="s">
        <v>596</v>
      </c>
      <c r="BC103" s="12" t="s">
        <v>445</v>
      </c>
      <c r="BD103" s="12" t="s">
        <v>850</v>
      </c>
      <c r="BE103" s="64">
        <v>38473</v>
      </c>
      <c r="BF103" s="64">
        <v>38717</v>
      </c>
      <c r="BG103" s="64" t="s">
        <v>1016</v>
      </c>
    </row>
    <row r="104" spans="1:59" s="37" customFormat="1" ht="38.25">
      <c r="A104" s="8">
        <v>100</v>
      </c>
      <c r="B104" s="9" t="s">
        <v>537</v>
      </c>
      <c r="C104" s="10" t="s">
        <v>97</v>
      </c>
      <c r="D104" s="11" t="s">
        <v>96</v>
      </c>
      <c r="E104" s="63" t="s">
        <v>449</v>
      </c>
      <c r="F104" s="10" t="s">
        <v>98</v>
      </c>
      <c r="G104" s="12" t="s">
        <v>99</v>
      </c>
      <c r="H104" s="10" t="s">
        <v>100</v>
      </c>
      <c r="I104" s="10" t="s">
        <v>104</v>
      </c>
      <c r="J104" s="13">
        <v>558649001</v>
      </c>
      <c r="K104" s="13">
        <v>558649515</v>
      </c>
      <c r="L104" s="13"/>
      <c r="M104" s="72" t="s">
        <v>101</v>
      </c>
      <c r="N104" s="72" t="s">
        <v>102</v>
      </c>
      <c r="O104" s="14" t="s">
        <v>103</v>
      </c>
      <c r="P104" s="10" t="s">
        <v>609</v>
      </c>
      <c r="Q104" s="15" t="s">
        <v>610</v>
      </c>
      <c r="R104" s="16" t="s">
        <v>105</v>
      </c>
      <c r="S104" s="10" t="str">
        <f t="shared" si="19"/>
        <v>Jiřina Sýkorová</v>
      </c>
      <c r="T104" s="17" t="s">
        <v>643</v>
      </c>
      <c r="U104" s="17">
        <v>3180</v>
      </c>
      <c r="V104" s="17"/>
      <c r="W104" s="8" t="s">
        <v>444</v>
      </c>
      <c r="X104" s="8" t="s">
        <v>444</v>
      </c>
      <c r="Y104" s="8" t="s">
        <v>444</v>
      </c>
      <c r="Z104" s="8" t="s">
        <v>444</v>
      </c>
      <c r="AA104" s="8" t="s">
        <v>444</v>
      </c>
      <c r="AB104" s="8" t="s">
        <v>444</v>
      </c>
      <c r="AC104" s="18" t="s">
        <v>444</v>
      </c>
      <c r="AD104" s="19"/>
      <c r="AE104" s="8" t="s">
        <v>444</v>
      </c>
      <c r="AF104" s="8" t="s">
        <v>444</v>
      </c>
      <c r="AG104" s="8" t="s">
        <v>444</v>
      </c>
      <c r="AH104" s="8" t="s">
        <v>444</v>
      </c>
      <c r="AI104" s="8" t="s">
        <v>444</v>
      </c>
      <c r="AJ104" s="18" t="s">
        <v>444</v>
      </c>
      <c r="AK104" s="12">
        <v>4</v>
      </c>
      <c r="AL104" s="12">
        <v>0</v>
      </c>
      <c r="AM104" s="12">
        <v>0</v>
      </c>
      <c r="AN104" s="20">
        <f t="shared" si="12"/>
        <v>4</v>
      </c>
      <c r="AO104" s="21">
        <v>1538</v>
      </c>
      <c r="AP104" s="21">
        <v>200</v>
      </c>
      <c r="AQ104" s="22">
        <v>1338</v>
      </c>
      <c r="AR104" s="23">
        <f t="shared" si="16"/>
        <v>0.13003901170351106</v>
      </c>
      <c r="AS104" s="23">
        <f t="shared" si="17"/>
        <v>0.8699609882964889</v>
      </c>
      <c r="AT104" s="24">
        <f t="shared" si="13"/>
        <v>200</v>
      </c>
      <c r="AU104" s="25">
        <f t="shared" si="15"/>
        <v>18602</v>
      </c>
      <c r="AV104" s="25" t="s">
        <v>397</v>
      </c>
      <c r="AW104" s="16">
        <v>6341</v>
      </c>
      <c r="AX104" s="26">
        <f t="shared" si="20"/>
        <v>1538000</v>
      </c>
      <c r="AY104" s="26">
        <f t="shared" si="10"/>
        <v>200000</v>
      </c>
      <c r="AZ104" s="27" t="s">
        <v>1165</v>
      </c>
      <c r="BA104" s="26">
        <f t="shared" si="14"/>
        <v>100000</v>
      </c>
      <c r="BB104" s="27" t="s">
        <v>596</v>
      </c>
      <c r="BC104" s="12" t="s">
        <v>649</v>
      </c>
      <c r="BD104" s="12" t="s">
        <v>851</v>
      </c>
      <c r="BE104" s="64">
        <v>38596</v>
      </c>
      <c r="BF104" s="64">
        <v>38656</v>
      </c>
      <c r="BG104" s="64" t="s">
        <v>1016</v>
      </c>
    </row>
    <row r="105" spans="1:59" s="37" customFormat="1" ht="30.75" customHeight="1">
      <c r="A105" s="8">
        <v>101</v>
      </c>
      <c r="B105" s="9" t="s">
        <v>524</v>
      </c>
      <c r="C105" s="10" t="s">
        <v>1415</v>
      </c>
      <c r="D105" s="11" t="s">
        <v>1413</v>
      </c>
      <c r="E105" s="63" t="s">
        <v>1414</v>
      </c>
      <c r="F105" s="10" t="s">
        <v>1416</v>
      </c>
      <c r="G105" s="12" t="s">
        <v>1417</v>
      </c>
      <c r="H105" s="10" t="s">
        <v>1418</v>
      </c>
      <c r="I105" s="10" t="s">
        <v>1419</v>
      </c>
      <c r="J105" s="13">
        <v>556312032</v>
      </c>
      <c r="K105" s="13">
        <v>556312050</v>
      </c>
      <c r="L105" s="13">
        <v>602539739</v>
      </c>
      <c r="M105" s="72" t="s">
        <v>1420</v>
      </c>
      <c r="N105" s="72" t="s">
        <v>1421</v>
      </c>
      <c r="O105" s="14" t="s">
        <v>1422</v>
      </c>
      <c r="P105" s="10" t="s">
        <v>609</v>
      </c>
      <c r="Q105" s="15" t="s">
        <v>610</v>
      </c>
      <c r="R105" s="16" t="s">
        <v>1423</v>
      </c>
      <c r="S105" s="10" t="str">
        <f t="shared" si="19"/>
        <v>Ing. František Vrchovecký</v>
      </c>
      <c r="T105" s="17" t="s">
        <v>443</v>
      </c>
      <c r="U105" s="17">
        <v>3229</v>
      </c>
      <c r="V105" s="17"/>
      <c r="W105" s="8" t="s">
        <v>444</v>
      </c>
      <c r="X105" s="8" t="s">
        <v>444</v>
      </c>
      <c r="Y105" s="8" t="s">
        <v>444</v>
      </c>
      <c r="Z105" s="8" t="s">
        <v>444</v>
      </c>
      <c r="AA105" s="8" t="s">
        <v>444</v>
      </c>
      <c r="AB105" s="8" t="s">
        <v>444</v>
      </c>
      <c r="AC105" s="18" t="s">
        <v>444</v>
      </c>
      <c r="AD105" s="19"/>
      <c r="AE105" s="8" t="s">
        <v>444</v>
      </c>
      <c r="AF105" s="8" t="s">
        <v>444</v>
      </c>
      <c r="AG105" s="8" t="s">
        <v>444</v>
      </c>
      <c r="AH105" s="8" t="s">
        <v>444</v>
      </c>
      <c r="AI105" s="8" t="s">
        <v>444</v>
      </c>
      <c r="AJ105" s="18" t="s">
        <v>444</v>
      </c>
      <c r="AK105" s="12">
        <v>4</v>
      </c>
      <c r="AL105" s="12">
        <v>0</v>
      </c>
      <c r="AM105" s="12">
        <v>0</v>
      </c>
      <c r="AN105" s="20">
        <f t="shared" si="12"/>
        <v>4</v>
      </c>
      <c r="AO105" s="21">
        <v>425</v>
      </c>
      <c r="AP105" s="21">
        <v>200</v>
      </c>
      <c r="AQ105" s="22">
        <v>225</v>
      </c>
      <c r="AR105" s="23">
        <f t="shared" si="3"/>
        <v>0.47058823529411764</v>
      </c>
      <c r="AS105" s="23">
        <f t="shared" si="4"/>
        <v>0.5294117647058824</v>
      </c>
      <c r="AT105" s="24">
        <f t="shared" si="13"/>
        <v>200</v>
      </c>
      <c r="AU105" s="25">
        <f t="shared" si="15"/>
        <v>18802</v>
      </c>
      <c r="AV105" s="25" t="s">
        <v>397</v>
      </c>
      <c r="AW105" s="16">
        <v>6341</v>
      </c>
      <c r="AX105" s="26">
        <f t="shared" si="9"/>
        <v>425000</v>
      </c>
      <c r="AY105" s="26">
        <f t="shared" si="10"/>
        <v>200000</v>
      </c>
      <c r="AZ105" s="27" t="s">
        <v>1165</v>
      </c>
      <c r="BA105" s="26">
        <f t="shared" si="14"/>
        <v>100000</v>
      </c>
      <c r="BB105" s="27" t="s">
        <v>596</v>
      </c>
      <c r="BC105" s="12" t="s">
        <v>445</v>
      </c>
      <c r="BD105" s="12" t="s">
        <v>852</v>
      </c>
      <c r="BE105" s="64">
        <v>38565</v>
      </c>
      <c r="BF105" s="64">
        <v>38625</v>
      </c>
      <c r="BG105" s="64" t="s">
        <v>1016</v>
      </c>
    </row>
    <row r="106" spans="1:59" s="37" customFormat="1" ht="38.25">
      <c r="A106" s="8">
        <v>102</v>
      </c>
      <c r="B106" s="9" t="s">
        <v>535</v>
      </c>
      <c r="C106" s="10" t="s">
        <v>88</v>
      </c>
      <c r="D106" s="11" t="s">
        <v>87</v>
      </c>
      <c r="E106" s="63" t="s">
        <v>449</v>
      </c>
      <c r="F106" s="10" t="s">
        <v>89</v>
      </c>
      <c r="G106" s="12" t="s">
        <v>738</v>
      </c>
      <c r="H106" s="10" t="s">
        <v>90</v>
      </c>
      <c r="I106" s="10" t="s">
        <v>91</v>
      </c>
      <c r="J106" s="13">
        <v>554748100</v>
      </c>
      <c r="K106" s="13">
        <v>554219691</v>
      </c>
      <c r="L106" s="13">
        <v>724179159</v>
      </c>
      <c r="M106" s="72" t="s">
        <v>92</v>
      </c>
      <c r="N106" s="72"/>
      <c r="O106" s="14" t="s">
        <v>93</v>
      </c>
      <c r="P106" s="10" t="s">
        <v>609</v>
      </c>
      <c r="Q106" s="15" t="s">
        <v>610</v>
      </c>
      <c r="R106" s="16" t="s">
        <v>94</v>
      </c>
      <c r="S106" s="10" t="str">
        <f t="shared" si="19"/>
        <v>Božena Blahutová</v>
      </c>
      <c r="T106" s="17" t="s">
        <v>643</v>
      </c>
      <c r="U106" s="17">
        <v>228</v>
      </c>
      <c r="V106" s="17"/>
      <c r="W106" s="8" t="s">
        <v>444</v>
      </c>
      <c r="X106" s="8" t="s">
        <v>444</v>
      </c>
      <c r="Y106" s="8" t="s">
        <v>444</v>
      </c>
      <c r="Z106" s="8" t="s">
        <v>444</v>
      </c>
      <c r="AA106" s="8" t="s">
        <v>444</v>
      </c>
      <c r="AB106" s="8" t="s">
        <v>444</v>
      </c>
      <c r="AC106" s="18" t="s">
        <v>444</v>
      </c>
      <c r="AD106" s="19"/>
      <c r="AE106" s="8" t="s">
        <v>444</v>
      </c>
      <c r="AF106" s="8" t="s">
        <v>444</v>
      </c>
      <c r="AG106" s="8" t="s">
        <v>444</v>
      </c>
      <c r="AH106" s="8" t="s">
        <v>444</v>
      </c>
      <c r="AI106" s="8" t="s">
        <v>444</v>
      </c>
      <c r="AJ106" s="18" t="s">
        <v>444</v>
      </c>
      <c r="AK106" s="12">
        <v>3</v>
      </c>
      <c r="AL106" s="12">
        <v>0</v>
      </c>
      <c r="AM106" s="12">
        <v>0</v>
      </c>
      <c r="AN106" s="20">
        <f t="shared" si="12"/>
        <v>3</v>
      </c>
      <c r="AO106" s="21">
        <v>300</v>
      </c>
      <c r="AP106" s="21">
        <v>150</v>
      </c>
      <c r="AQ106" s="22">
        <v>150</v>
      </c>
      <c r="AR106" s="23">
        <f aca="true" t="shared" si="21" ref="AR106:AR116">(AP106/AO106)</f>
        <v>0.5</v>
      </c>
      <c r="AS106" s="23">
        <f aca="true" t="shared" si="22" ref="AS106:AS120">AQ106/AO106</f>
        <v>0.5</v>
      </c>
      <c r="AT106" s="24">
        <f t="shared" si="13"/>
        <v>150</v>
      </c>
      <c r="AU106" s="25">
        <f t="shared" si="15"/>
        <v>18952</v>
      </c>
      <c r="AV106" s="25" t="s">
        <v>398</v>
      </c>
      <c r="AW106" s="16">
        <v>5321</v>
      </c>
      <c r="AX106" s="26">
        <f aca="true" t="shared" si="23" ref="AX106:AX132">AO106*1000</f>
        <v>300000</v>
      </c>
      <c r="AY106" s="26">
        <f aca="true" t="shared" si="24" ref="AY106:AY132">AP106*1000</f>
        <v>150000</v>
      </c>
      <c r="AZ106" s="27" t="s">
        <v>650</v>
      </c>
      <c r="BA106" s="26">
        <f t="shared" si="14"/>
        <v>75000</v>
      </c>
      <c r="BB106" s="27" t="s">
        <v>651</v>
      </c>
      <c r="BC106" s="12" t="s">
        <v>649</v>
      </c>
      <c r="BD106" s="12" t="s">
        <v>853</v>
      </c>
      <c r="BE106" s="64">
        <v>38596</v>
      </c>
      <c r="BF106" s="64">
        <v>38960</v>
      </c>
      <c r="BG106" s="64" t="s">
        <v>1017</v>
      </c>
    </row>
    <row r="107" spans="1:59" s="37" customFormat="1" ht="25.5">
      <c r="A107" s="8">
        <v>103</v>
      </c>
      <c r="B107" s="9" t="s">
        <v>457</v>
      </c>
      <c r="C107" s="10" t="s">
        <v>666</v>
      </c>
      <c r="D107" s="11" t="s">
        <v>664</v>
      </c>
      <c r="E107" s="63" t="s">
        <v>449</v>
      </c>
      <c r="F107" s="10" t="s">
        <v>667</v>
      </c>
      <c r="G107" s="12" t="s">
        <v>640</v>
      </c>
      <c r="H107" s="10" t="s">
        <v>668</v>
      </c>
      <c r="I107" s="10" t="s">
        <v>669</v>
      </c>
      <c r="J107" s="13">
        <v>554286071</v>
      </c>
      <c r="K107" s="13">
        <v>554230162</v>
      </c>
      <c r="L107" s="13">
        <v>603829069</v>
      </c>
      <c r="M107" s="72" t="s">
        <v>670</v>
      </c>
      <c r="N107" s="72" t="s">
        <v>671</v>
      </c>
      <c r="O107" s="14" t="s">
        <v>672</v>
      </c>
      <c r="P107" s="10" t="s">
        <v>592</v>
      </c>
      <c r="Q107" s="15" t="s">
        <v>593</v>
      </c>
      <c r="R107" s="16" t="s">
        <v>673</v>
      </c>
      <c r="S107" s="10" t="str">
        <f t="shared" si="19"/>
        <v>Jiří Benč</v>
      </c>
      <c r="T107" s="17" t="s">
        <v>443</v>
      </c>
      <c r="U107" s="17">
        <v>340</v>
      </c>
      <c r="V107" s="17"/>
      <c r="W107" s="8" t="s">
        <v>444</v>
      </c>
      <c r="X107" s="8" t="s">
        <v>444</v>
      </c>
      <c r="Y107" s="8" t="s">
        <v>444</v>
      </c>
      <c r="Z107" s="8" t="s">
        <v>444</v>
      </c>
      <c r="AA107" s="8" t="s">
        <v>444</v>
      </c>
      <c r="AB107" s="8" t="s">
        <v>444</v>
      </c>
      <c r="AC107" s="18" t="s">
        <v>444</v>
      </c>
      <c r="AD107" s="19"/>
      <c r="AE107" s="8" t="s">
        <v>444</v>
      </c>
      <c r="AF107" s="8" t="s">
        <v>444</v>
      </c>
      <c r="AG107" s="8" t="s">
        <v>444</v>
      </c>
      <c r="AH107" s="8" t="s">
        <v>444</v>
      </c>
      <c r="AI107" s="8" t="s">
        <v>444</v>
      </c>
      <c r="AJ107" s="18" t="s">
        <v>444</v>
      </c>
      <c r="AK107" s="12">
        <v>3</v>
      </c>
      <c r="AL107" s="12">
        <v>0</v>
      </c>
      <c r="AM107" s="12">
        <v>0</v>
      </c>
      <c r="AN107" s="20">
        <f t="shared" si="12"/>
        <v>3</v>
      </c>
      <c r="AO107" s="21">
        <v>386</v>
      </c>
      <c r="AP107" s="21">
        <v>193</v>
      </c>
      <c r="AQ107" s="22">
        <v>193</v>
      </c>
      <c r="AR107" s="23">
        <f t="shared" si="21"/>
        <v>0.5</v>
      </c>
      <c r="AS107" s="23">
        <f t="shared" si="22"/>
        <v>0.5</v>
      </c>
      <c r="AT107" s="24">
        <f t="shared" si="13"/>
        <v>193</v>
      </c>
      <c r="AU107" s="25">
        <f t="shared" si="15"/>
        <v>19145</v>
      </c>
      <c r="AV107" s="25" t="s">
        <v>398</v>
      </c>
      <c r="AW107" s="16">
        <v>5321</v>
      </c>
      <c r="AX107" s="26">
        <f t="shared" si="23"/>
        <v>386000</v>
      </c>
      <c r="AY107" s="26">
        <f t="shared" si="24"/>
        <v>193000</v>
      </c>
      <c r="AZ107" s="27" t="s">
        <v>675</v>
      </c>
      <c r="BA107" s="26">
        <f t="shared" si="14"/>
        <v>96500</v>
      </c>
      <c r="BB107" s="27" t="s">
        <v>1208</v>
      </c>
      <c r="BC107" s="12" t="s">
        <v>445</v>
      </c>
      <c r="BD107" s="12" t="s">
        <v>674</v>
      </c>
      <c r="BE107" s="64">
        <v>38534</v>
      </c>
      <c r="BF107" s="64">
        <v>38656</v>
      </c>
      <c r="BG107" s="64" t="s">
        <v>1016</v>
      </c>
    </row>
    <row r="108" spans="1:59" s="37" customFormat="1" ht="25.5">
      <c r="A108" s="8">
        <v>104</v>
      </c>
      <c r="B108" s="9" t="s">
        <v>506</v>
      </c>
      <c r="C108" s="10" t="s">
        <v>1259</v>
      </c>
      <c r="D108" s="11" t="s">
        <v>1258</v>
      </c>
      <c r="E108" s="63" t="s">
        <v>449</v>
      </c>
      <c r="F108" s="10" t="s">
        <v>1260</v>
      </c>
      <c r="G108" s="12" t="s">
        <v>768</v>
      </c>
      <c r="H108" s="10" t="s">
        <v>1261</v>
      </c>
      <c r="I108" s="10" t="s">
        <v>1262</v>
      </c>
      <c r="J108" s="13">
        <v>554719303</v>
      </c>
      <c r="K108" s="13"/>
      <c r="L108" s="13">
        <v>737247022</v>
      </c>
      <c r="M108" s="72" t="s">
        <v>1263</v>
      </c>
      <c r="N108" s="72" t="s">
        <v>1264</v>
      </c>
      <c r="O108" s="14" t="s">
        <v>1265</v>
      </c>
      <c r="P108" s="10" t="s">
        <v>592</v>
      </c>
      <c r="Q108" s="15" t="s">
        <v>593</v>
      </c>
      <c r="R108" s="16" t="s">
        <v>1267</v>
      </c>
      <c r="S108" s="10" t="str">
        <f t="shared" si="19"/>
        <v>Josef Prchlík</v>
      </c>
      <c r="T108" s="17" t="s">
        <v>443</v>
      </c>
      <c r="U108" s="17">
        <v>411</v>
      </c>
      <c r="V108" s="17"/>
      <c r="W108" s="8" t="s">
        <v>444</v>
      </c>
      <c r="X108" s="8" t="s">
        <v>444</v>
      </c>
      <c r="Y108" s="8" t="s">
        <v>444</v>
      </c>
      <c r="Z108" s="8" t="s">
        <v>444</v>
      </c>
      <c r="AA108" s="8" t="s">
        <v>444</v>
      </c>
      <c r="AB108" s="8" t="s">
        <v>444</v>
      </c>
      <c r="AC108" s="18" t="s">
        <v>444</v>
      </c>
      <c r="AD108" s="19"/>
      <c r="AE108" s="8" t="s">
        <v>444</v>
      </c>
      <c r="AF108" s="8" t="s">
        <v>444</v>
      </c>
      <c r="AG108" s="8" t="s">
        <v>444</v>
      </c>
      <c r="AH108" s="8" t="s">
        <v>444</v>
      </c>
      <c r="AI108" s="8" t="s">
        <v>444</v>
      </c>
      <c r="AJ108" s="18" t="s">
        <v>444</v>
      </c>
      <c r="AK108" s="12">
        <v>3</v>
      </c>
      <c r="AL108" s="12">
        <v>0</v>
      </c>
      <c r="AM108" s="12">
        <v>0</v>
      </c>
      <c r="AN108" s="20">
        <f t="shared" si="12"/>
        <v>3</v>
      </c>
      <c r="AO108" s="21">
        <v>800</v>
      </c>
      <c r="AP108" s="21">
        <v>200</v>
      </c>
      <c r="AQ108" s="22">
        <v>600</v>
      </c>
      <c r="AR108" s="23">
        <f t="shared" si="21"/>
        <v>0.25</v>
      </c>
      <c r="AS108" s="23">
        <f t="shared" si="22"/>
        <v>0.75</v>
      </c>
      <c r="AT108" s="24">
        <f t="shared" si="13"/>
        <v>200</v>
      </c>
      <c r="AU108" s="25">
        <f t="shared" si="15"/>
        <v>19345</v>
      </c>
      <c r="AV108" s="25" t="s">
        <v>397</v>
      </c>
      <c r="AW108" s="16">
        <v>6341</v>
      </c>
      <c r="AX108" s="26">
        <f t="shared" si="23"/>
        <v>800000</v>
      </c>
      <c r="AY108" s="26">
        <f t="shared" si="24"/>
        <v>200000</v>
      </c>
      <c r="AZ108" s="27" t="s">
        <v>1165</v>
      </c>
      <c r="BA108" s="26">
        <f t="shared" si="14"/>
        <v>100000</v>
      </c>
      <c r="BB108" s="27" t="s">
        <v>596</v>
      </c>
      <c r="BC108" s="12" t="s">
        <v>445</v>
      </c>
      <c r="BD108" s="12" t="s">
        <v>854</v>
      </c>
      <c r="BE108" s="64">
        <v>38353</v>
      </c>
      <c r="BF108" s="64">
        <v>38960</v>
      </c>
      <c r="BG108" s="64" t="s">
        <v>1017</v>
      </c>
    </row>
    <row r="109" spans="1:59" s="37" customFormat="1" ht="38.25">
      <c r="A109" s="8">
        <v>105</v>
      </c>
      <c r="B109" s="9" t="s">
        <v>508</v>
      </c>
      <c r="C109" s="10" t="s">
        <v>1279</v>
      </c>
      <c r="D109" s="11" t="s">
        <v>1278</v>
      </c>
      <c r="E109" s="63" t="s">
        <v>449</v>
      </c>
      <c r="F109" s="10" t="s">
        <v>1287</v>
      </c>
      <c r="G109" s="12" t="s">
        <v>1280</v>
      </c>
      <c r="H109" s="10" t="s">
        <v>1281</v>
      </c>
      <c r="I109" s="10" t="s">
        <v>1282</v>
      </c>
      <c r="J109" s="13">
        <v>553778013</v>
      </c>
      <c r="K109" s="13">
        <v>553778931</v>
      </c>
      <c r="L109" s="13">
        <v>737922272</v>
      </c>
      <c r="M109" s="72" t="s">
        <v>1283</v>
      </c>
      <c r="N109" s="72" t="s">
        <v>1284</v>
      </c>
      <c r="O109" s="14" t="s">
        <v>1285</v>
      </c>
      <c r="P109" s="10" t="s">
        <v>609</v>
      </c>
      <c r="Q109" s="15" t="s">
        <v>610</v>
      </c>
      <c r="R109" s="16" t="s">
        <v>1286</v>
      </c>
      <c r="S109" s="10" t="str">
        <f t="shared" si="19"/>
        <v>Pavel Lichý</v>
      </c>
      <c r="T109" s="17" t="s">
        <v>443</v>
      </c>
      <c r="U109" s="17">
        <v>816</v>
      </c>
      <c r="V109" s="17"/>
      <c r="W109" s="8" t="s">
        <v>444</v>
      </c>
      <c r="X109" s="8" t="s">
        <v>444</v>
      </c>
      <c r="Y109" s="8" t="s">
        <v>444</v>
      </c>
      <c r="Z109" s="8" t="s">
        <v>444</v>
      </c>
      <c r="AA109" s="8" t="s">
        <v>444</v>
      </c>
      <c r="AB109" s="8" t="s">
        <v>444</v>
      </c>
      <c r="AC109" s="18" t="s">
        <v>444</v>
      </c>
      <c r="AD109" s="19"/>
      <c r="AE109" s="8" t="s">
        <v>444</v>
      </c>
      <c r="AF109" s="8" t="s">
        <v>444</v>
      </c>
      <c r="AG109" s="8" t="s">
        <v>444</v>
      </c>
      <c r="AH109" s="8" t="s">
        <v>444</v>
      </c>
      <c r="AI109" s="8" t="s">
        <v>444</v>
      </c>
      <c r="AJ109" s="18" t="s">
        <v>444</v>
      </c>
      <c r="AK109" s="12">
        <v>3</v>
      </c>
      <c r="AL109" s="12">
        <v>0</v>
      </c>
      <c r="AM109" s="12">
        <v>0</v>
      </c>
      <c r="AN109" s="20">
        <f t="shared" si="12"/>
        <v>3</v>
      </c>
      <c r="AO109" s="21">
        <v>810</v>
      </c>
      <c r="AP109" s="21">
        <v>200</v>
      </c>
      <c r="AQ109" s="22">
        <v>610</v>
      </c>
      <c r="AR109" s="23">
        <f t="shared" si="21"/>
        <v>0.24691358024691357</v>
      </c>
      <c r="AS109" s="23">
        <f t="shared" si="22"/>
        <v>0.7530864197530864</v>
      </c>
      <c r="AT109" s="24">
        <f t="shared" si="13"/>
        <v>200</v>
      </c>
      <c r="AU109" s="25">
        <f t="shared" si="15"/>
        <v>19545</v>
      </c>
      <c r="AV109" s="25" t="s">
        <v>398</v>
      </c>
      <c r="AW109" s="16">
        <v>5321</v>
      </c>
      <c r="AX109" s="26">
        <f t="shared" si="23"/>
        <v>810000</v>
      </c>
      <c r="AY109" s="26">
        <f t="shared" si="24"/>
        <v>200000</v>
      </c>
      <c r="AZ109" s="27" t="s">
        <v>1165</v>
      </c>
      <c r="BA109" s="26">
        <f t="shared" si="14"/>
        <v>100000</v>
      </c>
      <c r="BB109" s="27" t="s">
        <v>596</v>
      </c>
      <c r="BC109" s="12" t="s">
        <v>445</v>
      </c>
      <c r="BD109" s="12" t="s">
        <v>855</v>
      </c>
      <c r="BE109" s="64">
        <v>38078</v>
      </c>
      <c r="BF109" s="64">
        <v>38626</v>
      </c>
      <c r="BG109" s="64" t="s">
        <v>1016</v>
      </c>
    </row>
    <row r="110" spans="1:59" s="37" customFormat="1" ht="18.75" customHeight="1">
      <c r="A110" s="8">
        <v>106</v>
      </c>
      <c r="B110" s="9" t="s">
        <v>560</v>
      </c>
      <c r="C110" s="10" t="s">
        <v>151</v>
      </c>
      <c r="D110" s="11" t="s">
        <v>307</v>
      </c>
      <c r="E110" s="63" t="s">
        <v>449</v>
      </c>
      <c r="F110" s="10" t="s">
        <v>308</v>
      </c>
      <c r="G110" s="12" t="s">
        <v>309</v>
      </c>
      <c r="H110" s="10" t="s">
        <v>310</v>
      </c>
      <c r="I110" s="10" t="s">
        <v>311</v>
      </c>
      <c r="J110" s="13">
        <v>558694322</v>
      </c>
      <c r="K110" s="13">
        <v>558694322</v>
      </c>
      <c r="L110" s="13">
        <v>777594462</v>
      </c>
      <c r="M110" s="72" t="s">
        <v>312</v>
      </c>
      <c r="N110" s="72" t="s">
        <v>313</v>
      </c>
      <c r="O110" s="14" t="s">
        <v>314</v>
      </c>
      <c r="P110" s="10" t="s">
        <v>592</v>
      </c>
      <c r="Q110" s="15" t="s">
        <v>593</v>
      </c>
      <c r="R110" s="16" t="s">
        <v>315</v>
      </c>
      <c r="S110" s="10" t="str">
        <f t="shared" si="19"/>
        <v>Mgr. Jaroslav Molin</v>
      </c>
      <c r="T110" s="17" t="s">
        <v>443</v>
      </c>
      <c r="U110" s="17">
        <v>990</v>
      </c>
      <c r="V110" s="17"/>
      <c r="W110" s="8" t="s">
        <v>444</v>
      </c>
      <c r="X110" s="8" t="s">
        <v>444</v>
      </c>
      <c r="Y110" s="8" t="s">
        <v>444</v>
      </c>
      <c r="Z110" s="8" t="s">
        <v>444</v>
      </c>
      <c r="AA110" s="8" t="s">
        <v>444</v>
      </c>
      <c r="AB110" s="8" t="s">
        <v>444</v>
      </c>
      <c r="AC110" s="18" t="s">
        <v>444</v>
      </c>
      <c r="AD110" s="19"/>
      <c r="AE110" s="8" t="s">
        <v>444</v>
      </c>
      <c r="AF110" s="8" t="s">
        <v>444</v>
      </c>
      <c r="AG110" s="8" t="s">
        <v>444</v>
      </c>
      <c r="AH110" s="8" t="s">
        <v>444</v>
      </c>
      <c r="AI110" s="8" t="s">
        <v>444</v>
      </c>
      <c r="AJ110" s="18" t="s">
        <v>444</v>
      </c>
      <c r="AK110" s="12">
        <v>3</v>
      </c>
      <c r="AL110" s="12">
        <v>0</v>
      </c>
      <c r="AM110" s="12">
        <v>0</v>
      </c>
      <c r="AN110" s="20">
        <f t="shared" si="12"/>
        <v>3</v>
      </c>
      <c r="AO110" s="21">
        <v>324</v>
      </c>
      <c r="AP110" s="21">
        <v>162</v>
      </c>
      <c r="AQ110" s="22">
        <v>162</v>
      </c>
      <c r="AR110" s="23">
        <f t="shared" si="21"/>
        <v>0.5</v>
      </c>
      <c r="AS110" s="23">
        <f t="shared" si="22"/>
        <v>0.5</v>
      </c>
      <c r="AT110" s="24">
        <f t="shared" si="13"/>
        <v>162</v>
      </c>
      <c r="AU110" s="25">
        <f t="shared" si="15"/>
        <v>19707</v>
      </c>
      <c r="AV110" s="25" t="s">
        <v>397</v>
      </c>
      <c r="AW110" s="16" t="s">
        <v>306</v>
      </c>
      <c r="AX110" s="26">
        <f t="shared" si="23"/>
        <v>324000</v>
      </c>
      <c r="AY110" s="26">
        <f t="shared" si="24"/>
        <v>162000</v>
      </c>
      <c r="AZ110" s="27" t="s">
        <v>36</v>
      </c>
      <c r="BA110" s="26">
        <f t="shared" si="14"/>
        <v>81000</v>
      </c>
      <c r="BB110" s="27" t="s">
        <v>1216</v>
      </c>
      <c r="BC110" s="12" t="s">
        <v>445</v>
      </c>
      <c r="BD110" s="12" t="s">
        <v>35</v>
      </c>
      <c r="BE110" s="64">
        <v>38443</v>
      </c>
      <c r="BF110" s="64">
        <v>38686</v>
      </c>
      <c r="BG110" s="64" t="s">
        <v>1016</v>
      </c>
    </row>
    <row r="111" spans="1:59" s="37" customFormat="1" ht="27.75" customHeight="1">
      <c r="A111" s="8">
        <v>107</v>
      </c>
      <c r="B111" s="9" t="s">
        <v>527</v>
      </c>
      <c r="C111" s="10" t="s">
        <v>14</v>
      </c>
      <c r="D111" s="11" t="s">
        <v>4</v>
      </c>
      <c r="E111" s="63" t="s">
        <v>449</v>
      </c>
      <c r="F111" s="10" t="s">
        <v>6</v>
      </c>
      <c r="G111" s="12" t="s">
        <v>7</v>
      </c>
      <c r="H111" s="10" t="s">
        <v>8</v>
      </c>
      <c r="I111" s="10" t="s">
        <v>9</v>
      </c>
      <c r="J111" s="13">
        <v>595051105</v>
      </c>
      <c r="K111" s="13">
        <v>595051105</v>
      </c>
      <c r="L111" s="13">
        <v>724267117</v>
      </c>
      <c r="M111" s="72" t="s">
        <v>10</v>
      </c>
      <c r="N111" s="72" t="s">
        <v>11</v>
      </c>
      <c r="O111" s="14" t="s">
        <v>12</v>
      </c>
      <c r="P111" s="10" t="s">
        <v>609</v>
      </c>
      <c r="Q111" s="15" t="s">
        <v>610</v>
      </c>
      <c r="R111" s="16" t="s">
        <v>13</v>
      </c>
      <c r="S111" s="10" t="str">
        <f t="shared" si="19"/>
        <v>Ing. Daniel Kocián</v>
      </c>
      <c r="T111" s="17" t="s">
        <v>443</v>
      </c>
      <c r="U111" s="17">
        <v>1218</v>
      </c>
      <c r="V111" s="17"/>
      <c r="W111" s="8" t="s">
        <v>444</v>
      </c>
      <c r="X111" s="8" t="s">
        <v>444</v>
      </c>
      <c r="Y111" s="8" t="s">
        <v>444</v>
      </c>
      <c r="Z111" s="8" t="s">
        <v>444</v>
      </c>
      <c r="AA111" s="8" t="s">
        <v>444</v>
      </c>
      <c r="AB111" s="8" t="s">
        <v>444</v>
      </c>
      <c r="AC111" s="18" t="s">
        <v>444</v>
      </c>
      <c r="AD111" s="19"/>
      <c r="AE111" s="8" t="s">
        <v>444</v>
      </c>
      <c r="AF111" s="8" t="s">
        <v>444</v>
      </c>
      <c r="AG111" s="8" t="s">
        <v>444</v>
      </c>
      <c r="AH111" s="8" t="s">
        <v>444</v>
      </c>
      <c r="AI111" s="8" t="s">
        <v>444</v>
      </c>
      <c r="AJ111" s="18" t="s">
        <v>444</v>
      </c>
      <c r="AK111" s="12">
        <v>3</v>
      </c>
      <c r="AL111" s="12">
        <v>0</v>
      </c>
      <c r="AM111" s="12">
        <v>0</v>
      </c>
      <c r="AN111" s="20">
        <f t="shared" si="12"/>
        <v>3</v>
      </c>
      <c r="AO111" s="21">
        <v>3895</v>
      </c>
      <c r="AP111" s="21">
        <v>200</v>
      </c>
      <c r="AQ111" s="22">
        <v>3695</v>
      </c>
      <c r="AR111" s="23">
        <f t="shared" si="21"/>
        <v>0.051347881899871634</v>
      </c>
      <c r="AS111" s="23">
        <f t="shared" si="22"/>
        <v>0.9486521181001284</v>
      </c>
      <c r="AT111" s="24">
        <f t="shared" si="13"/>
        <v>200</v>
      </c>
      <c r="AU111" s="25">
        <f t="shared" si="15"/>
        <v>19907</v>
      </c>
      <c r="AV111" s="25" t="s">
        <v>397</v>
      </c>
      <c r="AW111" s="16">
        <v>6341</v>
      </c>
      <c r="AX111" s="26">
        <f t="shared" si="23"/>
        <v>3895000</v>
      </c>
      <c r="AY111" s="26">
        <f t="shared" si="24"/>
        <v>200000</v>
      </c>
      <c r="AZ111" s="27" t="s">
        <v>1165</v>
      </c>
      <c r="BA111" s="26">
        <f t="shared" si="14"/>
        <v>100000</v>
      </c>
      <c r="BB111" s="27" t="s">
        <v>596</v>
      </c>
      <c r="BC111" s="12" t="s">
        <v>445</v>
      </c>
      <c r="BD111" s="12" t="s">
        <v>856</v>
      </c>
      <c r="BE111" s="64">
        <v>38412</v>
      </c>
      <c r="BF111" s="64">
        <v>38625</v>
      </c>
      <c r="BG111" s="64" t="s">
        <v>1016</v>
      </c>
    </row>
    <row r="112" spans="1:59" s="37" customFormat="1" ht="25.5">
      <c r="A112" s="8">
        <v>108</v>
      </c>
      <c r="B112" s="9" t="s">
        <v>567</v>
      </c>
      <c r="C112" s="10" t="s">
        <v>202</v>
      </c>
      <c r="D112" s="11" t="s">
        <v>203</v>
      </c>
      <c r="E112" s="63" t="s">
        <v>449</v>
      </c>
      <c r="F112" s="10" t="s">
        <v>204</v>
      </c>
      <c r="G112" s="12">
        <v>73931</v>
      </c>
      <c r="H112" s="10" t="s">
        <v>205</v>
      </c>
      <c r="I112" s="10" t="s">
        <v>206</v>
      </c>
      <c r="J112" s="13">
        <v>558671925</v>
      </c>
      <c r="K112" s="13">
        <v>558671135</v>
      </c>
      <c r="L112" s="13">
        <v>724178656</v>
      </c>
      <c r="M112" s="72" t="s">
        <v>207</v>
      </c>
      <c r="N112" s="72" t="s">
        <v>208</v>
      </c>
      <c r="O112" s="14" t="s">
        <v>209</v>
      </c>
      <c r="P112" s="10" t="s">
        <v>609</v>
      </c>
      <c r="Q112" s="15" t="s">
        <v>610</v>
      </c>
      <c r="R112" s="16" t="s">
        <v>210</v>
      </c>
      <c r="S112" s="10" t="str">
        <f t="shared" si="19"/>
        <v>Jan Kožušník</v>
      </c>
      <c r="T112" s="17" t="s">
        <v>443</v>
      </c>
      <c r="U112" s="17">
        <v>1517</v>
      </c>
      <c r="V112" s="17"/>
      <c r="W112" s="8" t="s">
        <v>444</v>
      </c>
      <c r="X112" s="8" t="s">
        <v>444</v>
      </c>
      <c r="Y112" s="8" t="s">
        <v>444</v>
      </c>
      <c r="Z112" s="8" t="s">
        <v>444</v>
      </c>
      <c r="AA112" s="8" t="s">
        <v>444</v>
      </c>
      <c r="AB112" s="8" t="s">
        <v>444</v>
      </c>
      <c r="AC112" s="18" t="s">
        <v>444</v>
      </c>
      <c r="AD112" s="19"/>
      <c r="AE112" s="8" t="s">
        <v>444</v>
      </c>
      <c r="AF112" s="8" t="s">
        <v>444</v>
      </c>
      <c r="AG112" s="8" t="s">
        <v>444</v>
      </c>
      <c r="AH112" s="8" t="s">
        <v>444</v>
      </c>
      <c r="AI112" s="8" t="s">
        <v>444</v>
      </c>
      <c r="AJ112" s="18" t="s">
        <v>444</v>
      </c>
      <c r="AK112" s="12">
        <v>3</v>
      </c>
      <c r="AL112" s="12">
        <v>0</v>
      </c>
      <c r="AM112" s="12">
        <v>0</v>
      </c>
      <c r="AN112" s="20">
        <f t="shared" si="12"/>
        <v>3</v>
      </c>
      <c r="AO112" s="21">
        <v>565</v>
      </c>
      <c r="AP112" s="21">
        <v>200</v>
      </c>
      <c r="AQ112" s="22">
        <v>365</v>
      </c>
      <c r="AR112" s="23">
        <f t="shared" si="21"/>
        <v>0.35398230088495575</v>
      </c>
      <c r="AS112" s="23">
        <f t="shared" si="22"/>
        <v>0.6460176991150443</v>
      </c>
      <c r="AT112" s="24">
        <f t="shared" si="13"/>
        <v>200</v>
      </c>
      <c r="AU112" s="25">
        <f t="shared" si="15"/>
        <v>20107</v>
      </c>
      <c r="AV112" s="25" t="s">
        <v>397</v>
      </c>
      <c r="AW112" s="16" t="s">
        <v>306</v>
      </c>
      <c r="AX112" s="26">
        <f t="shared" si="23"/>
        <v>565000</v>
      </c>
      <c r="AY112" s="26">
        <f t="shared" si="24"/>
        <v>200000</v>
      </c>
      <c r="AZ112" s="27" t="s">
        <v>1165</v>
      </c>
      <c r="BA112" s="26">
        <f t="shared" si="14"/>
        <v>100000</v>
      </c>
      <c r="BB112" s="27" t="s">
        <v>596</v>
      </c>
      <c r="BC112" s="12" t="s">
        <v>445</v>
      </c>
      <c r="BD112" s="12" t="s">
        <v>802</v>
      </c>
      <c r="BE112" s="64">
        <v>38504</v>
      </c>
      <c r="BF112" s="64">
        <v>38656</v>
      </c>
      <c r="BG112" s="64" t="s">
        <v>1016</v>
      </c>
    </row>
    <row r="113" spans="1:59" s="37" customFormat="1" ht="25.5">
      <c r="A113" s="8">
        <v>109</v>
      </c>
      <c r="B113" s="9" t="s">
        <v>555</v>
      </c>
      <c r="C113" s="10" t="s">
        <v>375</v>
      </c>
      <c r="D113" s="11" t="s">
        <v>374</v>
      </c>
      <c r="E113" s="63" t="s">
        <v>449</v>
      </c>
      <c r="F113" s="10" t="s">
        <v>376</v>
      </c>
      <c r="G113" s="12" t="s">
        <v>377</v>
      </c>
      <c r="H113" s="10" t="s">
        <v>378</v>
      </c>
      <c r="I113" s="10" t="s">
        <v>379</v>
      </c>
      <c r="J113" s="13">
        <v>558699213</v>
      </c>
      <c r="K113" s="13">
        <v>558699332</v>
      </c>
      <c r="L113" s="13"/>
      <c r="M113" s="72" t="s">
        <v>380</v>
      </c>
      <c r="N113" s="72" t="s">
        <v>381</v>
      </c>
      <c r="O113" s="14" t="s">
        <v>382</v>
      </c>
      <c r="P113" s="10" t="s">
        <v>609</v>
      </c>
      <c r="Q113" s="15" t="s">
        <v>610</v>
      </c>
      <c r="R113" s="16" t="s">
        <v>383</v>
      </c>
      <c r="S113" s="10" t="str">
        <f t="shared" si="19"/>
        <v>Petr Sobotík</v>
      </c>
      <c r="T113" s="17" t="s">
        <v>443</v>
      </c>
      <c r="U113" s="17">
        <v>1913</v>
      </c>
      <c r="V113" s="17"/>
      <c r="W113" s="8" t="s">
        <v>444</v>
      </c>
      <c r="X113" s="8" t="s">
        <v>444</v>
      </c>
      <c r="Y113" s="8" t="s">
        <v>444</v>
      </c>
      <c r="Z113" s="8" t="s">
        <v>444</v>
      </c>
      <c r="AA113" s="8" t="s">
        <v>444</v>
      </c>
      <c r="AB113" s="8" t="s">
        <v>444</v>
      </c>
      <c r="AC113" s="18" t="s">
        <v>444</v>
      </c>
      <c r="AD113" s="19"/>
      <c r="AE113" s="8" t="s">
        <v>444</v>
      </c>
      <c r="AF113" s="8" t="s">
        <v>444</v>
      </c>
      <c r="AG113" s="8" t="s">
        <v>444</v>
      </c>
      <c r="AH113" s="8" t="s">
        <v>444</v>
      </c>
      <c r="AI113" s="8" t="s">
        <v>444</v>
      </c>
      <c r="AJ113" s="18" t="s">
        <v>444</v>
      </c>
      <c r="AK113" s="12">
        <v>3</v>
      </c>
      <c r="AL113" s="12">
        <v>0</v>
      </c>
      <c r="AM113" s="12">
        <v>0</v>
      </c>
      <c r="AN113" s="20">
        <f t="shared" si="12"/>
        <v>3</v>
      </c>
      <c r="AO113" s="21">
        <v>386</v>
      </c>
      <c r="AP113" s="21">
        <v>193</v>
      </c>
      <c r="AQ113" s="22">
        <v>193</v>
      </c>
      <c r="AR113" s="23">
        <f t="shared" si="21"/>
        <v>0.5</v>
      </c>
      <c r="AS113" s="23">
        <f t="shared" si="22"/>
        <v>0.5</v>
      </c>
      <c r="AT113" s="24">
        <f t="shared" si="13"/>
        <v>193</v>
      </c>
      <c r="AU113" s="25">
        <f t="shared" si="15"/>
        <v>20300</v>
      </c>
      <c r="AV113" s="25" t="s">
        <v>398</v>
      </c>
      <c r="AW113" s="16" t="s">
        <v>295</v>
      </c>
      <c r="AX113" s="26">
        <f t="shared" si="23"/>
        <v>386000</v>
      </c>
      <c r="AY113" s="26">
        <f t="shared" si="24"/>
        <v>193000</v>
      </c>
      <c r="AZ113" s="27" t="s">
        <v>675</v>
      </c>
      <c r="BA113" s="26">
        <f t="shared" si="14"/>
        <v>96500</v>
      </c>
      <c r="BB113" s="27" t="s">
        <v>1208</v>
      </c>
      <c r="BC113" s="12" t="s">
        <v>445</v>
      </c>
      <c r="BD113" s="12" t="s">
        <v>858</v>
      </c>
      <c r="BE113" s="64">
        <v>38534</v>
      </c>
      <c r="BF113" s="64">
        <v>38686</v>
      </c>
      <c r="BG113" s="64" t="s">
        <v>1016</v>
      </c>
    </row>
    <row r="114" spans="1:59" s="37" customFormat="1" ht="25.5">
      <c r="A114" s="8">
        <v>110</v>
      </c>
      <c r="B114" s="9" t="s">
        <v>492</v>
      </c>
      <c r="C114" s="10" t="s">
        <v>1023</v>
      </c>
      <c r="D114" s="11" t="s">
        <v>1022</v>
      </c>
      <c r="E114" s="63" t="s">
        <v>449</v>
      </c>
      <c r="F114" s="10" t="s">
        <v>1024</v>
      </c>
      <c r="G114" s="12" t="s">
        <v>1025</v>
      </c>
      <c r="H114" s="10" t="s">
        <v>1026</v>
      </c>
      <c r="I114" s="10" t="s">
        <v>1027</v>
      </c>
      <c r="J114" s="13">
        <v>556752581</v>
      </c>
      <c r="K114" s="13">
        <v>556752551</v>
      </c>
      <c r="L114" s="13">
        <v>602765290</v>
      </c>
      <c r="M114" s="72" t="s">
        <v>1028</v>
      </c>
      <c r="N114" s="72" t="s">
        <v>1029</v>
      </c>
      <c r="O114" s="14" t="s">
        <v>1030</v>
      </c>
      <c r="P114" s="10" t="s">
        <v>609</v>
      </c>
      <c r="Q114" s="15" t="s">
        <v>610</v>
      </c>
      <c r="R114" s="16" t="s">
        <v>1031</v>
      </c>
      <c r="S114" s="10" t="str">
        <f t="shared" si="19"/>
        <v>Svatoslav Vahalík</v>
      </c>
      <c r="T114" s="17" t="s">
        <v>443</v>
      </c>
      <c r="U114" s="17">
        <v>2415</v>
      </c>
      <c r="V114" s="17"/>
      <c r="W114" s="8" t="s">
        <v>444</v>
      </c>
      <c r="X114" s="8" t="s">
        <v>444</v>
      </c>
      <c r="Y114" s="8" t="s">
        <v>444</v>
      </c>
      <c r="Z114" s="8" t="s">
        <v>444</v>
      </c>
      <c r="AA114" s="8" t="s">
        <v>444</v>
      </c>
      <c r="AB114" s="8" t="s">
        <v>444</v>
      </c>
      <c r="AC114" s="18" t="s">
        <v>444</v>
      </c>
      <c r="AD114" s="19"/>
      <c r="AE114" s="8" t="s">
        <v>444</v>
      </c>
      <c r="AF114" s="8" t="s">
        <v>444</v>
      </c>
      <c r="AG114" s="8" t="s">
        <v>444</v>
      </c>
      <c r="AH114" s="8" t="s">
        <v>444</v>
      </c>
      <c r="AI114" s="8" t="s">
        <v>444</v>
      </c>
      <c r="AJ114" s="18" t="s">
        <v>444</v>
      </c>
      <c r="AK114" s="12">
        <v>3</v>
      </c>
      <c r="AL114" s="12">
        <v>0</v>
      </c>
      <c r="AM114" s="12">
        <v>0</v>
      </c>
      <c r="AN114" s="20">
        <f t="shared" si="12"/>
        <v>3</v>
      </c>
      <c r="AO114" s="21">
        <v>350</v>
      </c>
      <c r="AP114" s="21">
        <v>175</v>
      </c>
      <c r="AQ114" s="22">
        <v>175</v>
      </c>
      <c r="AR114" s="23">
        <f t="shared" si="21"/>
        <v>0.5</v>
      </c>
      <c r="AS114" s="23">
        <f t="shared" si="22"/>
        <v>0.5</v>
      </c>
      <c r="AT114" s="24">
        <f t="shared" si="13"/>
        <v>175</v>
      </c>
      <c r="AU114" s="25">
        <f t="shared" si="15"/>
        <v>20475</v>
      </c>
      <c r="AV114" s="25" t="s">
        <v>398</v>
      </c>
      <c r="AW114" s="16">
        <v>5321</v>
      </c>
      <c r="AX114" s="26">
        <f t="shared" si="23"/>
        <v>350000</v>
      </c>
      <c r="AY114" s="26">
        <f t="shared" si="24"/>
        <v>175000</v>
      </c>
      <c r="AZ114" s="27" t="s">
        <v>1173</v>
      </c>
      <c r="BA114" s="26">
        <f t="shared" si="14"/>
        <v>87500</v>
      </c>
      <c r="BB114" s="27" t="s">
        <v>1198</v>
      </c>
      <c r="BC114" s="12" t="s">
        <v>445</v>
      </c>
      <c r="BD114" s="12" t="s">
        <v>859</v>
      </c>
      <c r="BE114" s="64">
        <v>38353</v>
      </c>
      <c r="BF114" s="64">
        <v>38717</v>
      </c>
      <c r="BG114" s="64" t="s">
        <v>1016</v>
      </c>
    </row>
    <row r="115" spans="1:59" s="37" customFormat="1" ht="27.75" customHeight="1">
      <c r="A115" s="8">
        <v>111</v>
      </c>
      <c r="B115" s="9" t="s">
        <v>468</v>
      </c>
      <c r="C115" s="10" t="s">
        <v>776</v>
      </c>
      <c r="D115" s="11" t="s">
        <v>718</v>
      </c>
      <c r="E115" s="63" t="s">
        <v>449</v>
      </c>
      <c r="F115" s="10" t="s">
        <v>770</v>
      </c>
      <c r="G115" s="12" t="s">
        <v>771</v>
      </c>
      <c r="H115" s="11" t="s">
        <v>726</v>
      </c>
      <c r="I115" s="10" t="s">
        <v>772</v>
      </c>
      <c r="J115" s="13">
        <v>558636336</v>
      </c>
      <c r="K115" s="13">
        <v>558636336</v>
      </c>
      <c r="L115" s="13">
        <v>724156993</v>
      </c>
      <c r="M115" s="72" t="s">
        <v>773</v>
      </c>
      <c r="N115" s="72"/>
      <c r="O115" s="14" t="s">
        <v>774</v>
      </c>
      <c r="P115" s="10" t="s">
        <v>592</v>
      </c>
      <c r="Q115" s="15" t="s">
        <v>593</v>
      </c>
      <c r="R115" s="16" t="s">
        <v>775</v>
      </c>
      <c r="S115" s="10" t="str">
        <f t="shared" si="19"/>
        <v>Nataša Korduliaková</v>
      </c>
      <c r="T115" s="17" t="s">
        <v>643</v>
      </c>
      <c r="U115" s="17">
        <v>190</v>
      </c>
      <c r="V115" s="17"/>
      <c r="W115" s="8" t="s">
        <v>444</v>
      </c>
      <c r="X115" s="8" t="s">
        <v>444</v>
      </c>
      <c r="Y115" s="8" t="s">
        <v>444</v>
      </c>
      <c r="Z115" s="8" t="s">
        <v>444</v>
      </c>
      <c r="AA115" s="8" t="s">
        <v>444</v>
      </c>
      <c r="AB115" s="8" t="s">
        <v>444</v>
      </c>
      <c r="AC115" s="18" t="s">
        <v>444</v>
      </c>
      <c r="AD115" s="19"/>
      <c r="AE115" s="8" t="s">
        <v>444</v>
      </c>
      <c r="AF115" s="8" t="s">
        <v>444</v>
      </c>
      <c r="AG115" s="8" t="s">
        <v>444</v>
      </c>
      <c r="AH115" s="8" t="s">
        <v>444</v>
      </c>
      <c r="AI115" s="8" t="s">
        <v>444</v>
      </c>
      <c r="AJ115" s="18" t="s">
        <v>444</v>
      </c>
      <c r="AK115" s="12">
        <v>2</v>
      </c>
      <c r="AL115" s="12">
        <v>0</v>
      </c>
      <c r="AM115" s="12">
        <v>0</v>
      </c>
      <c r="AN115" s="20">
        <f t="shared" si="12"/>
        <v>2</v>
      </c>
      <c r="AO115" s="21">
        <v>400</v>
      </c>
      <c r="AP115" s="21">
        <v>200</v>
      </c>
      <c r="AQ115" s="22">
        <v>200</v>
      </c>
      <c r="AR115" s="23">
        <f t="shared" si="21"/>
        <v>0.5</v>
      </c>
      <c r="AS115" s="23">
        <f t="shared" si="22"/>
        <v>0.5</v>
      </c>
      <c r="AT115" s="24">
        <f t="shared" si="13"/>
        <v>200</v>
      </c>
      <c r="AU115" s="25">
        <f t="shared" si="15"/>
        <v>20675</v>
      </c>
      <c r="AV115" s="25" t="s">
        <v>397</v>
      </c>
      <c r="AW115" s="16">
        <v>6341</v>
      </c>
      <c r="AX115" s="26">
        <f t="shared" si="23"/>
        <v>400000</v>
      </c>
      <c r="AY115" s="26">
        <f t="shared" si="24"/>
        <v>200000</v>
      </c>
      <c r="AZ115" s="27" t="s">
        <v>1165</v>
      </c>
      <c r="BA115" s="26">
        <f t="shared" si="14"/>
        <v>100000</v>
      </c>
      <c r="BB115" s="27" t="s">
        <v>596</v>
      </c>
      <c r="BC115" s="12" t="s">
        <v>649</v>
      </c>
      <c r="BD115" s="12" t="s">
        <v>860</v>
      </c>
      <c r="BE115" s="64">
        <v>38473</v>
      </c>
      <c r="BF115" s="64">
        <v>38838</v>
      </c>
      <c r="BG115" s="64" t="s">
        <v>1017</v>
      </c>
    </row>
    <row r="116" spans="1:59" s="37" customFormat="1" ht="17.25" customHeight="1">
      <c r="A116" s="8">
        <v>112</v>
      </c>
      <c r="B116" s="9" t="s">
        <v>467</v>
      </c>
      <c r="C116" s="10" t="s">
        <v>769</v>
      </c>
      <c r="D116" s="11" t="s">
        <v>718</v>
      </c>
      <c r="E116" s="63" t="s">
        <v>449</v>
      </c>
      <c r="F116" s="10" t="s">
        <v>770</v>
      </c>
      <c r="G116" s="12" t="s">
        <v>771</v>
      </c>
      <c r="H116" s="11" t="s">
        <v>726</v>
      </c>
      <c r="I116" s="10" t="s">
        <v>772</v>
      </c>
      <c r="J116" s="13">
        <v>558636336</v>
      </c>
      <c r="K116" s="13">
        <v>558636336</v>
      </c>
      <c r="L116" s="13">
        <v>724156993</v>
      </c>
      <c r="M116" s="72" t="s">
        <v>773</v>
      </c>
      <c r="N116" s="72"/>
      <c r="O116" s="14" t="s">
        <v>774</v>
      </c>
      <c r="P116" s="10" t="s">
        <v>592</v>
      </c>
      <c r="Q116" s="15" t="s">
        <v>593</v>
      </c>
      <c r="R116" s="16" t="s">
        <v>775</v>
      </c>
      <c r="S116" s="10" t="str">
        <f t="shared" si="19"/>
        <v>Nataša Korduliaková</v>
      </c>
      <c r="T116" s="17" t="s">
        <v>643</v>
      </c>
      <c r="U116" s="17">
        <v>190</v>
      </c>
      <c r="V116" s="17"/>
      <c r="W116" s="8" t="s">
        <v>444</v>
      </c>
      <c r="X116" s="8" t="s">
        <v>444</v>
      </c>
      <c r="Y116" s="8" t="s">
        <v>444</v>
      </c>
      <c r="Z116" s="8" t="s">
        <v>444</v>
      </c>
      <c r="AA116" s="8" t="s">
        <v>444</v>
      </c>
      <c r="AB116" s="8" t="s">
        <v>444</v>
      </c>
      <c r="AC116" s="18" t="s">
        <v>444</v>
      </c>
      <c r="AD116" s="19"/>
      <c r="AE116" s="8" t="s">
        <v>444</v>
      </c>
      <c r="AF116" s="8" t="s">
        <v>444</v>
      </c>
      <c r="AG116" s="8" t="s">
        <v>444</v>
      </c>
      <c r="AH116" s="8" t="s">
        <v>444</v>
      </c>
      <c r="AI116" s="8" t="s">
        <v>444</v>
      </c>
      <c r="AJ116" s="18" t="s">
        <v>444</v>
      </c>
      <c r="AK116" s="12">
        <v>2</v>
      </c>
      <c r="AL116" s="12">
        <v>0</v>
      </c>
      <c r="AM116" s="12">
        <v>0</v>
      </c>
      <c r="AN116" s="20">
        <f t="shared" si="12"/>
        <v>2</v>
      </c>
      <c r="AO116" s="21">
        <v>260</v>
      </c>
      <c r="AP116" s="21">
        <v>130</v>
      </c>
      <c r="AQ116" s="22">
        <v>130</v>
      </c>
      <c r="AR116" s="23">
        <f t="shared" si="21"/>
        <v>0.5</v>
      </c>
      <c r="AS116" s="23">
        <f t="shared" si="22"/>
        <v>0.5</v>
      </c>
      <c r="AT116" s="24">
        <f t="shared" si="13"/>
        <v>130</v>
      </c>
      <c r="AU116" s="25">
        <f t="shared" si="15"/>
        <v>20805</v>
      </c>
      <c r="AV116" s="25" t="s">
        <v>397</v>
      </c>
      <c r="AW116" s="16">
        <v>6341</v>
      </c>
      <c r="AX116" s="26">
        <f t="shared" si="23"/>
        <v>260000</v>
      </c>
      <c r="AY116" s="26">
        <f t="shared" si="24"/>
        <v>130000</v>
      </c>
      <c r="AZ116" s="27" t="s">
        <v>1183</v>
      </c>
      <c r="BA116" s="26">
        <f t="shared" si="14"/>
        <v>65000</v>
      </c>
      <c r="BB116" s="27" t="s">
        <v>1209</v>
      </c>
      <c r="BC116" s="12" t="s">
        <v>649</v>
      </c>
      <c r="BD116" s="12" t="s">
        <v>860</v>
      </c>
      <c r="BE116" s="64">
        <v>38473</v>
      </c>
      <c r="BF116" s="64">
        <v>38717</v>
      </c>
      <c r="BG116" s="64" t="s">
        <v>1016</v>
      </c>
    </row>
    <row r="117" spans="1:59" s="37" customFormat="1" ht="25.5">
      <c r="A117" s="8">
        <v>113</v>
      </c>
      <c r="B117" s="9" t="s">
        <v>556</v>
      </c>
      <c r="C117" s="10" t="s">
        <v>385</v>
      </c>
      <c r="D117" s="11" t="s">
        <v>384</v>
      </c>
      <c r="E117" s="63" t="s">
        <v>449</v>
      </c>
      <c r="F117" s="10" t="s">
        <v>386</v>
      </c>
      <c r="G117" s="12" t="s">
        <v>1114</v>
      </c>
      <c r="H117" s="10" t="s">
        <v>387</v>
      </c>
      <c r="I117" s="10" t="s">
        <v>388</v>
      </c>
      <c r="J117" s="13">
        <v>553661357</v>
      </c>
      <c r="K117" s="13">
        <v>553661357</v>
      </c>
      <c r="L117" s="13">
        <v>724184392</v>
      </c>
      <c r="M117" s="72" t="s">
        <v>389</v>
      </c>
      <c r="N117" s="72"/>
      <c r="O117" s="14" t="s">
        <v>390</v>
      </c>
      <c r="P117" s="10" t="s">
        <v>609</v>
      </c>
      <c r="Q117" s="15" t="s">
        <v>610</v>
      </c>
      <c r="R117" s="16" t="s">
        <v>391</v>
      </c>
      <c r="S117" s="10" t="str">
        <f aca="true" t="shared" si="25" ref="S117:S132">I117</f>
        <v>Věra Burdová</v>
      </c>
      <c r="T117" s="17" t="s">
        <v>643</v>
      </c>
      <c r="U117" s="17">
        <v>212</v>
      </c>
      <c r="V117" s="17"/>
      <c r="W117" s="8" t="s">
        <v>444</v>
      </c>
      <c r="X117" s="8" t="s">
        <v>444</v>
      </c>
      <c r="Y117" s="8" t="s">
        <v>444</v>
      </c>
      <c r="Z117" s="8" t="s">
        <v>444</v>
      </c>
      <c r="AA117" s="8" t="s">
        <v>444</v>
      </c>
      <c r="AB117" s="8" t="s">
        <v>444</v>
      </c>
      <c r="AC117" s="18" t="s">
        <v>444</v>
      </c>
      <c r="AD117" s="19"/>
      <c r="AE117" s="8" t="s">
        <v>444</v>
      </c>
      <c r="AF117" s="8" t="s">
        <v>444</v>
      </c>
      <c r="AG117" s="8" t="s">
        <v>444</v>
      </c>
      <c r="AH117" s="8" t="s">
        <v>444</v>
      </c>
      <c r="AI117" s="8" t="s">
        <v>444</v>
      </c>
      <c r="AJ117" s="18" t="s">
        <v>444</v>
      </c>
      <c r="AK117" s="12">
        <v>2</v>
      </c>
      <c r="AL117" s="12">
        <v>0</v>
      </c>
      <c r="AM117" s="12">
        <v>0</v>
      </c>
      <c r="AN117" s="20">
        <f aca="true" t="shared" si="26" ref="AN117:AN132">SUM(AK117:AM117)</f>
        <v>2</v>
      </c>
      <c r="AO117" s="21">
        <v>406</v>
      </c>
      <c r="AP117" s="21">
        <v>200</v>
      </c>
      <c r="AQ117" s="22">
        <v>206</v>
      </c>
      <c r="AR117" s="23">
        <f aca="true" t="shared" si="27" ref="AR117:AR132">(AP117/AO117)</f>
        <v>0.49261083743842365</v>
      </c>
      <c r="AS117" s="23">
        <f t="shared" si="22"/>
        <v>0.5073891625615764</v>
      </c>
      <c r="AT117" s="24">
        <f aca="true" t="shared" si="28" ref="AT117:AT132">AP117</f>
        <v>200</v>
      </c>
      <c r="AU117" s="25">
        <f t="shared" si="15"/>
        <v>21005</v>
      </c>
      <c r="AV117" s="25" t="s">
        <v>398</v>
      </c>
      <c r="AW117" s="16" t="s">
        <v>295</v>
      </c>
      <c r="AX117" s="26">
        <f t="shared" si="23"/>
        <v>406000</v>
      </c>
      <c r="AY117" s="26">
        <f t="shared" si="24"/>
        <v>200000</v>
      </c>
      <c r="AZ117" s="27" t="s">
        <v>1165</v>
      </c>
      <c r="BA117" s="26">
        <f t="shared" si="14"/>
        <v>100000</v>
      </c>
      <c r="BB117" s="27" t="s">
        <v>596</v>
      </c>
      <c r="BC117" s="12" t="s">
        <v>649</v>
      </c>
      <c r="BD117" s="12" t="s">
        <v>861</v>
      </c>
      <c r="BE117" s="64">
        <v>38534</v>
      </c>
      <c r="BF117" s="64">
        <v>38656</v>
      </c>
      <c r="BG117" s="64" t="s">
        <v>1016</v>
      </c>
    </row>
    <row r="118" spans="1:59" s="37" customFormat="1" ht="25.5">
      <c r="A118" s="8">
        <v>114</v>
      </c>
      <c r="B118" s="9" t="s">
        <v>573</v>
      </c>
      <c r="C118" s="10" t="s">
        <v>242</v>
      </c>
      <c r="D118" s="11" t="s">
        <v>241</v>
      </c>
      <c r="E118" s="63" t="s">
        <v>449</v>
      </c>
      <c r="F118" s="10" t="s">
        <v>243</v>
      </c>
      <c r="G118" s="12" t="s">
        <v>244</v>
      </c>
      <c r="H118" s="10" t="s">
        <v>245</v>
      </c>
      <c r="I118" s="10" t="s">
        <v>246</v>
      </c>
      <c r="J118" s="13">
        <v>596421017</v>
      </c>
      <c r="K118" s="13">
        <v>596421017</v>
      </c>
      <c r="L118" s="13">
        <v>724180355</v>
      </c>
      <c r="M118" s="72" t="s">
        <v>247</v>
      </c>
      <c r="N118" s="72" t="s">
        <v>248</v>
      </c>
      <c r="O118" s="14" t="s">
        <v>249</v>
      </c>
      <c r="P118" s="10" t="s">
        <v>609</v>
      </c>
      <c r="Q118" s="15" t="s">
        <v>610</v>
      </c>
      <c r="R118" s="16" t="s">
        <v>250</v>
      </c>
      <c r="S118" s="10" t="str">
        <f t="shared" si="25"/>
        <v>Ladislava Štafinová</v>
      </c>
      <c r="T118" s="17" t="s">
        <v>643</v>
      </c>
      <c r="U118" s="17">
        <v>229</v>
      </c>
      <c r="V118" s="17"/>
      <c r="W118" s="8" t="s">
        <v>444</v>
      </c>
      <c r="X118" s="8" t="s">
        <v>444</v>
      </c>
      <c r="Y118" s="8" t="s">
        <v>444</v>
      </c>
      <c r="Z118" s="8" t="s">
        <v>444</v>
      </c>
      <c r="AA118" s="8" t="s">
        <v>444</v>
      </c>
      <c r="AB118" s="8" t="s">
        <v>444</v>
      </c>
      <c r="AC118" s="18" t="s">
        <v>444</v>
      </c>
      <c r="AD118" s="19"/>
      <c r="AE118" s="8" t="s">
        <v>444</v>
      </c>
      <c r="AF118" s="8" t="s">
        <v>444</v>
      </c>
      <c r="AG118" s="8" t="s">
        <v>444</v>
      </c>
      <c r="AH118" s="8" t="s">
        <v>444</v>
      </c>
      <c r="AI118" s="8" t="s">
        <v>444</v>
      </c>
      <c r="AJ118" s="18" t="s">
        <v>444</v>
      </c>
      <c r="AK118" s="12">
        <v>2</v>
      </c>
      <c r="AL118" s="12">
        <v>0</v>
      </c>
      <c r="AM118" s="12">
        <v>0</v>
      </c>
      <c r="AN118" s="20">
        <f t="shared" si="26"/>
        <v>2</v>
      </c>
      <c r="AO118" s="21">
        <v>400</v>
      </c>
      <c r="AP118" s="21">
        <v>200</v>
      </c>
      <c r="AQ118" s="22">
        <v>200</v>
      </c>
      <c r="AR118" s="23">
        <f t="shared" si="27"/>
        <v>0.5</v>
      </c>
      <c r="AS118" s="23">
        <f t="shared" si="22"/>
        <v>0.5</v>
      </c>
      <c r="AT118" s="24">
        <f t="shared" si="28"/>
        <v>200</v>
      </c>
      <c r="AU118" s="25">
        <f t="shared" si="15"/>
        <v>21205</v>
      </c>
      <c r="AV118" s="25" t="s">
        <v>398</v>
      </c>
      <c r="AW118" s="16" t="s">
        <v>295</v>
      </c>
      <c r="AX118" s="26">
        <f t="shared" si="23"/>
        <v>400000</v>
      </c>
      <c r="AY118" s="26">
        <f t="shared" si="24"/>
        <v>200000</v>
      </c>
      <c r="AZ118" s="27" t="s">
        <v>1165</v>
      </c>
      <c r="BA118" s="26">
        <f t="shared" si="14"/>
        <v>100000</v>
      </c>
      <c r="BB118" s="27" t="s">
        <v>596</v>
      </c>
      <c r="BC118" s="12" t="s">
        <v>649</v>
      </c>
      <c r="BD118" s="12" t="s">
        <v>862</v>
      </c>
      <c r="BE118" s="64">
        <v>38504</v>
      </c>
      <c r="BF118" s="64">
        <v>38898</v>
      </c>
      <c r="BG118" s="64" t="s">
        <v>1017</v>
      </c>
    </row>
    <row r="119" spans="1:59" s="37" customFormat="1" ht="18.75" customHeight="1">
      <c r="A119" s="8">
        <v>115</v>
      </c>
      <c r="B119" s="9" t="s">
        <v>534</v>
      </c>
      <c r="C119" s="10" t="s">
        <v>769</v>
      </c>
      <c r="D119" s="11" t="s">
        <v>78</v>
      </c>
      <c r="E119" s="63" t="s">
        <v>449</v>
      </c>
      <c r="F119" s="10" t="s">
        <v>79</v>
      </c>
      <c r="G119" s="12" t="s">
        <v>80</v>
      </c>
      <c r="H119" s="10" t="s">
        <v>81</v>
      </c>
      <c r="I119" s="10" t="s">
        <v>82</v>
      </c>
      <c r="J119" s="13">
        <v>554725919</v>
      </c>
      <c r="K119" s="13">
        <v>554725919</v>
      </c>
      <c r="L119" s="13">
        <v>602790999</v>
      </c>
      <c r="M119" s="72" t="s">
        <v>83</v>
      </c>
      <c r="N119" s="72" t="s">
        <v>84</v>
      </c>
      <c r="O119" s="14" t="s">
        <v>85</v>
      </c>
      <c r="P119" s="10" t="s">
        <v>592</v>
      </c>
      <c r="Q119" s="15" t="s">
        <v>593</v>
      </c>
      <c r="R119" s="16" t="s">
        <v>86</v>
      </c>
      <c r="S119" s="10" t="str">
        <f t="shared" si="25"/>
        <v>Luděk Jurajda</v>
      </c>
      <c r="T119" s="17" t="s">
        <v>443</v>
      </c>
      <c r="U119" s="17">
        <v>232</v>
      </c>
      <c r="V119" s="17"/>
      <c r="W119" s="8" t="s">
        <v>444</v>
      </c>
      <c r="X119" s="8" t="s">
        <v>444</v>
      </c>
      <c r="Y119" s="8" t="s">
        <v>444</v>
      </c>
      <c r="Z119" s="8" t="s">
        <v>444</v>
      </c>
      <c r="AA119" s="8" t="s">
        <v>444</v>
      </c>
      <c r="AB119" s="8" t="s">
        <v>444</v>
      </c>
      <c r="AC119" s="18" t="s">
        <v>444</v>
      </c>
      <c r="AD119" s="19"/>
      <c r="AE119" s="8" t="s">
        <v>444</v>
      </c>
      <c r="AF119" s="8" t="s">
        <v>444</v>
      </c>
      <c r="AG119" s="8" t="s">
        <v>444</v>
      </c>
      <c r="AH119" s="8" t="s">
        <v>444</v>
      </c>
      <c r="AI119" s="8" t="s">
        <v>444</v>
      </c>
      <c r="AJ119" s="18" t="s">
        <v>444</v>
      </c>
      <c r="AK119" s="12">
        <v>2</v>
      </c>
      <c r="AL119" s="12">
        <v>0</v>
      </c>
      <c r="AM119" s="12">
        <v>0</v>
      </c>
      <c r="AN119" s="20">
        <f t="shared" si="26"/>
        <v>2</v>
      </c>
      <c r="AO119" s="21">
        <v>300</v>
      </c>
      <c r="AP119" s="21">
        <v>150</v>
      </c>
      <c r="AQ119" s="22">
        <v>150</v>
      </c>
      <c r="AR119" s="23">
        <f t="shared" si="27"/>
        <v>0.5</v>
      </c>
      <c r="AS119" s="23">
        <f t="shared" si="22"/>
        <v>0.5</v>
      </c>
      <c r="AT119" s="24">
        <f t="shared" si="28"/>
        <v>150</v>
      </c>
      <c r="AU119" s="25">
        <f t="shared" si="15"/>
        <v>21355</v>
      </c>
      <c r="AV119" s="25" t="s">
        <v>397</v>
      </c>
      <c r="AW119" s="16">
        <v>6341</v>
      </c>
      <c r="AX119" s="26">
        <f t="shared" si="23"/>
        <v>300000</v>
      </c>
      <c r="AY119" s="26">
        <f t="shared" si="24"/>
        <v>150000</v>
      </c>
      <c r="AZ119" s="27" t="s">
        <v>650</v>
      </c>
      <c r="BA119" s="26">
        <f t="shared" si="14"/>
        <v>75000</v>
      </c>
      <c r="BB119" s="27" t="s">
        <v>651</v>
      </c>
      <c r="BC119" s="12" t="s">
        <v>445</v>
      </c>
      <c r="BD119" s="12" t="s">
        <v>863</v>
      </c>
      <c r="BE119" s="64">
        <v>38473</v>
      </c>
      <c r="BF119" s="64">
        <v>38625</v>
      </c>
      <c r="BG119" s="64" t="s">
        <v>1016</v>
      </c>
    </row>
    <row r="120" spans="1:59" s="37" customFormat="1" ht="25.5">
      <c r="A120" s="8">
        <v>116</v>
      </c>
      <c r="B120" s="9" t="s">
        <v>510</v>
      </c>
      <c r="C120" s="10" t="s">
        <v>1298</v>
      </c>
      <c r="D120" s="11" t="s">
        <v>1297</v>
      </c>
      <c r="E120" s="63" t="s">
        <v>449</v>
      </c>
      <c r="F120" s="10" t="s">
        <v>1299</v>
      </c>
      <c r="G120" s="12" t="s">
        <v>640</v>
      </c>
      <c r="H120" s="10" t="s">
        <v>1300</v>
      </c>
      <c r="I120" s="10" t="s">
        <v>1301</v>
      </c>
      <c r="J120" s="13">
        <v>558642127</v>
      </c>
      <c r="K120" s="13">
        <v>558642127</v>
      </c>
      <c r="L120" s="13">
        <v>724180638</v>
      </c>
      <c r="M120" s="72" t="s">
        <v>1302</v>
      </c>
      <c r="N120" s="72" t="s">
        <v>1303</v>
      </c>
      <c r="O120" s="14" t="s">
        <v>1304</v>
      </c>
      <c r="P120" s="10" t="s">
        <v>592</v>
      </c>
      <c r="Q120" s="15" t="s">
        <v>593</v>
      </c>
      <c r="R120" s="16" t="s">
        <v>1305</v>
      </c>
      <c r="S120" s="10" t="str">
        <f t="shared" si="25"/>
        <v>Marie Mališová</v>
      </c>
      <c r="T120" s="17" t="s">
        <v>643</v>
      </c>
      <c r="U120" s="17">
        <v>252</v>
      </c>
      <c r="V120" s="17"/>
      <c r="W120" s="8" t="s">
        <v>444</v>
      </c>
      <c r="X120" s="8" t="s">
        <v>444</v>
      </c>
      <c r="Y120" s="8" t="s">
        <v>444</v>
      </c>
      <c r="Z120" s="8" t="s">
        <v>444</v>
      </c>
      <c r="AA120" s="8" t="s">
        <v>444</v>
      </c>
      <c r="AB120" s="8" t="s">
        <v>444</v>
      </c>
      <c r="AC120" s="18" t="s">
        <v>444</v>
      </c>
      <c r="AD120" s="19"/>
      <c r="AE120" s="8" t="s">
        <v>444</v>
      </c>
      <c r="AF120" s="8" t="s">
        <v>444</v>
      </c>
      <c r="AG120" s="8" t="s">
        <v>444</v>
      </c>
      <c r="AH120" s="8" t="s">
        <v>444</v>
      </c>
      <c r="AI120" s="8" t="s">
        <v>444</v>
      </c>
      <c r="AJ120" s="18" t="s">
        <v>444</v>
      </c>
      <c r="AK120" s="12">
        <v>2</v>
      </c>
      <c r="AL120" s="12">
        <v>0</v>
      </c>
      <c r="AM120" s="12">
        <v>0</v>
      </c>
      <c r="AN120" s="20">
        <f t="shared" si="26"/>
        <v>2</v>
      </c>
      <c r="AO120" s="21">
        <v>262</v>
      </c>
      <c r="AP120" s="21">
        <v>131</v>
      </c>
      <c r="AQ120" s="22">
        <v>131</v>
      </c>
      <c r="AR120" s="23">
        <f t="shared" si="27"/>
        <v>0.5</v>
      </c>
      <c r="AS120" s="23">
        <f t="shared" si="22"/>
        <v>0.5</v>
      </c>
      <c r="AT120" s="24">
        <f t="shared" si="28"/>
        <v>131</v>
      </c>
      <c r="AU120" s="25">
        <f t="shared" si="15"/>
        <v>21486</v>
      </c>
      <c r="AV120" s="25" t="s">
        <v>397</v>
      </c>
      <c r="AW120" s="16">
        <v>6341</v>
      </c>
      <c r="AX120" s="26">
        <f t="shared" si="23"/>
        <v>262000</v>
      </c>
      <c r="AY120" s="26">
        <f t="shared" si="24"/>
        <v>131000</v>
      </c>
      <c r="AZ120" s="27" t="s">
        <v>1184</v>
      </c>
      <c r="BA120" s="26">
        <f t="shared" si="14"/>
        <v>65500</v>
      </c>
      <c r="BB120" s="27" t="s">
        <v>1210</v>
      </c>
      <c r="BC120" s="12" t="s">
        <v>649</v>
      </c>
      <c r="BD120" s="12" t="s">
        <v>1227</v>
      </c>
      <c r="BE120" s="64">
        <v>38504</v>
      </c>
      <c r="BF120" s="64">
        <v>38717</v>
      </c>
      <c r="BG120" s="64" t="s">
        <v>1016</v>
      </c>
    </row>
    <row r="121" spans="1:59" s="37" customFormat="1" ht="25.5">
      <c r="A121" s="8">
        <v>117</v>
      </c>
      <c r="B121" s="9" t="s">
        <v>458</v>
      </c>
      <c r="C121" s="10" t="s">
        <v>676</v>
      </c>
      <c r="D121" s="11" t="s">
        <v>665</v>
      </c>
      <c r="E121" s="63" t="s">
        <v>449</v>
      </c>
      <c r="F121" s="10" t="s">
        <v>677</v>
      </c>
      <c r="G121" s="12" t="s">
        <v>678</v>
      </c>
      <c r="H121" s="10" t="s">
        <v>679</v>
      </c>
      <c r="I121" s="10" t="s">
        <v>680</v>
      </c>
      <c r="J121" s="13">
        <v>554650013</v>
      </c>
      <c r="K121" s="13">
        <v>554650013</v>
      </c>
      <c r="L121" s="13">
        <v>604231192</v>
      </c>
      <c r="M121" s="72" t="s">
        <v>681</v>
      </c>
      <c r="N121" s="72" t="s">
        <v>682</v>
      </c>
      <c r="O121" s="14" t="s">
        <v>683</v>
      </c>
      <c r="P121" s="10" t="s">
        <v>609</v>
      </c>
      <c r="Q121" s="15" t="s">
        <v>610</v>
      </c>
      <c r="R121" s="16" t="s">
        <v>684</v>
      </c>
      <c r="S121" s="10" t="str">
        <f t="shared" si="25"/>
        <v>Dagmar Válková</v>
      </c>
      <c r="T121" s="17" t="s">
        <v>643</v>
      </c>
      <c r="U121" s="17">
        <v>278</v>
      </c>
      <c r="V121" s="17"/>
      <c r="W121" s="8" t="s">
        <v>444</v>
      </c>
      <c r="X121" s="8" t="s">
        <v>444</v>
      </c>
      <c r="Y121" s="8" t="s">
        <v>444</v>
      </c>
      <c r="Z121" s="8" t="s">
        <v>444</v>
      </c>
      <c r="AA121" s="8" t="s">
        <v>444</v>
      </c>
      <c r="AB121" s="8" t="s">
        <v>444</v>
      </c>
      <c r="AC121" s="18" t="s">
        <v>444</v>
      </c>
      <c r="AD121" s="19"/>
      <c r="AE121" s="8" t="s">
        <v>444</v>
      </c>
      <c r="AF121" s="8" t="s">
        <v>444</v>
      </c>
      <c r="AG121" s="8" t="s">
        <v>444</v>
      </c>
      <c r="AH121" s="8" t="s">
        <v>444</v>
      </c>
      <c r="AI121" s="8" t="s">
        <v>444</v>
      </c>
      <c r="AJ121" s="18" t="s">
        <v>444</v>
      </c>
      <c r="AK121" s="12">
        <v>2</v>
      </c>
      <c r="AL121" s="12">
        <v>0</v>
      </c>
      <c r="AM121" s="12">
        <v>0</v>
      </c>
      <c r="AN121" s="20">
        <f t="shared" si="26"/>
        <v>2</v>
      </c>
      <c r="AO121" s="21">
        <v>400</v>
      </c>
      <c r="AP121" s="21">
        <v>200</v>
      </c>
      <c r="AQ121" s="22">
        <v>200</v>
      </c>
      <c r="AR121" s="23">
        <f t="shared" si="27"/>
        <v>0.5</v>
      </c>
      <c r="AS121" s="23" t="s">
        <v>686</v>
      </c>
      <c r="AT121" s="24">
        <f t="shared" si="28"/>
        <v>200</v>
      </c>
      <c r="AU121" s="25">
        <f t="shared" si="15"/>
        <v>21686</v>
      </c>
      <c r="AV121" s="25" t="s">
        <v>398</v>
      </c>
      <c r="AW121" s="16">
        <v>5321</v>
      </c>
      <c r="AX121" s="26">
        <f t="shared" si="23"/>
        <v>400000</v>
      </c>
      <c r="AY121" s="26">
        <f t="shared" si="24"/>
        <v>200000</v>
      </c>
      <c r="AZ121" s="27" t="s">
        <v>595</v>
      </c>
      <c r="BA121" s="26">
        <f t="shared" si="14"/>
        <v>100000</v>
      </c>
      <c r="BB121" s="27" t="s">
        <v>596</v>
      </c>
      <c r="BC121" s="12" t="s">
        <v>649</v>
      </c>
      <c r="BD121" s="12" t="s">
        <v>685</v>
      </c>
      <c r="BE121" s="64">
        <v>38534</v>
      </c>
      <c r="BF121" s="64">
        <v>38626</v>
      </c>
      <c r="BG121" s="64" t="s">
        <v>1016</v>
      </c>
    </row>
    <row r="122" spans="1:59" s="37" customFormat="1" ht="25.5">
      <c r="A122" s="8">
        <v>118</v>
      </c>
      <c r="B122" s="9" t="s">
        <v>551</v>
      </c>
      <c r="C122" s="10" t="s">
        <v>769</v>
      </c>
      <c r="D122" s="11" t="s">
        <v>346</v>
      </c>
      <c r="E122" s="63" t="s">
        <v>449</v>
      </c>
      <c r="F122" s="10" t="s">
        <v>347</v>
      </c>
      <c r="G122" s="12" t="s">
        <v>348</v>
      </c>
      <c r="H122" s="10" t="s">
        <v>349</v>
      </c>
      <c r="I122" s="10" t="s">
        <v>350</v>
      </c>
      <c r="J122" s="13">
        <v>554645086</v>
      </c>
      <c r="K122" s="13">
        <v>554645086</v>
      </c>
      <c r="L122" s="13">
        <v>724178455</v>
      </c>
      <c r="M122" s="72" t="s">
        <v>351</v>
      </c>
      <c r="N122" s="72" t="s">
        <v>352</v>
      </c>
      <c r="O122" s="14" t="s">
        <v>353</v>
      </c>
      <c r="P122" s="10" t="s">
        <v>592</v>
      </c>
      <c r="Q122" s="15" t="s">
        <v>593</v>
      </c>
      <c r="R122" s="16" t="s">
        <v>355</v>
      </c>
      <c r="S122" s="10" t="str">
        <f t="shared" si="25"/>
        <v>Emilián Janča</v>
      </c>
      <c r="T122" s="17" t="s">
        <v>443</v>
      </c>
      <c r="U122" s="17">
        <v>296</v>
      </c>
      <c r="V122" s="17"/>
      <c r="W122" s="8" t="s">
        <v>444</v>
      </c>
      <c r="X122" s="8" t="s">
        <v>444</v>
      </c>
      <c r="Y122" s="8" t="s">
        <v>444</v>
      </c>
      <c r="Z122" s="8" t="s">
        <v>444</v>
      </c>
      <c r="AA122" s="8" t="s">
        <v>444</v>
      </c>
      <c r="AB122" s="8" t="s">
        <v>444</v>
      </c>
      <c r="AC122" s="18" t="s">
        <v>444</v>
      </c>
      <c r="AD122" s="19"/>
      <c r="AE122" s="8" t="s">
        <v>444</v>
      </c>
      <c r="AF122" s="8" t="s">
        <v>444</v>
      </c>
      <c r="AG122" s="8" t="s">
        <v>444</v>
      </c>
      <c r="AH122" s="8" t="s">
        <v>444</v>
      </c>
      <c r="AI122" s="8" t="s">
        <v>444</v>
      </c>
      <c r="AJ122" s="18" t="s">
        <v>444</v>
      </c>
      <c r="AK122" s="12">
        <v>2</v>
      </c>
      <c r="AL122" s="12">
        <v>0</v>
      </c>
      <c r="AM122" s="12">
        <v>0</v>
      </c>
      <c r="AN122" s="20">
        <f t="shared" si="26"/>
        <v>2</v>
      </c>
      <c r="AO122" s="21">
        <v>494</v>
      </c>
      <c r="AP122" s="21">
        <v>200</v>
      </c>
      <c r="AQ122" s="22">
        <v>294</v>
      </c>
      <c r="AR122" s="23">
        <f t="shared" si="27"/>
        <v>0.4048582995951417</v>
      </c>
      <c r="AS122" s="23">
        <f aca="true" t="shared" si="29" ref="AS122:AS132">AQ122/AO122</f>
        <v>0.5951417004048583</v>
      </c>
      <c r="AT122" s="24">
        <f t="shared" si="28"/>
        <v>200</v>
      </c>
      <c r="AU122" s="25">
        <f t="shared" si="15"/>
        <v>21886</v>
      </c>
      <c r="AV122" s="25" t="s">
        <v>398</v>
      </c>
      <c r="AW122" s="16" t="s">
        <v>295</v>
      </c>
      <c r="AX122" s="26">
        <f t="shared" si="23"/>
        <v>494000</v>
      </c>
      <c r="AY122" s="26">
        <f t="shared" si="24"/>
        <v>200000</v>
      </c>
      <c r="AZ122" s="27" t="s">
        <v>1165</v>
      </c>
      <c r="BA122" s="26">
        <f t="shared" si="14"/>
        <v>100000</v>
      </c>
      <c r="BB122" s="27" t="s">
        <v>596</v>
      </c>
      <c r="BC122" s="12" t="s">
        <v>445</v>
      </c>
      <c r="BD122" s="12" t="s">
        <v>864</v>
      </c>
      <c r="BE122" s="64">
        <v>38473</v>
      </c>
      <c r="BF122" s="64">
        <v>38686</v>
      </c>
      <c r="BG122" s="64" t="s">
        <v>1016</v>
      </c>
    </row>
    <row r="123" spans="1:59" s="37" customFormat="1" ht="25.5">
      <c r="A123" s="8">
        <v>119</v>
      </c>
      <c r="B123" s="9" t="s">
        <v>552</v>
      </c>
      <c r="C123" s="10" t="s">
        <v>356</v>
      </c>
      <c r="D123" s="11" t="s">
        <v>346</v>
      </c>
      <c r="E123" s="63" t="s">
        <v>449</v>
      </c>
      <c r="F123" s="10" t="s">
        <v>347</v>
      </c>
      <c r="G123" s="12" t="s">
        <v>348</v>
      </c>
      <c r="H123" s="10" t="s">
        <v>349</v>
      </c>
      <c r="I123" s="10" t="s">
        <v>350</v>
      </c>
      <c r="J123" s="13">
        <v>554645086</v>
      </c>
      <c r="K123" s="13">
        <v>554645086</v>
      </c>
      <c r="L123" s="13">
        <v>724178455</v>
      </c>
      <c r="M123" s="72" t="s">
        <v>351</v>
      </c>
      <c r="N123" s="72" t="s">
        <v>352</v>
      </c>
      <c r="O123" s="14" t="s">
        <v>353</v>
      </c>
      <c r="P123" s="10" t="s">
        <v>592</v>
      </c>
      <c r="Q123" s="15" t="s">
        <v>593</v>
      </c>
      <c r="R123" s="16" t="s">
        <v>355</v>
      </c>
      <c r="S123" s="10" t="str">
        <f t="shared" si="25"/>
        <v>Emilián Janča</v>
      </c>
      <c r="T123" s="17" t="s">
        <v>443</v>
      </c>
      <c r="U123" s="17">
        <v>296</v>
      </c>
      <c r="V123" s="17"/>
      <c r="W123" s="8" t="s">
        <v>444</v>
      </c>
      <c r="X123" s="8" t="s">
        <v>444</v>
      </c>
      <c r="Y123" s="8" t="s">
        <v>444</v>
      </c>
      <c r="Z123" s="8" t="s">
        <v>444</v>
      </c>
      <c r="AA123" s="8" t="s">
        <v>444</v>
      </c>
      <c r="AB123" s="8" t="s">
        <v>444</v>
      </c>
      <c r="AC123" s="18" t="s">
        <v>444</v>
      </c>
      <c r="AD123" s="19"/>
      <c r="AE123" s="8" t="s">
        <v>444</v>
      </c>
      <c r="AF123" s="8" t="s">
        <v>444</v>
      </c>
      <c r="AG123" s="8" t="s">
        <v>444</v>
      </c>
      <c r="AH123" s="8" t="s">
        <v>444</v>
      </c>
      <c r="AI123" s="8" t="s">
        <v>444</v>
      </c>
      <c r="AJ123" s="18" t="s">
        <v>444</v>
      </c>
      <c r="AK123" s="12">
        <v>2</v>
      </c>
      <c r="AL123" s="12">
        <v>0</v>
      </c>
      <c r="AM123" s="12">
        <v>0</v>
      </c>
      <c r="AN123" s="20">
        <f t="shared" si="26"/>
        <v>2</v>
      </c>
      <c r="AO123" s="21">
        <v>532</v>
      </c>
      <c r="AP123" s="21">
        <v>200</v>
      </c>
      <c r="AQ123" s="22">
        <v>332</v>
      </c>
      <c r="AR123" s="23">
        <f t="shared" si="27"/>
        <v>0.37593984962406013</v>
      </c>
      <c r="AS123" s="23">
        <f t="shared" si="29"/>
        <v>0.6240601503759399</v>
      </c>
      <c r="AT123" s="24">
        <f t="shared" si="28"/>
        <v>200</v>
      </c>
      <c r="AU123" s="25">
        <f t="shared" si="15"/>
        <v>22086</v>
      </c>
      <c r="AV123" s="25" t="s">
        <v>398</v>
      </c>
      <c r="AW123" s="16" t="s">
        <v>295</v>
      </c>
      <c r="AX123" s="26">
        <f t="shared" si="23"/>
        <v>532000</v>
      </c>
      <c r="AY123" s="26">
        <f t="shared" si="24"/>
        <v>200000</v>
      </c>
      <c r="AZ123" s="27" t="s">
        <v>1165</v>
      </c>
      <c r="BA123" s="26">
        <f t="shared" si="14"/>
        <v>100000</v>
      </c>
      <c r="BB123" s="27" t="s">
        <v>596</v>
      </c>
      <c r="BC123" s="12" t="s">
        <v>445</v>
      </c>
      <c r="BD123" s="12" t="s">
        <v>864</v>
      </c>
      <c r="BE123" s="64">
        <v>38473</v>
      </c>
      <c r="BF123" s="64">
        <v>38564</v>
      </c>
      <c r="BG123" s="64" t="s">
        <v>1016</v>
      </c>
    </row>
    <row r="124" spans="1:59" s="37" customFormat="1" ht="38.25">
      <c r="A124" s="8">
        <v>120</v>
      </c>
      <c r="B124" s="9" t="s">
        <v>475</v>
      </c>
      <c r="C124" s="10" t="s">
        <v>896</v>
      </c>
      <c r="D124" s="11" t="s">
        <v>892</v>
      </c>
      <c r="E124" s="63" t="s">
        <v>449</v>
      </c>
      <c r="F124" s="10" t="s">
        <v>893</v>
      </c>
      <c r="G124" s="12" t="s">
        <v>768</v>
      </c>
      <c r="H124" s="10" t="s">
        <v>894</v>
      </c>
      <c r="I124" s="10" t="s">
        <v>895</v>
      </c>
      <c r="J124" s="13">
        <v>554716722</v>
      </c>
      <c r="K124" s="13">
        <v>554716722</v>
      </c>
      <c r="L124" s="13">
        <v>724180360</v>
      </c>
      <c r="M124" s="72" t="s">
        <v>897</v>
      </c>
      <c r="N124" s="72"/>
      <c r="O124" s="14" t="s">
        <v>898</v>
      </c>
      <c r="P124" s="10" t="s">
        <v>592</v>
      </c>
      <c r="Q124" s="15" t="s">
        <v>593</v>
      </c>
      <c r="R124" s="16" t="s">
        <v>899</v>
      </c>
      <c r="S124" s="10" t="str">
        <f t="shared" si="25"/>
        <v>Ing. Stanislav Moškoř</v>
      </c>
      <c r="T124" s="17" t="s">
        <v>443</v>
      </c>
      <c r="U124" s="17">
        <v>329</v>
      </c>
      <c r="V124" s="17"/>
      <c r="W124" s="8" t="s">
        <v>444</v>
      </c>
      <c r="X124" s="8" t="s">
        <v>444</v>
      </c>
      <c r="Y124" s="8" t="s">
        <v>444</v>
      </c>
      <c r="Z124" s="8" t="s">
        <v>444</v>
      </c>
      <c r="AA124" s="8" t="s">
        <v>444</v>
      </c>
      <c r="AB124" s="8" t="s">
        <v>444</v>
      </c>
      <c r="AC124" s="18" t="s">
        <v>444</v>
      </c>
      <c r="AD124" s="19"/>
      <c r="AE124" s="8" t="s">
        <v>444</v>
      </c>
      <c r="AF124" s="8" t="s">
        <v>444</v>
      </c>
      <c r="AG124" s="8" t="s">
        <v>444</v>
      </c>
      <c r="AH124" s="8" t="s">
        <v>444</v>
      </c>
      <c r="AI124" s="8" t="s">
        <v>444</v>
      </c>
      <c r="AJ124" s="18" t="s">
        <v>444</v>
      </c>
      <c r="AK124" s="12">
        <v>2</v>
      </c>
      <c r="AL124" s="12">
        <v>0</v>
      </c>
      <c r="AM124" s="12">
        <v>0</v>
      </c>
      <c r="AN124" s="20">
        <f t="shared" si="26"/>
        <v>2</v>
      </c>
      <c r="AO124" s="21">
        <v>212</v>
      </c>
      <c r="AP124" s="21">
        <v>106</v>
      </c>
      <c r="AQ124" s="22">
        <v>106</v>
      </c>
      <c r="AR124" s="23">
        <f t="shared" si="27"/>
        <v>0.5</v>
      </c>
      <c r="AS124" s="23">
        <f t="shared" si="29"/>
        <v>0.5</v>
      </c>
      <c r="AT124" s="24">
        <f t="shared" si="28"/>
        <v>106</v>
      </c>
      <c r="AU124" s="25">
        <f t="shared" si="15"/>
        <v>22192</v>
      </c>
      <c r="AV124" s="25" t="s">
        <v>398</v>
      </c>
      <c r="AW124" s="16">
        <v>5321</v>
      </c>
      <c r="AX124" s="26">
        <f t="shared" si="23"/>
        <v>212000</v>
      </c>
      <c r="AY124" s="26">
        <f t="shared" si="24"/>
        <v>106000</v>
      </c>
      <c r="AZ124" s="27" t="s">
        <v>1185</v>
      </c>
      <c r="BA124" s="26">
        <f t="shared" si="14"/>
        <v>53000</v>
      </c>
      <c r="BB124" s="27" t="s">
        <v>1211</v>
      </c>
      <c r="BC124" s="12" t="s">
        <v>445</v>
      </c>
      <c r="BD124" s="12" t="s">
        <v>865</v>
      </c>
      <c r="BE124" s="64">
        <v>38353</v>
      </c>
      <c r="BF124" s="64">
        <v>39082</v>
      </c>
      <c r="BG124" s="64" t="s">
        <v>1017</v>
      </c>
    </row>
    <row r="125" spans="1:59" s="37" customFormat="1" ht="27" customHeight="1">
      <c r="A125" s="8">
        <v>121</v>
      </c>
      <c r="B125" s="9" t="s">
        <v>490</v>
      </c>
      <c r="C125" s="10" t="s">
        <v>1002</v>
      </c>
      <c r="D125" s="11" t="s">
        <v>1001</v>
      </c>
      <c r="E125" s="63" t="s">
        <v>449</v>
      </c>
      <c r="F125" s="10" t="s">
        <v>1003</v>
      </c>
      <c r="G125" s="12" t="s">
        <v>1004</v>
      </c>
      <c r="H125" s="10" t="s">
        <v>1006</v>
      </c>
      <c r="I125" s="10" t="s">
        <v>1007</v>
      </c>
      <c r="J125" s="13">
        <v>554751452</v>
      </c>
      <c r="K125" s="13">
        <v>554751452</v>
      </c>
      <c r="L125" s="13">
        <v>605170912</v>
      </c>
      <c r="M125" s="72" t="s">
        <v>1008</v>
      </c>
      <c r="N125" s="72"/>
      <c r="O125" s="14" t="s">
        <v>1009</v>
      </c>
      <c r="P125" s="10" t="s">
        <v>592</v>
      </c>
      <c r="Q125" s="15" t="s">
        <v>593</v>
      </c>
      <c r="R125" s="16" t="s">
        <v>1010</v>
      </c>
      <c r="S125" s="10" t="str">
        <f t="shared" si="25"/>
        <v>Ing. Dana Selingerová</v>
      </c>
      <c r="T125" s="17" t="s">
        <v>643</v>
      </c>
      <c r="U125" s="17">
        <v>341</v>
      </c>
      <c r="V125" s="17"/>
      <c r="W125" s="8" t="s">
        <v>444</v>
      </c>
      <c r="X125" s="8" t="s">
        <v>444</v>
      </c>
      <c r="Y125" s="8" t="s">
        <v>444</v>
      </c>
      <c r="Z125" s="8" t="s">
        <v>444</v>
      </c>
      <c r="AA125" s="8" t="s">
        <v>444</v>
      </c>
      <c r="AB125" s="8" t="s">
        <v>444</v>
      </c>
      <c r="AC125" s="18" t="s">
        <v>444</v>
      </c>
      <c r="AD125" s="19"/>
      <c r="AE125" s="8" t="s">
        <v>444</v>
      </c>
      <c r="AF125" s="8" t="s">
        <v>444</v>
      </c>
      <c r="AG125" s="8" t="s">
        <v>444</v>
      </c>
      <c r="AH125" s="8" t="s">
        <v>444</v>
      </c>
      <c r="AI125" s="8" t="s">
        <v>444</v>
      </c>
      <c r="AJ125" s="18" t="s">
        <v>444</v>
      </c>
      <c r="AK125" s="12">
        <v>2</v>
      </c>
      <c r="AL125" s="12">
        <v>0</v>
      </c>
      <c r="AM125" s="12">
        <v>0</v>
      </c>
      <c r="AN125" s="20">
        <f t="shared" si="26"/>
        <v>2</v>
      </c>
      <c r="AO125" s="21">
        <v>376</v>
      </c>
      <c r="AP125" s="21">
        <v>188</v>
      </c>
      <c r="AQ125" s="22">
        <v>188</v>
      </c>
      <c r="AR125" s="23">
        <f t="shared" si="27"/>
        <v>0.5</v>
      </c>
      <c r="AS125" s="23">
        <f t="shared" si="29"/>
        <v>0.5</v>
      </c>
      <c r="AT125" s="24">
        <f t="shared" si="28"/>
        <v>188</v>
      </c>
      <c r="AU125" s="25">
        <f t="shared" si="15"/>
        <v>22380</v>
      </c>
      <c r="AV125" s="25" t="s">
        <v>398</v>
      </c>
      <c r="AW125" s="16">
        <v>5321</v>
      </c>
      <c r="AX125" s="26">
        <f t="shared" si="23"/>
        <v>376000</v>
      </c>
      <c r="AY125" s="26">
        <f t="shared" si="24"/>
        <v>188000</v>
      </c>
      <c r="AZ125" s="27" t="s">
        <v>1186</v>
      </c>
      <c r="BA125" s="26">
        <f t="shared" si="14"/>
        <v>94000</v>
      </c>
      <c r="BB125" s="27" t="s">
        <v>1212</v>
      </c>
      <c r="BC125" s="12" t="s">
        <v>649</v>
      </c>
      <c r="BD125" s="12" t="s">
        <v>866</v>
      </c>
      <c r="BE125" s="64">
        <v>38504</v>
      </c>
      <c r="BF125" s="64">
        <v>38595</v>
      </c>
      <c r="BG125" s="64" t="s">
        <v>1016</v>
      </c>
    </row>
    <row r="126" spans="1:59" s="37" customFormat="1" ht="25.5">
      <c r="A126" s="8">
        <v>122</v>
      </c>
      <c r="B126" s="9" t="s">
        <v>478</v>
      </c>
      <c r="C126" s="10" t="s">
        <v>919</v>
      </c>
      <c r="D126" s="11" t="s">
        <v>920</v>
      </c>
      <c r="E126" s="63" t="s">
        <v>449</v>
      </c>
      <c r="F126" s="10" t="s">
        <v>921</v>
      </c>
      <c r="G126" s="12" t="s">
        <v>687</v>
      </c>
      <c r="H126" s="10" t="s">
        <v>922</v>
      </c>
      <c r="I126" s="10" t="s">
        <v>923</v>
      </c>
      <c r="J126" s="13">
        <v>558362841</v>
      </c>
      <c r="K126" s="13">
        <v>558362821</v>
      </c>
      <c r="L126" s="13">
        <v>721157021</v>
      </c>
      <c r="M126" s="72" t="s">
        <v>924</v>
      </c>
      <c r="N126" s="72" t="s">
        <v>925</v>
      </c>
      <c r="O126" s="14" t="s">
        <v>926</v>
      </c>
      <c r="P126" s="10" t="s">
        <v>592</v>
      </c>
      <c r="Q126" s="15" t="s">
        <v>593</v>
      </c>
      <c r="R126" s="16" t="s">
        <v>927</v>
      </c>
      <c r="S126" s="10" t="str">
        <f t="shared" si="25"/>
        <v>Jana Kohutová</v>
      </c>
      <c r="T126" s="17" t="s">
        <v>643</v>
      </c>
      <c r="U126" s="17">
        <v>381</v>
      </c>
      <c r="V126" s="17"/>
      <c r="W126" s="8" t="s">
        <v>444</v>
      </c>
      <c r="X126" s="8" t="s">
        <v>444</v>
      </c>
      <c r="Y126" s="8" t="s">
        <v>444</v>
      </c>
      <c r="Z126" s="8" t="s">
        <v>444</v>
      </c>
      <c r="AA126" s="8" t="s">
        <v>444</v>
      </c>
      <c r="AB126" s="8" t="s">
        <v>444</v>
      </c>
      <c r="AC126" s="18" t="s">
        <v>444</v>
      </c>
      <c r="AD126" s="19"/>
      <c r="AE126" s="8" t="s">
        <v>444</v>
      </c>
      <c r="AF126" s="8" t="s">
        <v>444</v>
      </c>
      <c r="AG126" s="8" t="s">
        <v>444</v>
      </c>
      <c r="AH126" s="8" t="s">
        <v>444</v>
      </c>
      <c r="AI126" s="8" t="s">
        <v>444</v>
      </c>
      <c r="AJ126" s="18" t="s">
        <v>444</v>
      </c>
      <c r="AK126" s="12">
        <v>2</v>
      </c>
      <c r="AL126" s="12">
        <v>0</v>
      </c>
      <c r="AM126" s="12">
        <v>0</v>
      </c>
      <c r="AN126" s="20">
        <f t="shared" si="26"/>
        <v>2</v>
      </c>
      <c r="AO126" s="21">
        <v>215</v>
      </c>
      <c r="AP126" s="21">
        <v>103</v>
      </c>
      <c r="AQ126" s="22">
        <v>112</v>
      </c>
      <c r="AR126" s="23">
        <f t="shared" si="27"/>
        <v>0.4790697674418605</v>
      </c>
      <c r="AS126" s="23">
        <f t="shared" si="29"/>
        <v>0.5209302325581395</v>
      </c>
      <c r="AT126" s="24">
        <f t="shared" si="28"/>
        <v>103</v>
      </c>
      <c r="AU126" s="25">
        <f t="shared" si="15"/>
        <v>22483</v>
      </c>
      <c r="AV126" s="25" t="s">
        <v>397</v>
      </c>
      <c r="AW126" s="16">
        <v>6341</v>
      </c>
      <c r="AX126" s="26">
        <f t="shared" si="23"/>
        <v>215000</v>
      </c>
      <c r="AY126" s="26">
        <f t="shared" si="24"/>
        <v>103000</v>
      </c>
      <c r="AZ126" s="27" t="s">
        <v>1187</v>
      </c>
      <c r="BA126" s="26">
        <f t="shared" si="14"/>
        <v>51500</v>
      </c>
      <c r="BB126" s="27" t="s">
        <v>1213</v>
      </c>
      <c r="BC126" s="12" t="s">
        <v>649</v>
      </c>
      <c r="BD126" s="12" t="s">
        <v>1238</v>
      </c>
      <c r="BE126" s="64">
        <v>38534</v>
      </c>
      <c r="BF126" s="64">
        <v>38625</v>
      </c>
      <c r="BG126" s="64" t="s">
        <v>1016</v>
      </c>
    </row>
    <row r="127" spans="1:59" s="37" customFormat="1" ht="51">
      <c r="A127" s="8">
        <v>123</v>
      </c>
      <c r="B127" s="9" t="s">
        <v>571</v>
      </c>
      <c r="C127" s="10" t="s">
        <v>231</v>
      </c>
      <c r="D127" s="11" t="s">
        <v>297</v>
      </c>
      <c r="E127" s="63" t="s">
        <v>449</v>
      </c>
      <c r="F127" s="10" t="s">
        <v>299</v>
      </c>
      <c r="G127" s="12" t="s">
        <v>738</v>
      </c>
      <c r="H127" s="10" t="s">
        <v>300</v>
      </c>
      <c r="I127" s="10" t="s">
        <v>301</v>
      </c>
      <c r="J127" s="13">
        <v>554749501</v>
      </c>
      <c r="K127" s="13">
        <v>554777137</v>
      </c>
      <c r="L127" s="13">
        <v>724178617</v>
      </c>
      <c r="M127" s="72" t="s">
        <v>302</v>
      </c>
      <c r="N127" s="72" t="s">
        <v>303</v>
      </c>
      <c r="O127" s="14" t="s">
        <v>304</v>
      </c>
      <c r="P127" s="10" t="s">
        <v>592</v>
      </c>
      <c r="Q127" s="15" t="s">
        <v>593</v>
      </c>
      <c r="R127" s="16" t="s">
        <v>305</v>
      </c>
      <c r="S127" s="10" t="str">
        <f t="shared" si="25"/>
        <v>Jan Sedlák</v>
      </c>
      <c r="T127" s="17" t="s">
        <v>443</v>
      </c>
      <c r="U127" s="17">
        <v>416</v>
      </c>
      <c r="V127" s="17"/>
      <c r="W127" s="8" t="s">
        <v>444</v>
      </c>
      <c r="X127" s="8" t="s">
        <v>444</v>
      </c>
      <c r="Y127" s="8" t="s">
        <v>444</v>
      </c>
      <c r="Z127" s="8" t="s">
        <v>444</v>
      </c>
      <c r="AA127" s="8" t="s">
        <v>444</v>
      </c>
      <c r="AB127" s="8" t="s">
        <v>444</v>
      </c>
      <c r="AC127" s="18" t="s">
        <v>444</v>
      </c>
      <c r="AD127" s="19"/>
      <c r="AE127" s="8" t="s">
        <v>444</v>
      </c>
      <c r="AF127" s="8" t="s">
        <v>444</v>
      </c>
      <c r="AG127" s="8" t="s">
        <v>444</v>
      </c>
      <c r="AH127" s="8" t="s">
        <v>444</v>
      </c>
      <c r="AI127" s="8" t="s">
        <v>444</v>
      </c>
      <c r="AJ127" s="18" t="s">
        <v>444</v>
      </c>
      <c r="AK127" s="12">
        <v>2</v>
      </c>
      <c r="AL127" s="12">
        <v>0</v>
      </c>
      <c r="AM127" s="12">
        <v>0</v>
      </c>
      <c r="AN127" s="20">
        <f t="shared" si="26"/>
        <v>2</v>
      </c>
      <c r="AO127" s="21">
        <v>236</v>
      </c>
      <c r="AP127" s="21">
        <v>118</v>
      </c>
      <c r="AQ127" s="22">
        <v>118</v>
      </c>
      <c r="AR127" s="23">
        <f t="shared" si="27"/>
        <v>0.5</v>
      </c>
      <c r="AS127" s="23">
        <f t="shared" si="29"/>
        <v>0.5</v>
      </c>
      <c r="AT127" s="24">
        <f t="shared" si="28"/>
        <v>118</v>
      </c>
      <c r="AU127" s="25">
        <f t="shared" si="15"/>
        <v>22601</v>
      </c>
      <c r="AV127" s="25" t="s">
        <v>397</v>
      </c>
      <c r="AW127" s="16" t="s">
        <v>306</v>
      </c>
      <c r="AX127" s="26">
        <f t="shared" si="23"/>
        <v>236000</v>
      </c>
      <c r="AY127" s="26">
        <f t="shared" si="24"/>
        <v>118000</v>
      </c>
      <c r="AZ127" s="27" t="s">
        <v>1188</v>
      </c>
      <c r="BA127" s="26">
        <f t="shared" si="14"/>
        <v>59000</v>
      </c>
      <c r="BB127" s="27" t="s">
        <v>1214</v>
      </c>
      <c r="BC127" s="12" t="s">
        <v>445</v>
      </c>
      <c r="BD127" s="12" t="s">
        <v>815</v>
      </c>
      <c r="BE127" s="64">
        <v>38504</v>
      </c>
      <c r="BF127" s="64">
        <v>38807</v>
      </c>
      <c r="BG127" s="64" t="s">
        <v>1017</v>
      </c>
    </row>
    <row r="128" spans="1:59" s="37" customFormat="1" ht="25.5">
      <c r="A128" s="8">
        <v>124</v>
      </c>
      <c r="B128" s="9" t="s">
        <v>559</v>
      </c>
      <c r="C128" s="10" t="s">
        <v>142</v>
      </c>
      <c r="D128" s="11" t="s">
        <v>141</v>
      </c>
      <c r="E128" s="63" t="s">
        <v>449</v>
      </c>
      <c r="F128" s="10" t="s">
        <v>143</v>
      </c>
      <c r="G128" s="12" t="s">
        <v>109</v>
      </c>
      <c r="H128" s="10" t="s">
        <v>144</v>
      </c>
      <c r="I128" s="10" t="s">
        <v>146</v>
      </c>
      <c r="J128" s="13">
        <v>558362167</v>
      </c>
      <c r="K128" s="13">
        <v>558341570</v>
      </c>
      <c r="L128" s="13">
        <v>724179155</v>
      </c>
      <c r="M128" s="72" t="s">
        <v>147</v>
      </c>
      <c r="N128" s="72" t="s">
        <v>148</v>
      </c>
      <c r="O128" s="14" t="s">
        <v>149</v>
      </c>
      <c r="P128" s="10" t="s">
        <v>609</v>
      </c>
      <c r="Q128" s="15" t="s">
        <v>610</v>
      </c>
      <c r="R128" s="16" t="s">
        <v>150</v>
      </c>
      <c r="S128" s="10" t="str">
        <f t="shared" si="25"/>
        <v>Josef Puczok</v>
      </c>
      <c r="T128" s="17" t="s">
        <v>443</v>
      </c>
      <c r="U128" s="17">
        <v>434</v>
      </c>
      <c r="V128" s="17"/>
      <c r="W128" s="8" t="s">
        <v>444</v>
      </c>
      <c r="X128" s="8" t="s">
        <v>444</v>
      </c>
      <c r="Y128" s="8" t="s">
        <v>444</v>
      </c>
      <c r="Z128" s="8" t="s">
        <v>444</v>
      </c>
      <c r="AA128" s="8" t="s">
        <v>444</v>
      </c>
      <c r="AB128" s="8" t="s">
        <v>444</v>
      </c>
      <c r="AC128" s="18" t="s">
        <v>444</v>
      </c>
      <c r="AD128" s="19"/>
      <c r="AE128" s="8" t="s">
        <v>444</v>
      </c>
      <c r="AF128" s="8" t="s">
        <v>444</v>
      </c>
      <c r="AG128" s="8" t="s">
        <v>444</v>
      </c>
      <c r="AH128" s="8" t="s">
        <v>444</v>
      </c>
      <c r="AI128" s="8" t="s">
        <v>444</v>
      </c>
      <c r="AJ128" s="18" t="s">
        <v>444</v>
      </c>
      <c r="AK128" s="12">
        <v>2</v>
      </c>
      <c r="AL128" s="12">
        <v>0</v>
      </c>
      <c r="AM128" s="12">
        <v>0</v>
      </c>
      <c r="AN128" s="20">
        <f t="shared" si="26"/>
        <v>2</v>
      </c>
      <c r="AO128" s="21">
        <v>400</v>
      </c>
      <c r="AP128" s="21">
        <v>200</v>
      </c>
      <c r="AQ128" s="22">
        <v>200</v>
      </c>
      <c r="AR128" s="23">
        <f t="shared" si="27"/>
        <v>0.5</v>
      </c>
      <c r="AS128" s="23">
        <f t="shared" si="29"/>
        <v>0.5</v>
      </c>
      <c r="AT128" s="24">
        <f t="shared" si="28"/>
        <v>200</v>
      </c>
      <c r="AU128" s="25">
        <f t="shared" si="15"/>
        <v>22801</v>
      </c>
      <c r="AV128" s="25" t="s">
        <v>397</v>
      </c>
      <c r="AW128" s="16" t="s">
        <v>306</v>
      </c>
      <c r="AX128" s="26">
        <f t="shared" si="23"/>
        <v>400000</v>
      </c>
      <c r="AY128" s="26">
        <f t="shared" si="24"/>
        <v>200000</v>
      </c>
      <c r="AZ128" s="27" t="s">
        <v>1165</v>
      </c>
      <c r="BA128" s="26">
        <f t="shared" si="14"/>
        <v>100000</v>
      </c>
      <c r="BB128" s="27" t="s">
        <v>596</v>
      </c>
      <c r="BC128" s="12" t="s">
        <v>445</v>
      </c>
      <c r="BD128" s="12" t="s">
        <v>867</v>
      </c>
      <c r="BE128" s="64">
        <v>38426</v>
      </c>
      <c r="BF128" s="64">
        <v>38472</v>
      </c>
      <c r="BG128" s="64" t="s">
        <v>1016</v>
      </c>
    </row>
    <row r="129" spans="1:59" s="37" customFormat="1" ht="25.5">
      <c r="A129" s="8">
        <v>125</v>
      </c>
      <c r="B129" s="9" t="s">
        <v>481</v>
      </c>
      <c r="C129" s="10" t="s">
        <v>939</v>
      </c>
      <c r="D129" s="11" t="s">
        <v>938</v>
      </c>
      <c r="E129" s="63" t="s">
        <v>449</v>
      </c>
      <c r="F129" s="10" t="s">
        <v>940</v>
      </c>
      <c r="G129" s="12" t="s">
        <v>941</v>
      </c>
      <c r="H129" s="10" t="s">
        <v>942</v>
      </c>
      <c r="I129" s="10" t="s">
        <v>943</v>
      </c>
      <c r="J129" s="13">
        <v>558671118</v>
      </c>
      <c r="K129" s="13">
        <v>558671222</v>
      </c>
      <c r="L129" s="13"/>
      <c r="M129" s="72" t="s">
        <v>944</v>
      </c>
      <c r="N129" s="72" t="s">
        <v>945</v>
      </c>
      <c r="O129" s="14" t="s">
        <v>946</v>
      </c>
      <c r="P129" s="10" t="s">
        <v>783</v>
      </c>
      <c r="Q129" s="15" t="s">
        <v>784</v>
      </c>
      <c r="R129" s="16" t="s">
        <v>947</v>
      </c>
      <c r="S129" s="10" t="str">
        <f>I129</f>
        <v>Ing. Petr Pauk</v>
      </c>
      <c r="T129" s="17" t="s">
        <v>443</v>
      </c>
      <c r="U129" s="17">
        <v>3711</v>
      </c>
      <c r="V129" s="17"/>
      <c r="W129" s="8" t="s">
        <v>444</v>
      </c>
      <c r="X129" s="8" t="s">
        <v>444</v>
      </c>
      <c r="Y129" s="8" t="s">
        <v>444</v>
      </c>
      <c r="Z129" s="8" t="s">
        <v>444</v>
      </c>
      <c r="AA129" s="8" t="s">
        <v>444</v>
      </c>
      <c r="AB129" s="8" t="s">
        <v>444</v>
      </c>
      <c r="AC129" s="18" t="s">
        <v>444</v>
      </c>
      <c r="AD129" s="19"/>
      <c r="AE129" s="8" t="s">
        <v>444</v>
      </c>
      <c r="AF129" s="8" t="s">
        <v>444</v>
      </c>
      <c r="AG129" s="8" t="s">
        <v>444</v>
      </c>
      <c r="AH129" s="8" t="s">
        <v>444</v>
      </c>
      <c r="AI129" s="8" t="s">
        <v>444</v>
      </c>
      <c r="AJ129" s="18" t="s">
        <v>444</v>
      </c>
      <c r="AK129" s="12">
        <v>2</v>
      </c>
      <c r="AL129" s="12">
        <v>0</v>
      </c>
      <c r="AM129" s="12">
        <v>0</v>
      </c>
      <c r="AN129" s="20">
        <f>SUM(AK129:AM129)</f>
        <v>2</v>
      </c>
      <c r="AO129" s="21">
        <v>795</v>
      </c>
      <c r="AP129" s="21">
        <v>199</v>
      </c>
      <c r="AQ129" s="22">
        <v>596</v>
      </c>
      <c r="AR129" s="23">
        <f>(AP129/AO129)</f>
        <v>0.25031446540880503</v>
      </c>
      <c r="AS129" s="23">
        <f>AQ129/AO129</f>
        <v>0.7496855345911949</v>
      </c>
      <c r="AT129" s="24">
        <f>AP129</f>
        <v>199</v>
      </c>
      <c r="AU129" s="25">
        <f t="shared" si="15"/>
        <v>23000</v>
      </c>
      <c r="AV129" s="25" t="s">
        <v>398</v>
      </c>
      <c r="AW129" s="16" t="s">
        <v>295</v>
      </c>
      <c r="AX129" s="26">
        <f>AO129*1000</f>
        <v>795000</v>
      </c>
      <c r="AY129" s="26">
        <f>AP129*1000</f>
        <v>199000</v>
      </c>
      <c r="AZ129" s="27" t="s">
        <v>1171</v>
      </c>
      <c r="BA129" s="26">
        <f>AY129/2</f>
        <v>99500</v>
      </c>
      <c r="BB129" s="27" t="s">
        <v>1196</v>
      </c>
      <c r="BC129" s="12" t="s">
        <v>445</v>
      </c>
      <c r="BD129" s="12" t="s">
        <v>870</v>
      </c>
      <c r="BE129" s="64">
        <v>38443</v>
      </c>
      <c r="BF129" s="64">
        <v>38625</v>
      </c>
      <c r="BG129" s="64" t="s">
        <v>1016</v>
      </c>
    </row>
    <row r="130" spans="1:59" s="37" customFormat="1" ht="25.5">
      <c r="A130" s="8">
        <v>126</v>
      </c>
      <c r="B130" s="9" t="s">
        <v>482</v>
      </c>
      <c r="C130" s="10" t="s">
        <v>948</v>
      </c>
      <c r="D130" s="11" t="s">
        <v>331</v>
      </c>
      <c r="E130" s="63" t="s">
        <v>449</v>
      </c>
      <c r="F130" s="10" t="s">
        <v>949</v>
      </c>
      <c r="G130" s="12" t="s">
        <v>731</v>
      </c>
      <c r="H130" s="10" t="s">
        <v>950</v>
      </c>
      <c r="I130" s="10" t="s">
        <v>951</v>
      </c>
      <c r="J130" s="13">
        <v>553768059</v>
      </c>
      <c r="K130" s="13">
        <v>553768059</v>
      </c>
      <c r="L130" s="13">
        <v>724053539</v>
      </c>
      <c r="M130" s="72" t="s">
        <v>952</v>
      </c>
      <c r="N130" s="72"/>
      <c r="O130" s="14" t="s">
        <v>953</v>
      </c>
      <c r="P130" s="10" t="s">
        <v>592</v>
      </c>
      <c r="Q130" s="15" t="s">
        <v>593</v>
      </c>
      <c r="R130" s="16" t="s">
        <v>954</v>
      </c>
      <c r="S130" s="10" t="str">
        <f t="shared" si="25"/>
        <v>Milan Šipula</v>
      </c>
      <c r="T130" s="17" t="s">
        <v>443</v>
      </c>
      <c r="U130" s="17">
        <v>444</v>
      </c>
      <c r="V130" s="17"/>
      <c r="W130" s="8" t="s">
        <v>444</v>
      </c>
      <c r="X130" s="8" t="s">
        <v>444</v>
      </c>
      <c r="Y130" s="8" t="s">
        <v>444</v>
      </c>
      <c r="Z130" s="8" t="s">
        <v>444</v>
      </c>
      <c r="AA130" s="8" t="s">
        <v>444</v>
      </c>
      <c r="AB130" s="8" t="s">
        <v>444</v>
      </c>
      <c r="AC130" s="18" t="s">
        <v>444</v>
      </c>
      <c r="AD130" s="19"/>
      <c r="AE130" s="8" t="s">
        <v>444</v>
      </c>
      <c r="AF130" s="8" t="s">
        <v>444</v>
      </c>
      <c r="AG130" s="8" t="s">
        <v>444</v>
      </c>
      <c r="AH130" s="8" t="s">
        <v>444</v>
      </c>
      <c r="AI130" s="8" t="s">
        <v>444</v>
      </c>
      <c r="AJ130" s="18" t="s">
        <v>444</v>
      </c>
      <c r="AK130" s="12">
        <v>2</v>
      </c>
      <c r="AL130" s="12">
        <v>0</v>
      </c>
      <c r="AM130" s="12">
        <v>0</v>
      </c>
      <c r="AN130" s="20">
        <f t="shared" si="26"/>
        <v>2</v>
      </c>
      <c r="AO130" s="21">
        <v>525</v>
      </c>
      <c r="AP130" s="21">
        <v>200</v>
      </c>
      <c r="AQ130" s="22">
        <v>325</v>
      </c>
      <c r="AR130" s="23">
        <f t="shared" si="27"/>
        <v>0.38095238095238093</v>
      </c>
      <c r="AS130" s="23">
        <f t="shared" si="29"/>
        <v>0.6190476190476191</v>
      </c>
      <c r="AT130" s="24">
        <f t="shared" si="28"/>
        <v>200</v>
      </c>
      <c r="AU130" s="25">
        <f t="shared" si="15"/>
        <v>23200</v>
      </c>
      <c r="AV130" s="25" t="s">
        <v>397</v>
      </c>
      <c r="AW130" s="16">
        <v>6341</v>
      </c>
      <c r="AX130" s="26">
        <f t="shared" si="23"/>
        <v>525000</v>
      </c>
      <c r="AY130" s="26">
        <f t="shared" si="24"/>
        <v>200000</v>
      </c>
      <c r="AZ130" s="27" t="s">
        <v>1165</v>
      </c>
      <c r="BA130" s="26">
        <f t="shared" si="14"/>
        <v>100000</v>
      </c>
      <c r="BB130" s="27" t="s">
        <v>596</v>
      </c>
      <c r="BC130" s="12" t="s">
        <v>445</v>
      </c>
      <c r="BD130" s="12" t="s">
        <v>868</v>
      </c>
      <c r="BE130" s="64">
        <v>38443</v>
      </c>
      <c r="BF130" s="64">
        <v>38717</v>
      </c>
      <c r="BG130" s="64" t="s">
        <v>1016</v>
      </c>
    </row>
    <row r="131" spans="1:59" s="37" customFormat="1" ht="25.5">
      <c r="A131" s="8">
        <v>127</v>
      </c>
      <c r="B131" s="9" t="s">
        <v>520</v>
      </c>
      <c r="C131" s="10" t="s">
        <v>1378</v>
      </c>
      <c r="D131" s="11" t="s">
        <v>1377</v>
      </c>
      <c r="E131" s="63" t="s">
        <v>449</v>
      </c>
      <c r="F131" s="10" t="s">
        <v>1379</v>
      </c>
      <c r="G131" s="12" t="s">
        <v>1380</v>
      </c>
      <c r="H131" s="10" t="s">
        <v>1381</v>
      </c>
      <c r="I131" s="10" t="s">
        <v>1382</v>
      </c>
      <c r="J131" s="13">
        <v>553796224</v>
      </c>
      <c r="K131" s="13">
        <v>553796224</v>
      </c>
      <c r="L131" s="13"/>
      <c r="M131" s="72" t="s">
        <v>1383</v>
      </c>
      <c r="N131" s="72" t="s">
        <v>1384</v>
      </c>
      <c r="O131" s="14" t="s">
        <v>1385</v>
      </c>
      <c r="P131" s="10" t="s">
        <v>592</v>
      </c>
      <c r="Q131" s="15" t="s">
        <v>593</v>
      </c>
      <c r="R131" s="16" t="s">
        <v>1386</v>
      </c>
      <c r="S131" s="10" t="str">
        <f t="shared" si="25"/>
        <v>Bohuslav Fenko</v>
      </c>
      <c r="T131" s="17" t="s">
        <v>443</v>
      </c>
      <c r="U131" s="17">
        <v>444</v>
      </c>
      <c r="V131" s="17"/>
      <c r="W131" s="8" t="s">
        <v>444</v>
      </c>
      <c r="X131" s="8" t="s">
        <v>444</v>
      </c>
      <c r="Y131" s="8" t="s">
        <v>444</v>
      </c>
      <c r="Z131" s="8" t="s">
        <v>444</v>
      </c>
      <c r="AA131" s="8" t="s">
        <v>444</v>
      </c>
      <c r="AB131" s="8" t="s">
        <v>444</v>
      </c>
      <c r="AC131" s="18" t="s">
        <v>444</v>
      </c>
      <c r="AD131" s="19"/>
      <c r="AE131" s="8" t="s">
        <v>444</v>
      </c>
      <c r="AF131" s="8" t="s">
        <v>444</v>
      </c>
      <c r="AG131" s="8" t="s">
        <v>444</v>
      </c>
      <c r="AH131" s="8" t="s">
        <v>444</v>
      </c>
      <c r="AI131" s="8" t="s">
        <v>444</v>
      </c>
      <c r="AJ131" s="18" t="s">
        <v>444</v>
      </c>
      <c r="AK131" s="12">
        <v>2</v>
      </c>
      <c r="AL131" s="12">
        <v>0</v>
      </c>
      <c r="AM131" s="12">
        <v>0</v>
      </c>
      <c r="AN131" s="20">
        <f t="shared" si="26"/>
        <v>2</v>
      </c>
      <c r="AO131" s="21">
        <v>497</v>
      </c>
      <c r="AP131" s="21">
        <v>200</v>
      </c>
      <c r="AQ131" s="22">
        <v>297</v>
      </c>
      <c r="AR131" s="23">
        <f t="shared" si="27"/>
        <v>0.4024144869215292</v>
      </c>
      <c r="AS131" s="23">
        <f t="shared" si="29"/>
        <v>0.5975855130784709</v>
      </c>
      <c r="AT131" s="24">
        <f t="shared" si="28"/>
        <v>200</v>
      </c>
      <c r="AU131" s="25">
        <f t="shared" si="15"/>
        <v>23400</v>
      </c>
      <c r="AV131" s="25" t="s">
        <v>398</v>
      </c>
      <c r="AW131" s="16">
        <v>5321</v>
      </c>
      <c r="AX131" s="26">
        <f t="shared" si="23"/>
        <v>497000</v>
      </c>
      <c r="AY131" s="26">
        <f t="shared" si="24"/>
        <v>200000</v>
      </c>
      <c r="AZ131" s="27" t="s">
        <v>1165</v>
      </c>
      <c r="BA131" s="26">
        <f t="shared" si="14"/>
        <v>100000</v>
      </c>
      <c r="BB131" s="27" t="s">
        <v>596</v>
      </c>
      <c r="BC131" s="12" t="s">
        <v>445</v>
      </c>
      <c r="BD131" s="12" t="s">
        <v>869</v>
      </c>
      <c r="BE131" s="64">
        <v>38473</v>
      </c>
      <c r="BF131" s="64">
        <v>38717</v>
      </c>
      <c r="BG131" s="64" t="s">
        <v>1016</v>
      </c>
    </row>
    <row r="132" spans="1:59" s="37" customFormat="1" ht="29.25" customHeight="1" thickBot="1">
      <c r="A132" s="8">
        <v>128</v>
      </c>
      <c r="B132" s="9" t="s">
        <v>464</v>
      </c>
      <c r="C132" s="10" t="s">
        <v>752</v>
      </c>
      <c r="D132" s="11" t="s">
        <v>715</v>
      </c>
      <c r="E132" s="63" t="s">
        <v>449</v>
      </c>
      <c r="F132" s="10" t="s">
        <v>753</v>
      </c>
      <c r="G132" s="12" t="s">
        <v>746</v>
      </c>
      <c r="H132" s="11" t="s">
        <v>723</v>
      </c>
      <c r="I132" s="10" t="s">
        <v>747</v>
      </c>
      <c r="J132" s="13">
        <v>554742024</v>
      </c>
      <c r="K132" s="13">
        <v>554742021</v>
      </c>
      <c r="L132" s="13">
        <v>731443347</v>
      </c>
      <c r="M132" s="72" t="s">
        <v>748</v>
      </c>
      <c r="N132" s="72" t="s">
        <v>749</v>
      </c>
      <c r="O132" s="14" t="s">
        <v>750</v>
      </c>
      <c r="P132" s="10" t="s">
        <v>592</v>
      </c>
      <c r="Q132" s="15" t="s">
        <v>593</v>
      </c>
      <c r="R132" s="16" t="s">
        <v>751</v>
      </c>
      <c r="S132" s="10" t="str">
        <f t="shared" si="25"/>
        <v>Jarmila Pavlíková</v>
      </c>
      <c r="T132" s="17" t="s">
        <v>643</v>
      </c>
      <c r="U132" s="17">
        <v>486</v>
      </c>
      <c r="V132" s="17"/>
      <c r="W132" s="8" t="s">
        <v>444</v>
      </c>
      <c r="X132" s="8" t="s">
        <v>444</v>
      </c>
      <c r="Y132" s="8" t="s">
        <v>444</v>
      </c>
      <c r="Z132" s="8" t="s">
        <v>444</v>
      </c>
      <c r="AA132" s="8" t="s">
        <v>444</v>
      </c>
      <c r="AB132" s="8" t="s">
        <v>444</v>
      </c>
      <c r="AC132" s="18" t="s">
        <v>444</v>
      </c>
      <c r="AD132" s="19"/>
      <c r="AE132" s="8" t="s">
        <v>444</v>
      </c>
      <c r="AF132" s="8" t="s">
        <v>444</v>
      </c>
      <c r="AG132" s="8" t="s">
        <v>444</v>
      </c>
      <c r="AH132" s="8" t="s">
        <v>444</v>
      </c>
      <c r="AI132" s="8" t="s">
        <v>444</v>
      </c>
      <c r="AJ132" s="18" t="s">
        <v>444</v>
      </c>
      <c r="AK132" s="12">
        <v>2</v>
      </c>
      <c r="AL132" s="12">
        <v>0</v>
      </c>
      <c r="AM132" s="12">
        <v>0</v>
      </c>
      <c r="AN132" s="20">
        <f t="shared" si="26"/>
        <v>2</v>
      </c>
      <c r="AO132" s="21">
        <v>252</v>
      </c>
      <c r="AP132" s="21">
        <v>126</v>
      </c>
      <c r="AQ132" s="22">
        <v>126</v>
      </c>
      <c r="AR132" s="23">
        <f t="shared" si="27"/>
        <v>0.5</v>
      </c>
      <c r="AS132" s="23">
        <f t="shared" si="29"/>
        <v>0.5</v>
      </c>
      <c r="AT132" s="24">
        <f t="shared" si="28"/>
        <v>126</v>
      </c>
      <c r="AU132" s="25">
        <f t="shared" si="15"/>
        <v>23526</v>
      </c>
      <c r="AV132" s="25" t="s">
        <v>397</v>
      </c>
      <c r="AW132" s="16">
        <v>6341</v>
      </c>
      <c r="AX132" s="26">
        <f t="shared" si="23"/>
        <v>252000</v>
      </c>
      <c r="AY132" s="26">
        <f t="shared" si="24"/>
        <v>126000</v>
      </c>
      <c r="AZ132" s="27" t="s">
        <v>1189</v>
      </c>
      <c r="BA132" s="26">
        <f t="shared" si="14"/>
        <v>63000</v>
      </c>
      <c r="BB132" s="27" t="s">
        <v>1215</v>
      </c>
      <c r="BC132" s="12" t="s">
        <v>649</v>
      </c>
      <c r="BD132" s="12" t="s">
        <v>818</v>
      </c>
      <c r="BE132" s="64">
        <v>38504</v>
      </c>
      <c r="BF132" s="64">
        <v>38533</v>
      </c>
      <c r="BG132" s="64" t="s">
        <v>1016</v>
      </c>
    </row>
    <row r="133" spans="1:59" s="55" customFormat="1" ht="13.5" thickBot="1">
      <c r="A133" s="46"/>
      <c r="B133" s="47"/>
      <c r="C133" s="47"/>
      <c r="D133" s="48"/>
      <c r="E133" s="48"/>
      <c r="F133" s="48"/>
      <c r="G133" s="49"/>
      <c r="H133" s="50"/>
      <c r="I133" s="51"/>
      <c r="J133" s="51"/>
      <c r="K133" s="51"/>
      <c r="L133" s="51"/>
      <c r="M133" s="51"/>
      <c r="N133" s="51"/>
      <c r="O133" s="51"/>
      <c r="P133" s="52"/>
      <c r="Q133" s="51"/>
      <c r="R133" s="51"/>
      <c r="S133" s="53"/>
      <c r="T133" s="54"/>
      <c r="U133" s="54"/>
      <c r="V133" s="54"/>
      <c r="AB133" s="56"/>
      <c r="AD133" s="57"/>
      <c r="AE133" s="57"/>
      <c r="AH133" s="53"/>
      <c r="AI133" s="53"/>
      <c r="AJ133" s="53"/>
      <c r="AK133" s="53"/>
      <c r="AL133" s="53"/>
      <c r="AM133" s="53"/>
      <c r="AN133" s="53"/>
      <c r="AO133" s="58">
        <f>SUM(AO5:AO132)</f>
        <v>77764</v>
      </c>
      <c r="AP133" s="58">
        <f>SUM(AP5:AP132)</f>
        <v>23526</v>
      </c>
      <c r="AQ133" s="58">
        <f>SUM(AQ5:AQ132)</f>
        <v>54238</v>
      </c>
      <c r="AR133" s="59"/>
      <c r="AS133" s="59">
        <f>AQ133/AO133</f>
        <v>0.6974692659842601</v>
      </c>
      <c r="AT133" s="58">
        <f>SUM(AT5:AT132)</f>
        <v>23526</v>
      </c>
      <c r="AU133" s="53"/>
      <c r="AV133" s="53">
        <f>COUNTA(AV5:AV132)</f>
        <v>128</v>
      </c>
      <c r="AW133" s="67">
        <f>COUNTA(AW5:AW132)</f>
        <v>128</v>
      </c>
      <c r="AX133" s="60">
        <f>SUM(AX5:AX132)</f>
        <v>77764000</v>
      </c>
      <c r="AY133" s="60">
        <f>SUM(AY5:AY132)</f>
        <v>23526000</v>
      </c>
      <c r="AZ133" s="53"/>
      <c r="BA133" s="60">
        <f>SUM(BA5:BA132)</f>
        <v>11763000</v>
      </c>
      <c r="BB133" s="53">
        <f>COUNTA(BB5:BB132)</f>
        <v>128</v>
      </c>
      <c r="BC133" s="53">
        <f>COUNTA(BC5:BC132)</f>
        <v>128</v>
      </c>
      <c r="BD133" s="53">
        <f>COUNTA(BD5:BD132)</f>
        <v>128</v>
      </c>
      <c r="BE133" s="53">
        <f>COUNTA(BE5:BE132)</f>
        <v>128</v>
      </c>
      <c r="BF133" s="53">
        <f>COUNTA(BF5:BF132)</f>
        <v>128</v>
      </c>
      <c r="BG133" s="53"/>
    </row>
    <row r="134" spans="3:49" s="31" customFormat="1" ht="12.75">
      <c r="C134" s="34"/>
      <c r="E134" s="35"/>
      <c r="M134" s="34"/>
      <c r="N134" s="34"/>
      <c r="T134" s="2"/>
      <c r="U134" s="32"/>
      <c r="V134" s="32"/>
      <c r="AB134" s="33"/>
      <c r="AD134" s="34"/>
      <c r="AE134" s="34"/>
      <c r="AK134" s="35"/>
      <c r="AL134" s="35"/>
      <c r="AN134" s="34"/>
      <c r="AQ134" s="35"/>
      <c r="AW134" s="68"/>
    </row>
    <row r="136" spans="47:48" ht="12.75">
      <c r="AU136" s="28">
        <v>33768</v>
      </c>
      <c r="AV136" s="28">
        <v>5505</v>
      </c>
    </row>
    <row r="137" spans="47:48" ht="12.75">
      <c r="AU137" s="28">
        <v>1080</v>
      </c>
      <c r="AV137" s="28">
        <v>22621</v>
      </c>
    </row>
    <row r="138" ht="12.75">
      <c r="AU138" s="28">
        <v>3456</v>
      </c>
    </row>
    <row r="139" spans="47:49" ht="12.75">
      <c r="AU139" s="28">
        <f>SUM(AU136:AU138)</f>
        <v>38304</v>
      </c>
      <c r="AV139" s="28">
        <f>SUM(AV136:AV138)</f>
        <v>28126</v>
      </c>
      <c r="AW139" s="71">
        <f>AU139-AV139</f>
        <v>10178</v>
      </c>
    </row>
    <row r="140" ht="12.75">
      <c r="AV140" s="28">
        <f>AV139-AU137-AU138</f>
        <v>23590</v>
      </c>
    </row>
  </sheetData>
  <conditionalFormatting sqref="AC74:AC88 AD5:AD6 AC4:AC6 AC90:AC109 AC7:AD72 AC110:AD132 AD73:AD109">
    <cfRule type="expression" priority="1" dxfId="0" stopIfTrue="1">
      <formula>"nesplněno"</formula>
    </cfRule>
  </conditionalFormatting>
  <conditionalFormatting sqref="AA73:AC73 AA74:AB88 X89:AC89 X90:AB109 W4:AB72 W73:W109 W110:AB132 X73:Z88">
    <cfRule type="cellIs" priority="2" dxfId="1" operator="equal" stopIfTrue="1">
      <formula>"NE"</formula>
    </cfRule>
  </conditionalFormatting>
  <conditionalFormatting sqref="AL5:AL6 AL8:AL10">
    <cfRule type="cellIs" priority="3" dxfId="2" operator="notBetween" stopIfTrue="1">
      <formula>0</formula>
      <formula>3</formula>
    </cfRule>
  </conditionalFormatting>
  <hyperlinks>
    <hyperlink ref="M84" r:id="rId1" display="oujakartovice@quick.cz"/>
    <hyperlink ref="N84" r:id="rId2" display="www.jakartovice.cz"/>
    <hyperlink ref="M75" r:id="rId3" display="obec@bernarticenadodrou.cz"/>
    <hyperlink ref="N75" r:id="rId4" display="www.bernarticenadodrou.cz"/>
    <hyperlink ref="M36" r:id="rId5" display="starosta@velkealbrechtice.cz"/>
    <hyperlink ref="N36" r:id="rId6" display="www.velkealbrechtice.cz"/>
    <hyperlink ref="M34" r:id="rId7" display="starosta.vetrkovice@telecom.cz"/>
    <hyperlink ref="M22" r:id="rId8" display="vysnilhoty@iol.cz"/>
    <hyperlink ref="N22" r:id="rId9" display="www.beskydy.cz/vysnilhoty"/>
    <hyperlink ref="M90" r:id="rId10" display="obecniurad@tkrlichnov.cz"/>
    <hyperlink ref="N90" r:id="rId11" display="www.lichnov.cz"/>
    <hyperlink ref="M107" r:id="rId12" display="obec@velkastahle.cz"/>
    <hyperlink ref="N107" r:id="rId13" display="www.velkastahle.cz"/>
    <hyperlink ref="M121" r:id="rId14" display="starosta@divcihrad.cz"/>
    <hyperlink ref="N121" r:id="rId15" display="www.divcihrad.cz"/>
    <hyperlink ref="M54" r:id="rId16" display="hrcava@trz.cz"/>
    <hyperlink ref="N54" r:id="rId17" display="www.volny.cz/obec.hrcava"/>
    <hyperlink ref="M72" r:id="rId18" display="obec@albrechticky.cz"/>
    <hyperlink ref="N72" r:id="rId19" display="www.albrechticky.cz"/>
    <hyperlink ref="M94" r:id="rId20" display="starosta@velkapolom.cz"/>
    <hyperlink ref="N94" r:id="rId21" display="www.velkapolom.cz"/>
    <hyperlink ref="M67" r:id="rId22" display="ou.sh@volny.cz"/>
    <hyperlink ref="N67" r:id="rId23" display="www.svobodnehermanice.cz"/>
    <hyperlink ref="M62" r:id="rId24" display="ou.vaclavov@cbox.cz"/>
    <hyperlink ref="N62" r:id="rId25" display="www.města.obce.cz/vaclavov"/>
    <hyperlink ref="M132" r:id="rId26" display="ou.vaclavov@cbox.cz"/>
    <hyperlink ref="N132" r:id="rId27" display="www.města.obce.cz/vaclavov"/>
    <hyperlink ref="M17" r:id="rId28" display="andelska_hora@c-box.cz"/>
    <hyperlink ref="N17" r:id="rId29" display="www.andelskahora.cz"/>
    <hyperlink ref="M7" r:id="rId30" display="ouvysoka.starosta@tiscali.cz"/>
    <hyperlink ref="N7" r:id="rId31" display="www.nasemorava.cz"/>
    <hyperlink ref="M115" r:id="rId32" display="obec.kanovice@iol.cz"/>
    <hyperlink ref="M116" r:id="rId33" display="obec.kanovice@iol.cz"/>
    <hyperlink ref="M102" r:id="rId34" display="kozlovice@kozlovice.cz"/>
    <hyperlink ref="N102" r:id="rId35" display="www.kozlovice.cz"/>
    <hyperlink ref="M103" r:id="rId36" display="kozlovice@kozlovice.cz"/>
    <hyperlink ref="N103" r:id="rId37" display="www.kozlovice.cz"/>
    <hyperlink ref="M9" r:id="rId38" display="obec.pist@volny.cz"/>
    <hyperlink ref="N9" r:id="rId39" display="www.pist.cz"/>
    <hyperlink ref="M99" r:id="rId40" display="obec.pist@volny.cz"/>
    <hyperlink ref="N99" r:id="rId41" display="www.pist.cz"/>
    <hyperlink ref="M57" r:id="rId42" display="oucermna@c-box.cz"/>
    <hyperlink ref="N57" r:id="rId43" display="www.cermnaveslezsku.cz"/>
    <hyperlink ref="M31" r:id="rId44" display="ouhostasovice@iol.cz"/>
    <hyperlink ref="M124" r:id="rId45" display="obec.oborna@centrum.cz"/>
    <hyperlink ref="M32" r:id="rId46" display="oupstruzi@telecom.cz"/>
    <hyperlink ref="M30" r:id="rId47" display="obec@katerinice.cz"/>
    <hyperlink ref="N30" r:id="rId48" display="www.katerinice.cz"/>
    <hyperlink ref="M126" r:id="rId49" display="kosariska@tiscali.cz"/>
    <hyperlink ref="N126" r:id="rId50" display="www.kosariska.cz"/>
    <hyperlink ref="M29" r:id="rId51" display="kosariska@tiscali.cz"/>
    <hyperlink ref="N29" r:id="rId52" display="www.kosariska.cz"/>
    <hyperlink ref="M50" r:id="rId53" display="obec@mostyujablunkova.cz"/>
    <hyperlink ref="N50" r:id="rId54" display="www.mostyujablunkova.cz"/>
    <hyperlink ref="M129" r:id="rId55" display="ou@obec-paskov.cz"/>
    <hyperlink ref="N129" r:id="rId56" display="www.obec-paskov.cz"/>
    <hyperlink ref="M130" r:id="rId57" display="cavisov@cavisov.cz"/>
    <hyperlink ref="M68" r:id="rId58" display="obec.razova@cbox.cz"/>
    <hyperlink ref="M69" r:id="rId59" display="obeclomnice@quick.cz"/>
    <hyperlink ref="M66" r:id="rId60" display="ouradkov@quick.cz"/>
    <hyperlink ref="N66" r:id="rId61" display="www.antee.cz/radkov"/>
    <hyperlink ref="M39" r:id="rId62" display="obec.chuchelna@tiscali.cz"/>
    <hyperlink ref="M40" r:id="rId63" display="obec.chuchelna@tiscali.cz"/>
    <hyperlink ref="M37" r:id="rId64" display="ou.lichnov@pvtnet.cz"/>
    <hyperlink ref="N37" r:id="rId65" display="www.obeclichnov.cz"/>
    <hyperlink ref="M87" r:id="rId66" display="ou.lichnov@pvtnet.cz"/>
    <hyperlink ref="N87" r:id="rId67" display="www.obeclichnov.cz"/>
    <hyperlink ref="M125" r:id="rId68" display="ludvikov.obec@worldonline.cz"/>
    <hyperlink ref="M71" r:id="rId69" display="ouzavisice@iol.cz"/>
    <hyperlink ref="M114" r:id="rId70" display="podatelna@stary-jicin.cz"/>
    <hyperlink ref="N114" r:id="rId71" display="www.stary-jicin.cz"/>
    <hyperlink ref="M24" r:id="rId72" display="ouvelh@iol.cz"/>
    <hyperlink ref="N24" r:id="rId73" display="www.velkeheraltice.cz"/>
    <hyperlink ref="M89" r:id="rId74" display="steborice@cbox.cz"/>
    <hyperlink ref="N89" r:id="rId75" display="www.steborice.cz"/>
    <hyperlink ref="N49" r:id="rId76" display="www.detmarovice.cz"/>
    <hyperlink ref="M83" r:id="rId77" display="chotebuz@volny.cz"/>
    <hyperlink ref="N83" r:id="rId78" display="www.chotebuz.cz"/>
    <hyperlink ref="M33" r:id="rId79" display="ou-litultovice@iol.cz"/>
    <hyperlink ref="N33" r:id="rId80" display="www.litultovice.cz"/>
    <hyperlink ref="M5" r:id="rId81" display="vlcek@odry.cz"/>
    <hyperlink ref="N5" r:id="rId82" display="www.odersko.cz"/>
    <hyperlink ref="M6" r:id="rId83" display="vlcek@odry.cz"/>
    <hyperlink ref="N6" r:id="rId84" display="www.odersko.cz"/>
    <hyperlink ref="M70" r:id="rId85" display="rohov@raz-dva.cz"/>
    <hyperlink ref="N70" r:id="rId86" display="www.rohov.cz"/>
    <hyperlink ref="M14" r:id="rId87" display="ou@obec-malenovice.cz"/>
    <hyperlink ref="N14" r:id="rId88" display="www.obec-malenovice.cz"/>
    <hyperlink ref="M35" r:id="rId89" display="ounosovice@telecom.cz"/>
    <hyperlink ref="N35" r:id="rId90" display="www.nosovice.cz"/>
    <hyperlink ref="M46" r:id="rId91" display="obec@bohuslavice-u-hlucina.cz"/>
    <hyperlink ref="N46" r:id="rId92" display="www.bohuslavice-u-hlucina.cz"/>
    <hyperlink ref="M41" r:id="rId93" display="pustapolom@pustapolom.cz"/>
    <hyperlink ref="M42" r:id="rId94" display="pustapolom@pustapolom.cz"/>
    <hyperlink ref="M108" r:id="rId95" display="milotice@cbox.cz"/>
    <hyperlink ref="M21" r:id="rId96" display="starosta.stare_hamry@quick.cz"/>
    <hyperlink ref="N21" r:id="rId97" display="www.starehamry.cz"/>
    <hyperlink ref="M109" r:id="rId98" display="ou@kyjovice.cz"/>
    <hyperlink ref="N109" r:id="rId99" display="www.kyjovice.cz"/>
    <hyperlink ref="M61" r:id="rId100" display="obeckocov@sendme.cz"/>
    <hyperlink ref="N61" r:id="rId101" display="www.sweb.cz/oumskocov"/>
    <hyperlink ref="M120" r:id="rId102" display="nlobecniurad@iol.cz"/>
    <hyperlink ref="N120" r:id="rId103" display="www.niznilhoty.cz"/>
    <hyperlink ref="M16" r:id="rId104" display="nlobecniurad@iol.cz"/>
    <hyperlink ref="N16" r:id="rId105" display="www.niznilhoty.cz"/>
    <hyperlink ref="M10" r:id="rId106" display="obecniurad@uvalno.cz"/>
    <hyperlink ref="N10" r:id="rId107" display="www.uvalno.cz"/>
    <hyperlink ref="M81" r:id="rId108" display="obecniurad@uvalno.cz"/>
    <hyperlink ref="N81" r:id="rId109" display="www.uvalno.cz"/>
    <hyperlink ref="M25" r:id="rId110" display="slavkov@iol.cz"/>
    <hyperlink ref="N25" r:id="rId111" display="www.slavkov-u-opavy.cz"/>
    <hyperlink ref="M96" r:id="rId112" display="krmelin@krmelin.cz"/>
    <hyperlink ref="N96" r:id="rId113" display="www.krmelin"/>
    <hyperlink ref="M82" r:id="rId114" display="ouprazmo@iol.cz"/>
    <hyperlink ref="N82" r:id="rId115" display="www.prazmo.cz"/>
    <hyperlink ref="M27" r:id="rId116" display="obec@vendryne.cz"/>
    <hyperlink ref="N27" r:id="rId117" display="www.vendryne.cz"/>
    <hyperlink ref="M98" r:id="rId118" display="obecni.urad@kuncicepo.cz"/>
    <hyperlink ref="N98" r:id="rId119" display="www.kuncicepo.cz"/>
    <hyperlink ref="M97" r:id="rId120" display="starosta@verovice.cz"/>
    <hyperlink ref="N97" r:id="rId121" display="www.verovice.cz"/>
    <hyperlink ref="M131" r:id="rId122" display="obec.vrsovice@volny.cz"/>
    <hyperlink ref="N131" r:id="rId123" display="www.volny.cz/obec.vrsovice"/>
    <hyperlink ref="M51" r:id="rId124" display="bykov.larysov@tiscali.cz"/>
    <hyperlink ref="M58" r:id="rId125" display="obec.lubomer@quick.cz"/>
    <hyperlink ref="N58" r:id="rId126" display="www.lubomer.cz"/>
    <hyperlink ref="M28" r:id="rId127" display="oust.techanovice@seznam.cz"/>
    <hyperlink ref="M105" r:id="rId128" display="m.urad@budisovnb.cz"/>
    <hyperlink ref="N105" r:id="rId129" display="www.budisov.cz"/>
    <hyperlink ref="M26" r:id="rId130" display="starosta@město-albrechtice.cz"/>
    <hyperlink ref="N26" r:id="rId131" display="www.mesto-albrechtice.cz"/>
    <hyperlink ref="M38" r:id="rId132" display="obecdarkovice@volny.cz"/>
    <hyperlink ref="N38" r:id="rId133" display="www.darkovice.cz"/>
    <hyperlink ref="M111" r:id="rId134" display="obecdarkovice@volny.cz"/>
    <hyperlink ref="N111" r:id="rId135" display="www.darkovice.cz"/>
    <hyperlink ref="M11" r:id="rId136" display="obec@kunin.cz"/>
    <hyperlink ref="N11" r:id="rId137" display="www.kunin.cz"/>
    <hyperlink ref="M100" r:id="rId138" display="ssuhb@mybox.cz"/>
    <hyperlink ref="N100" r:id="rId139" display="www.hbenesov.cz"/>
    <hyperlink ref="M101" r:id="rId140" display="obec@suchdol-nad-odrou.cz"/>
    <hyperlink ref="N101" r:id="rId141" display="www.suchdol-nad-odrou.cz"/>
    <hyperlink ref="M45" r:id="rId142" display="ou.jindrichov@krnovsko.cz"/>
    <hyperlink ref="N45" r:id="rId143" display="www.obecjindrichov.cz"/>
    <hyperlink ref="M78" r:id="rId144" display="obec@vrazne.cz"/>
    <hyperlink ref="N78" r:id="rId145" display="www.vrazne.cz"/>
    <hyperlink ref="M47" r:id="rId146" display="obec@jeseniknadodrou.cz"/>
    <hyperlink ref="N47" r:id="rId147" display="www.jeseniknadodrou.cz"/>
    <hyperlink ref="M119" r:id="rId148" display="obec@kstudanka.cz"/>
    <hyperlink ref="N119" r:id="rId149" display="www.k.studanka.cz"/>
    <hyperlink ref="M106" r:id="rId150" display="obec.st.herminovy@razdva.cz"/>
    <hyperlink ref="M53" r:id="rId151" display="obec.st.herminovy@razdva.cz"/>
    <hyperlink ref="M104" r:id="rId152" display="oubaska@iol.cz"/>
    <hyperlink ref="N104" r:id="rId153" display="www.baska.cz"/>
    <hyperlink ref="M76" r:id="rId154" display="oupisecna@quick.cz"/>
    <hyperlink ref="N76" r:id="rId155" display="www.pisecna.unas.cz"/>
    <hyperlink ref="M93" r:id="rId156" display="metylovice@giff.cz"/>
    <hyperlink ref="N93" r:id="rId157" display="www.metylovice.cz"/>
    <hyperlink ref="M48" r:id="rId158" display="obec_vresina@volny.cz"/>
    <hyperlink ref="N48" r:id="rId159" display="www.vresina.cz"/>
    <hyperlink ref="M8" r:id="rId160" display="obec_vresina@volny.cz"/>
    <hyperlink ref="N8" r:id="rId161" display="www.vresina.cz"/>
    <hyperlink ref="M79" r:id="rId162" display="starosta@teskovice.cz"/>
    <hyperlink ref="N79" r:id="rId163" display="www.teskovice.cz"/>
    <hyperlink ref="M77" r:id="rId164" display="ou.sluzovice@quick.cz"/>
    <hyperlink ref="M18" r:id="rId165" display="bohusovurad@tiscali.cz"/>
    <hyperlink ref="N18" r:id="rId166" display="www.obecbohusov.hyperlinx.cz"/>
    <hyperlink ref="M19" r:id="rId167" display="bohusovurad@tiscali.cz"/>
    <hyperlink ref="N19" r:id="rId168" display="www.obecbohusov.hyperlinx.cz"/>
    <hyperlink ref="M59" r:id="rId169" display="obec.sosnova@seznam.cz"/>
    <hyperlink ref="N59" r:id="rId170" display="www.sosnova.cz"/>
    <hyperlink ref="M88" r:id="rId171" display="ou-komornilhotka@iol.cz"/>
    <hyperlink ref="N88" r:id="rId172" display="www.komorni-lhotka.cz"/>
    <hyperlink ref="M55" r:id="rId173" display="dolni.tosanovice@iol.cz"/>
    <hyperlink ref="M56" r:id="rId174" display="dolni.tosanovice@iol.cz"/>
    <hyperlink ref="M44" r:id="rId175" display="urad@cmail.cz"/>
    <hyperlink ref="N44" r:id="rId176" display="www.silherovice.cz"/>
    <hyperlink ref="M122" r:id="rId177" display="obec.cakova@tiscali.cz"/>
    <hyperlink ref="N122" r:id="rId178" display="www.obec-cakova.bruntalsko.cz"/>
    <hyperlink ref="M123" r:id="rId179" display="obec.cakova@tiscali.cz"/>
    <hyperlink ref="N123" r:id="rId180" display="www.obec-cakova.bruntalsko.cz"/>
    <hyperlink ref="M23" r:id="rId181" display="sykorova@zator.cz"/>
    <hyperlink ref="N23" r:id="rId182" display="www.zator.cz"/>
    <hyperlink ref="M91" r:id="rId183" display="vresina@volny.cz"/>
    <hyperlink ref="N91" r:id="rId184" display="www.vresina-u-hlucina.cz"/>
    <hyperlink ref="M113" r:id="rId185" display="hukvaldy@applet.cz"/>
    <hyperlink ref="N113" r:id="rId186" display="www.hukvaldy.cz"/>
    <hyperlink ref="M117" r:id="rId187" display="obec.jezdkovice@quick.cz"/>
    <hyperlink ref="M73" r:id="rId188" display="obec.slatina@worldonline.cz"/>
    <hyperlink ref="N92" r:id="rId189" display="www.jistebnik.cz"/>
    <hyperlink ref="M128" r:id="rId190" display="ou.bocanovice@quick.cz"/>
    <hyperlink ref="M63" r:id="rId191" display="htosanovice@iol.cz"/>
    <hyperlink ref="N63" r:id="rId192" display="www.hornitosanovice.cz"/>
    <hyperlink ref="M20" r:id="rId193" display="htosanovice@iol.cz"/>
    <hyperlink ref="N20" r:id="rId194" display="www.hornitosanovice.cz"/>
    <hyperlink ref="M80" r:id="rId195" display="tranovice@iol.cz"/>
    <hyperlink ref="N80" r:id="rId196" display="www.tranovice.cz"/>
    <hyperlink ref="M85" r:id="rId197" display="obec@rybi.cz"/>
    <hyperlink ref="M95" r:id="rId198" display="info@hostice.cz"/>
    <hyperlink ref="N95" r:id="rId199" display="www.hostice.cz"/>
    <hyperlink ref="M86" r:id="rId200" display="mokrelazce@mokrelazce.cz"/>
    <hyperlink ref="N86" r:id="rId201" display="www.mokrelazce.cz"/>
    <hyperlink ref="M112" r:id="rId202" display="repiste@applet.cz"/>
    <hyperlink ref="N112" r:id="rId203" display="www.repiste.slezskabrana.cz"/>
    <hyperlink ref="M43" r:id="rId204" display="repiste@applet.cz"/>
    <hyperlink ref="N43" r:id="rId205" display="www.repiste.slezskabrana.cz"/>
    <hyperlink ref="M65" r:id="rId206" display="obec@budisovice.cz"/>
    <hyperlink ref="N65" r:id="rId207" display="www.budisovice.cz"/>
    <hyperlink ref="M13" r:id="rId208" display="starostka@skotnice.cz"/>
    <hyperlink ref="N13" r:id="rId209" display="www.skotnice.cz"/>
    <hyperlink ref="M127" r:id="rId210" display="obec.sosnova@seznam.cz"/>
    <hyperlink ref="N127" r:id="rId211" display="www.sosnova.cz"/>
    <hyperlink ref="M60" r:id="rId212" display="oulhotka@iol.cz"/>
    <hyperlink ref="N60" r:id="rId213" display="www.lhotka.fmseznam.cz"/>
    <hyperlink ref="M118" r:id="rId214" display="ouzermanice@volny.cz"/>
    <hyperlink ref="N118" r:id="rId215" display="www.obeczermanice.cz"/>
    <hyperlink ref="M52" r:id="rId216" display="obec_velopoli@iol.cz"/>
    <hyperlink ref="N52" r:id="rId217" display="www.velopoli.cz"/>
    <hyperlink ref="M64" r:id="rId218" display="vojkovice@applet.cz"/>
    <hyperlink ref="N64" r:id="rId219" display="www.vojkovice.fmseznam.cz"/>
    <hyperlink ref="M12" r:id="rId220" display="starosta@stramberk.cz"/>
    <hyperlink ref="N12" r:id="rId221" display="www.stramberk.cz"/>
    <hyperlink ref="M15" r:id="rId222" display="starosta@stramberk.cz"/>
    <hyperlink ref="N15" r:id="rId223" display="www.stramberk.cz"/>
    <hyperlink ref="M74" r:id="rId224" display="ouholcovice@tiscali.cz"/>
    <hyperlink ref="M110" r:id="rId225" display="ou-stritez@telecom.cz"/>
    <hyperlink ref="N110" r:id="rId226" display="www.obecstritez.cz"/>
  </hyperlinks>
  <printOptions/>
  <pageMargins left="0.5905511811023623" right="0" top="0.984251968503937" bottom="0.3937007874015748" header="0.31496062992125984" footer="0"/>
  <pageSetup horizontalDpi="600" verticalDpi="600" orientation="landscape" paperSize="9" scale="97" r:id="rId227"/>
  <headerFooter alignWithMargins="0">
    <oddHeader>&amp;L&amp;"Times New Roman CE,tučné"&amp;14Usnesení č. 5/221/1 - Příloha č. 1&amp;"Times New Roman CE,obyčejné"
Počet stran přílohy: 11&amp;R&amp;"Times New Roman CE,obyčejné"&amp;14Strana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B7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4" sqref="A1:IV16384"/>
    </sheetView>
  </sheetViews>
  <sheetFormatPr defaultColWidth="9.00390625" defaultRowHeight="12.75"/>
  <cols>
    <col min="1" max="1" width="9.125" style="95" customWidth="1"/>
    <col min="2" max="2" width="12.00390625" style="110" customWidth="1"/>
    <col min="3" max="3" width="11.00390625" style="110" customWidth="1"/>
    <col min="4" max="4" width="16.75390625" style="110" customWidth="1"/>
    <col min="5" max="6" width="9.875" style="110" customWidth="1"/>
    <col min="7" max="7" width="10.75390625" style="110" customWidth="1"/>
    <col min="8" max="8" width="11.25390625" style="110" customWidth="1"/>
    <col min="9" max="9" width="12.00390625" style="110" customWidth="1"/>
    <col min="10" max="10" width="12.00390625" style="101" customWidth="1"/>
    <col min="11" max="11" width="10.75390625" style="110" customWidth="1"/>
    <col min="12" max="12" width="12.25390625" style="101" customWidth="1"/>
    <col min="13" max="13" width="9.125" style="110" customWidth="1"/>
    <col min="14" max="15" width="9.125" style="101" customWidth="1"/>
    <col min="16" max="16" width="11.125" style="101" customWidth="1"/>
    <col min="17" max="17" width="11.875" style="102" customWidth="1"/>
    <col min="18" max="18" width="9.125" style="102" customWidth="1"/>
    <col min="19" max="19" width="11.625" style="102" customWidth="1"/>
    <col min="20" max="20" width="9.125" style="102" customWidth="1"/>
    <col min="21" max="21" width="11.25390625" style="102" customWidth="1"/>
    <col min="22" max="22" width="9.125" style="102" customWidth="1"/>
    <col min="23" max="23" width="11.625" style="101" customWidth="1"/>
    <col min="24" max="24" width="9.125" style="102" customWidth="1"/>
    <col min="25" max="25" width="11.00390625" style="101" customWidth="1"/>
    <col min="26" max="26" width="9.125" style="102" customWidth="1"/>
    <col min="27" max="27" width="12.125" style="102" customWidth="1"/>
    <col min="28" max="28" width="9.625" style="101" customWidth="1"/>
    <col min="29" max="16384" width="9.125" style="105" customWidth="1"/>
  </cols>
  <sheetData>
    <row r="1" spans="1:28" s="100" customFormat="1" ht="54" customHeight="1">
      <c r="A1" s="95"/>
      <c r="B1" s="96"/>
      <c r="C1" s="96"/>
      <c r="D1" s="96"/>
      <c r="E1" s="96"/>
      <c r="F1" s="96"/>
      <c r="G1" s="96"/>
      <c r="H1" s="96"/>
      <c r="I1" s="96"/>
      <c r="J1" s="97"/>
      <c r="K1" s="96"/>
      <c r="L1" s="97"/>
      <c r="M1" s="96"/>
      <c r="N1" s="97"/>
      <c r="O1" s="97"/>
      <c r="P1" s="97"/>
      <c r="Q1" s="97"/>
      <c r="R1" s="97"/>
      <c r="S1" s="97"/>
      <c r="T1" s="97"/>
      <c r="U1" s="97"/>
      <c r="V1" s="97"/>
      <c r="W1" s="98"/>
      <c r="X1" s="99"/>
      <c r="Y1" s="97"/>
      <c r="Z1" s="97"/>
      <c r="AA1" s="97"/>
      <c r="AB1" s="97"/>
    </row>
    <row r="2" spans="2:24" ht="15">
      <c r="B2" s="101"/>
      <c r="C2" s="101"/>
      <c r="D2" s="101"/>
      <c r="E2" s="101"/>
      <c r="F2" s="101"/>
      <c r="G2" s="101"/>
      <c r="H2" s="101"/>
      <c r="I2" s="101"/>
      <c r="K2" s="101"/>
      <c r="M2" s="101"/>
      <c r="W2" s="103"/>
      <c r="X2" s="104"/>
    </row>
    <row r="3" spans="2:24" ht="15">
      <c r="B3" s="101"/>
      <c r="C3" s="101"/>
      <c r="D3" s="101"/>
      <c r="E3" s="101"/>
      <c r="F3" s="101"/>
      <c r="G3" s="101"/>
      <c r="H3" s="101"/>
      <c r="I3" s="101"/>
      <c r="K3" s="101"/>
      <c r="M3" s="101"/>
      <c r="W3" s="103"/>
      <c r="X3" s="104"/>
    </row>
    <row r="4" spans="2:24" ht="15">
      <c r="B4" s="101"/>
      <c r="C4" s="101"/>
      <c r="D4" s="101"/>
      <c r="E4" s="101"/>
      <c r="F4" s="101"/>
      <c r="G4" s="101"/>
      <c r="H4" s="101"/>
      <c r="I4" s="101"/>
      <c r="K4" s="101"/>
      <c r="M4" s="101"/>
      <c r="W4" s="103"/>
      <c r="X4" s="104"/>
    </row>
    <row r="5" spans="2:24" ht="15">
      <c r="B5" s="101"/>
      <c r="C5" s="101"/>
      <c r="D5" s="101"/>
      <c r="E5" s="101"/>
      <c r="F5" s="101"/>
      <c r="G5" s="101"/>
      <c r="H5" s="101"/>
      <c r="I5" s="101"/>
      <c r="K5" s="101"/>
      <c r="M5" s="101"/>
      <c r="W5" s="103"/>
      <c r="X5" s="104"/>
    </row>
    <row r="6" spans="2:24" ht="15">
      <c r="B6" s="101"/>
      <c r="C6" s="101"/>
      <c r="D6" s="101"/>
      <c r="E6" s="101"/>
      <c r="F6" s="101"/>
      <c r="G6" s="101"/>
      <c r="H6" s="101"/>
      <c r="I6" s="101"/>
      <c r="K6" s="101"/>
      <c r="M6" s="101"/>
      <c r="W6" s="103"/>
      <c r="X6" s="104"/>
    </row>
    <row r="7" spans="1:28" s="109" customFormat="1" ht="15">
      <c r="A7" s="106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8"/>
      <c r="X7" s="108"/>
      <c r="Y7" s="107"/>
      <c r="Z7" s="107"/>
      <c r="AA7" s="107"/>
      <c r="AB7" s="107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</dc:creator>
  <cp:keywords/>
  <dc:description/>
  <cp:lastModifiedBy>bartmanova</cp:lastModifiedBy>
  <cp:lastPrinted>2005-06-24T08:13:30Z</cp:lastPrinted>
  <dcterms:created xsi:type="dcterms:W3CDTF">2004-02-24T06:50:35Z</dcterms:created>
  <dcterms:modified xsi:type="dcterms:W3CDTF">2005-06-24T08:13:46Z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