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498" activeTab="0"/>
  </bookViews>
  <sheets>
    <sheet name="RVO 2005 dt1" sheetId="1" r:id="rId1"/>
    <sheet name="Sumář" sheetId="2" r:id="rId2"/>
  </sheets>
  <definedNames>
    <definedName name="_xlnm.Print_Titles" localSheetId="0">'RVO 2005 dt1'!$4:$4</definedName>
    <definedName name="_xlnm.Print_Area" localSheetId="0">'RVO 2005 dt1'!$A$1:$BG$62</definedName>
    <definedName name="Z_0A0DCFFA_0D28_40A9_9E6D_BE85D3FD5FA1_.wvu.Cols" localSheetId="0" hidden="1">'RVO 2005 dt1'!$F:$N,'RVO 2005 dt1'!$P:$AM,'RVO 2005 dt1'!$AP:$AQ,'RVO 2005 dt1'!$AS:$AS,'RVO 2005 dt1'!$AU:$BF</definedName>
    <definedName name="Z_0A0DCFFA_0D28_40A9_9E6D_BE85D3FD5FA1_.wvu.PrintArea" localSheetId="0" hidden="1">'RVO 2005 dt1'!$A$1:$BG$62</definedName>
    <definedName name="Z_0A0DCFFA_0D28_40A9_9E6D_BE85D3FD5FA1_.wvu.PrintTitles" localSheetId="0" hidden="1">'RVO 2005 dt1'!$4:$4</definedName>
    <definedName name="Z_612DB021_D224_4DC4_9DAC_76BBDD11595B_.wvu.Cols" localSheetId="0" hidden="1">'RVO 2005 dt1'!$F:$N,'RVO 2005 dt1'!$P:$AM,'RVO 2005 dt1'!$AP:$AQ,'RVO 2005 dt1'!$AS:$AS,'RVO 2005 dt1'!$AU:$BF</definedName>
    <definedName name="Z_612DB021_D224_4DC4_9DAC_76BBDD11595B_.wvu.PrintArea" localSheetId="0" hidden="1">'RVO 2005 dt1'!$A$1:$BG$62</definedName>
    <definedName name="Z_612DB021_D224_4DC4_9DAC_76BBDD11595B_.wvu.PrintTitles" localSheetId="0" hidden="1">'RVO 2005 dt1'!$4:$4</definedName>
  </definedNames>
  <calcPr fullCalcOnLoad="1"/>
</workbook>
</file>

<file path=xl/sharedStrings.xml><?xml version="1.0" encoding="utf-8"?>
<sst xmlns="http://schemas.openxmlformats.org/spreadsheetml/2006/main" count="2019" uniqueCount="719">
  <si>
    <t>Ing. Martinem Sedlákem</t>
  </si>
  <si>
    <t>Ing. Jindřichem Vymětalíkem</t>
  </si>
  <si>
    <t>Jaromírem Halfarem</t>
  </si>
  <si>
    <t>Stanislavem Čmielem</t>
  </si>
  <si>
    <t>Josefem Voralem</t>
  </si>
  <si>
    <t>Ing. Ludmilou Bubeníkovou</t>
  </si>
  <si>
    <t>Bc. Vítem Smetanou</t>
  </si>
  <si>
    <t>Ing. Tomášem Hrubišem</t>
  </si>
  <si>
    <t>Ing. Josefem Klechem</t>
  </si>
  <si>
    <t>Ing. Miroslavem Ondráčkem</t>
  </si>
  <si>
    <t>Pavlem Lichým</t>
  </si>
  <si>
    <t>Ing. Martinem Pinkasem</t>
  </si>
  <si>
    <t>Josefem Puczokem</t>
  </si>
  <si>
    <t>Soběslavem Sedláčkem</t>
  </si>
  <si>
    <t>Ing. Zdeňkem Bestou</t>
  </si>
  <si>
    <t>Olgou Fusíkovou</t>
  </si>
  <si>
    <t>Stanislavem Cábem</t>
  </si>
  <si>
    <t>Ing. Pavlou Bohačíkovou</t>
  </si>
  <si>
    <t>Lenkou Lašákovou</t>
  </si>
  <si>
    <t>Josefem Richterem</t>
  </si>
  <si>
    <t>Mgr. Vratislavem Rýznarem</t>
  </si>
  <si>
    <t>Ing. Antonínem Kwaczekem</t>
  </si>
  <si>
    <t>Ing. Karlem Oblukem</t>
  </si>
  <si>
    <t>Jiřím Čechem</t>
  </si>
  <si>
    <t>Renátou Pavlíkovou</t>
  </si>
  <si>
    <t>Jindřichem Galdou</t>
  </si>
  <si>
    <t>Jaroslavem Vaňkem</t>
  </si>
  <si>
    <t>Ing. Boleslavem Neshodou</t>
  </si>
  <si>
    <t>Ing. Františkem Kučou</t>
  </si>
  <si>
    <t>Miroslavem Vyhlídalem</t>
  </si>
  <si>
    <t>Pavlem Tomčalou</t>
  </si>
  <si>
    <t>Mgr. Janem Katolickým</t>
  </si>
  <si>
    <t>galda@tremesna</t>
  </si>
  <si>
    <t>www.tremesna.cz</t>
  </si>
  <si>
    <t>00296414</t>
  </si>
  <si>
    <t>1848185369</t>
  </si>
  <si>
    <t>Obec Mankovice</t>
  </si>
  <si>
    <t>Radnice - výměna oken</t>
  </si>
  <si>
    <t>Mankovice</t>
  </si>
  <si>
    <t>Mankovice č. 73</t>
  </si>
  <si>
    <t>742 35</t>
  </si>
  <si>
    <t>Stanislav Cáb</t>
  </si>
  <si>
    <t>obecmankovice@cmail.cz</t>
  </si>
  <si>
    <t>www.mankovice.cz</t>
  </si>
  <si>
    <t>00600776</t>
  </si>
  <si>
    <t>1768063329</t>
  </si>
  <si>
    <t>Obec Mosty u Jablunkova</t>
  </si>
  <si>
    <t>Výměna oken v MŠ - Šance č.p. 484</t>
  </si>
  <si>
    <t>Mosty u Jablunkova č. 800</t>
  </si>
  <si>
    <t>Mosty u Jablunkova</t>
  </si>
  <si>
    <t>Ing. Milan Procházka</t>
  </si>
  <si>
    <t>obec@mostyujablunkova.cz</t>
  </si>
  <si>
    <t>www.mostyujablunkova.cz</t>
  </si>
  <si>
    <t>00296953</t>
  </si>
  <si>
    <t>1688156349</t>
  </si>
  <si>
    <t>Obec Leskovec nad Moravicí</t>
  </si>
  <si>
    <t>Leskovec nad Moravicí č. 42</t>
  </si>
  <si>
    <t>793 68</t>
  </si>
  <si>
    <t>Leskovec nad Moravicí</t>
  </si>
  <si>
    <t>Rekonstrukce místní komunikace k "Šulákům"</t>
  </si>
  <si>
    <t>Soběslav Sedláček</t>
  </si>
  <si>
    <t>obec.leskovec@tiscali.cz</t>
  </si>
  <si>
    <t>00296155</t>
  </si>
  <si>
    <t>5529-771</t>
  </si>
  <si>
    <t>Obec Lomnice</t>
  </si>
  <si>
    <t>Výměna střešní krytiny na kulturním domě čp. 16</t>
  </si>
  <si>
    <t>Lomnice</t>
  </si>
  <si>
    <t>Lomnice č. 42</t>
  </si>
  <si>
    <t>Ing. Jaroslav Jelínek</t>
  </si>
  <si>
    <t>obeclomnice@quick.cz</t>
  </si>
  <si>
    <t>00296198</t>
  </si>
  <si>
    <t>4024-771</t>
  </si>
  <si>
    <t>793 02</t>
  </si>
  <si>
    <t>délka trvání projektu</t>
  </si>
  <si>
    <t>jednoletý</t>
  </si>
  <si>
    <t>víceletý</t>
  </si>
  <si>
    <t>Obec Brumovice</t>
  </si>
  <si>
    <t>Brumovice č. 75</t>
  </si>
  <si>
    <t>747 71</t>
  </si>
  <si>
    <t>Brumovice</t>
  </si>
  <si>
    <t>Stavební úpravy mateřská škola Brumovice</t>
  </si>
  <si>
    <t>Ing. František Kuča</t>
  </si>
  <si>
    <t>ou.brumovice@volny.cz</t>
  </si>
  <si>
    <t>www.brumovice-op.cz</t>
  </si>
  <si>
    <t>00299871</t>
  </si>
  <si>
    <t>6327-821</t>
  </si>
  <si>
    <t>Rekonstrukce místní komunikace na ulici Tovární v délce asi 500 m</t>
  </si>
  <si>
    <t>Obec Vojkovice</t>
  </si>
  <si>
    <t>Vojkovice č. 88</t>
  </si>
  <si>
    <t>Vojkovice</t>
  </si>
  <si>
    <t>Lenka Klimánková</t>
  </si>
  <si>
    <t>vojkovice@applet.cz</t>
  </si>
  <si>
    <t>www.vojkovice.fmseznam.cz</t>
  </si>
  <si>
    <t>00577081</t>
  </si>
  <si>
    <t>1682052389</t>
  </si>
  <si>
    <t>Oprava elektrického zařízení veřejného osvětlení v obci Vojkovice</t>
  </si>
  <si>
    <t>Obec Chvalíkovice</t>
  </si>
  <si>
    <t>Oprava střechy a fasády tělocvičny Chvalíkovice</t>
  </si>
  <si>
    <t>České školy č. 9/120</t>
  </si>
  <si>
    <t>747 06</t>
  </si>
  <si>
    <t>Chvalíkovice</t>
  </si>
  <si>
    <t>Mgr. Vratislav Rýznar</t>
  </si>
  <si>
    <t>obec@chvalikovice.cz</t>
  </si>
  <si>
    <t>www.chvalikovice.cz</t>
  </si>
  <si>
    <t>00849685</t>
  </si>
  <si>
    <t>1841175379</t>
  </si>
  <si>
    <t>Obec Velké Heraltice</t>
  </si>
  <si>
    <t>Opavská č. 142</t>
  </si>
  <si>
    <t>747 75</t>
  </si>
  <si>
    <t>Velké Heraltice</t>
  </si>
  <si>
    <t>Františka Špillerová</t>
  </si>
  <si>
    <t>ouvelh@iol.cz</t>
  </si>
  <si>
    <t>www.velkeheraltice.cz</t>
  </si>
  <si>
    <t>00300837</t>
  </si>
  <si>
    <t>6220-821</t>
  </si>
  <si>
    <t>Obec Dětmarovice</t>
  </si>
  <si>
    <t>Dětmarovice č. 28</t>
  </si>
  <si>
    <t>Výměna oken kovových za plastová v budově "Dělnický dům" č. 110 v Dětmarovicích</t>
  </si>
  <si>
    <t>735 71</t>
  </si>
  <si>
    <t>Dětmarovice</t>
  </si>
  <si>
    <t>Ing. Lumír Mžik</t>
  </si>
  <si>
    <t>obec.detmarovice.cz</t>
  </si>
  <si>
    <t>www.detmarovice.cz</t>
  </si>
  <si>
    <t>00297445</t>
  </si>
  <si>
    <t>3624-791</t>
  </si>
  <si>
    <t>Rekonstrukce bytového domu č. p. 186, Dolní Lomná</t>
  </si>
  <si>
    <t>Rekonstrukce střechy mateřské školy Velké Heraltice</t>
  </si>
  <si>
    <t>Rekonstrukce MK čís. 42c, 43c, a 35c v obci Hodslavice</t>
  </si>
  <si>
    <t>Obec Chotěbuz</t>
  </si>
  <si>
    <t>Chotěbuzská č. 250</t>
  </si>
  <si>
    <t>735 61</t>
  </si>
  <si>
    <t>Chotěbuz</t>
  </si>
  <si>
    <t>Ing. Martin Pinkas</t>
  </si>
  <si>
    <t>chotebuz@volny.cz</t>
  </si>
  <si>
    <t>www.chotebuz.cz</t>
  </si>
  <si>
    <t>67339158</t>
  </si>
  <si>
    <t>5000120-734</t>
  </si>
  <si>
    <t>Rekonstrukce veřejného osvětlení Chotěbuz</t>
  </si>
  <si>
    <t>Obec Litultovice</t>
  </si>
  <si>
    <t>Oprava místních komunikací v osadě Litultovice - Choltice</t>
  </si>
  <si>
    <t>Litultovice</t>
  </si>
  <si>
    <t>747 55</t>
  </si>
  <si>
    <t>Alex Hadámek</t>
  </si>
  <si>
    <t>ou-litultovice@iol.cz</t>
  </si>
  <si>
    <t>www.litultovice.cz</t>
  </si>
  <si>
    <t>00300381</t>
  </si>
  <si>
    <t>1729-821</t>
  </si>
  <si>
    <t>Obec Neplachovice</t>
  </si>
  <si>
    <t>Oprava ulice Okružní a okolí</t>
  </si>
  <si>
    <t>Na Návsi č. 16</t>
  </si>
  <si>
    <t>747 74</t>
  </si>
  <si>
    <t>Neplachovice</t>
  </si>
  <si>
    <t>Jiří Čech</t>
  </si>
  <si>
    <t>ou.neplachovice@iol.cz</t>
  </si>
  <si>
    <t>www.neplachovice.web.worldonline.cz</t>
  </si>
  <si>
    <t>00561193</t>
  </si>
  <si>
    <t>1846755399</t>
  </si>
  <si>
    <t>dvěstatisíckorunčeských</t>
  </si>
  <si>
    <t>jednostosedmdesátpěttisíckorunčeských</t>
  </si>
  <si>
    <t>jednostodevadesáttisíckorunčeských</t>
  </si>
  <si>
    <t>jednostodvacetpěttisíckorunčeských</t>
  </si>
  <si>
    <t>jednostotřicettisíckorunčeských</t>
  </si>
  <si>
    <t>jednostopadesátčtyřitisícekorunčeských</t>
  </si>
  <si>
    <t>jednostošedesátpětticíckorunčeských</t>
  </si>
  <si>
    <t>jednostočtyřicetpěttisíckorunčeských</t>
  </si>
  <si>
    <t>osmdesátsedmtisícpětsetkorunčeských</t>
  </si>
  <si>
    <t>devadesátpěttisíckorunčeských</t>
  </si>
  <si>
    <t>devadesátšesttisícpětsetkorunčeských</t>
  </si>
  <si>
    <t>šedesátdvatisícepětsetkorunčeských</t>
  </si>
  <si>
    <t>šedesátpěttisíckorunčeských</t>
  </si>
  <si>
    <t>sedmdesátsedmtisíckorunčeských</t>
  </si>
  <si>
    <t>osmdesátdvatisícepětsetkorunčeských</t>
  </si>
  <si>
    <t>sedmdesátdvatisícepětsetkorunčeských</t>
  </si>
  <si>
    <t>Dagmarou Novosadovou</t>
  </si>
  <si>
    <t>Ing. Salome Sýkorovou</t>
  </si>
  <si>
    <t>Františkou Špillerovou</t>
  </si>
  <si>
    <t>Alexem Hadámkem</t>
  </si>
  <si>
    <t>Celkem bodů (max. 15)</t>
  </si>
  <si>
    <t>Obec Kyjovice</t>
  </si>
  <si>
    <t>747 68</t>
  </si>
  <si>
    <t>Kyjovice</t>
  </si>
  <si>
    <t>Pavel Lichý</t>
  </si>
  <si>
    <t>ou@kyjovice.cz</t>
  </si>
  <si>
    <t>www.kyjovice.cz</t>
  </si>
  <si>
    <t>00534722</t>
  </si>
  <si>
    <t>1842644309</t>
  </si>
  <si>
    <t>Kyjovice č. 2</t>
  </si>
  <si>
    <t>Obnova chodníků ve středu obce</t>
  </si>
  <si>
    <t>Stavební úpravy hasičské zbrojnice</t>
  </si>
  <si>
    <t>Obec Krásná</t>
  </si>
  <si>
    <t>Oprava fasády hasičské zbrojnice na Mohelnici</t>
  </si>
  <si>
    <t>Krásná č. 287</t>
  </si>
  <si>
    <t>739 04</t>
  </si>
  <si>
    <t>Krásná</t>
  </si>
  <si>
    <t>Ing. Pavla Bohačíková</t>
  </si>
  <si>
    <t>ou-krasna@post.cz</t>
  </si>
  <si>
    <t>www.beskydy.cz/krasna</t>
  </si>
  <si>
    <t>00577022</t>
  </si>
  <si>
    <t>27522-781</t>
  </si>
  <si>
    <t>Úpravy okolí obecního úřadu - příjezdová komunikace, nádvoří a parkoviště</t>
  </si>
  <si>
    <t>Obec Pražmo</t>
  </si>
  <si>
    <t>Rekonstrukce oplocení hřbitova</t>
  </si>
  <si>
    <t>Pražmo č. 95</t>
  </si>
  <si>
    <t>Pražmo</t>
  </si>
  <si>
    <t>Ing. Jindřich Vymětalík</t>
  </si>
  <si>
    <t>ouprazmo@iol.cz</t>
  </si>
  <si>
    <t>www.prazmo.cz</t>
  </si>
  <si>
    <t>00576999</t>
  </si>
  <si>
    <t>1682040329</t>
  </si>
  <si>
    <t>Obec Hodslavice</t>
  </si>
  <si>
    <t>Hodslavice č. 211</t>
  </si>
  <si>
    <t>742 71</t>
  </si>
  <si>
    <t>Hodslavice</t>
  </si>
  <si>
    <t>Miroslav Vyhlídal</t>
  </si>
  <si>
    <t>ouhodslavice@telecom.cz</t>
  </si>
  <si>
    <t>00297917</t>
  </si>
  <si>
    <t>1765703319</t>
  </si>
  <si>
    <t>Obec Kunčice pod Ondřejníkem</t>
  </si>
  <si>
    <t>Kunčice pod Ondřejníkem č. 569</t>
  </si>
  <si>
    <t>739 13</t>
  </si>
  <si>
    <t>Kunčice pod Ondřejníkem</t>
  </si>
  <si>
    <t>Ing. Tomáš Hrubiš</t>
  </si>
  <si>
    <t>obecni.urad@kuncicepo.cz</t>
  </si>
  <si>
    <t>www.kuncicepo.cz</t>
  </si>
  <si>
    <t>00296856</t>
  </si>
  <si>
    <t>1682010349</t>
  </si>
  <si>
    <t>Obec Veřovice</t>
  </si>
  <si>
    <t>Veřovice č. 70</t>
  </si>
  <si>
    <t>742 73</t>
  </si>
  <si>
    <t>Veřovice</t>
  </si>
  <si>
    <t>Bc. Vít Smetana</t>
  </si>
  <si>
    <t>starosta@verovice.cz</t>
  </si>
  <si>
    <t>www.verovice.cz</t>
  </si>
  <si>
    <t>00298531</t>
  </si>
  <si>
    <t>1760025379</t>
  </si>
  <si>
    <t>Oprava kulturního zařízení</t>
  </si>
  <si>
    <t>město</t>
  </si>
  <si>
    <t>Oprava a rekonstrukce chodníku na místním hřbitově</t>
  </si>
  <si>
    <t>Obec Kunín</t>
  </si>
  <si>
    <t>Kunín č. 69</t>
  </si>
  <si>
    <t>742 53</t>
  </si>
  <si>
    <t>Kunín</t>
  </si>
  <si>
    <t>Dagmar Novosadová</t>
  </si>
  <si>
    <t>obec@kunin.cz</t>
  </si>
  <si>
    <t>www.kunin.cz</t>
  </si>
  <si>
    <t>00600733</t>
  </si>
  <si>
    <t>1760145389</t>
  </si>
  <si>
    <t>Obec Jakubčovice nad Odrou</t>
  </si>
  <si>
    <t>Hasičská zbrojnice - výměna střešní krytiny (krovy), oprava věže</t>
  </si>
  <si>
    <t>Jakubčovice nad Odrou č. 100</t>
  </si>
  <si>
    <t>742 36</t>
  </si>
  <si>
    <t>Jakubčovice nad Odrou</t>
  </si>
  <si>
    <t>Josef Richter</t>
  </si>
  <si>
    <t>oujakubcovice@telecom.cz</t>
  </si>
  <si>
    <t>www.jakubcovice.zde.cz</t>
  </si>
  <si>
    <t>60798483</t>
  </si>
  <si>
    <t>1765066399</t>
  </si>
  <si>
    <t>Město Horní Benešov</t>
  </si>
  <si>
    <t>Masarykova č. 32</t>
  </si>
  <si>
    <t>Horní Benešov</t>
  </si>
  <si>
    <t>Ing. Josef Klech</t>
  </si>
  <si>
    <t>ssuhb@mybox.cz</t>
  </si>
  <si>
    <t>www.hbenesov.cz</t>
  </si>
  <si>
    <t>00296007</t>
  </si>
  <si>
    <t>1844405379</t>
  </si>
  <si>
    <t>Rekonstrukce vjezdu do hasičské zbrojnice a oprava střechy</t>
  </si>
  <si>
    <t>Kanalizační přípojka k základní škole</t>
  </si>
  <si>
    <t>Obec Suchdol nad Odrou</t>
  </si>
  <si>
    <t>šedesátdvatisícpětsetkorunčeských</t>
  </si>
  <si>
    <t>Mgr. Josefem Molinem</t>
  </si>
  <si>
    <t>Komenského č. 318</t>
  </si>
  <si>
    <t>742 01</t>
  </si>
  <si>
    <t>Suchdol nad Odrou</t>
  </si>
  <si>
    <t>Ing. Miroslav Ondračka</t>
  </si>
  <si>
    <t>obec@suchdol-nad-odrou.cz</t>
  </si>
  <si>
    <t>www.suchdol-nad-odrou.cz</t>
  </si>
  <si>
    <t>00298450</t>
  </si>
  <si>
    <t>1765624389</t>
  </si>
  <si>
    <t>Kaple Kletné - sanace budovy, oprava a konzervace interiérových maleb</t>
  </si>
  <si>
    <t>Obec Jindřichov</t>
  </si>
  <si>
    <t>Jindřichov č. 57</t>
  </si>
  <si>
    <t>793 83</t>
  </si>
  <si>
    <t>Jindřichov</t>
  </si>
  <si>
    <t>Vlastimil Adámek</t>
  </si>
  <si>
    <t>ou.jindrichov@krnovsko.cz</t>
  </si>
  <si>
    <t>www.obecjindrichov.cz</t>
  </si>
  <si>
    <t>00296074</t>
  </si>
  <si>
    <t>4825-771</t>
  </si>
  <si>
    <t>Obec Štěpánkovice</t>
  </si>
  <si>
    <t>Prosvětlené čekárny autobusových zastávek</t>
  </si>
  <si>
    <t>Slezská č. 520</t>
  </si>
  <si>
    <t>747 28</t>
  </si>
  <si>
    <t>Štěpánkovice</t>
  </si>
  <si>
    <t>Mgr. Jan Katolický</t>
  </si>
  <si>
    <t>ous@volny.cz</t>
  </si>
  <si>
    <t>www.stepankovice.cz</t>
  </si>
  <si>
    <t>00500756</t>
  </si>
  <si>
    <t>5623821</t>
  </si>
  <si>
    <t>Obec Písečná</t>
  </si>
  <si>
    <t>Písečná č. 42</t>
  </si>
  <si>
    <t>739 91</t>
  </si>
  <si>
    <t>Písečná</t>
  </si>
  <si>
    <t>Jan Krzok</t>
  </si>
  <si>
    <t>oupisecna@quick.cz</t>
  </si>
  <si>
    <t>www.pisecna.unas.cz</t>
  </si>
  <si>
    <t>70632430</t>
  </si>
  <si>
    <t>86-5630280257</t>
  </si>
  <si>
    <t>Oprava místních komunikací</t>
  </si>
  <si>
    <t>Obec Lučina</t>
  </si>
  <si>
    <t>Oprava včetně technického zhodnocení budovy tělovýchovného zařízení (sokolovny)</t>
  </si>
  <si>
    <t>Lučina č. 1</t>
  </si>
  <si>
    <t>739 39</t>
  </si>
  <si>
    <t>Lučina</t>
  </si>
  <si>
    <t>Ing. Boleslav Neshoda</t>
  </si>
  <si>
    <t>lucina@iol.cz</t>
  </si>
  <si>
    <t>www.lucina.cz</t>
  </si>
  <si>
    <t>00296899</t>
  </si>
  <si>
    <t>1682042359</t>
  </si>
  <si>
    <t>Obec Jistebník</t>
  </si>
  <si>
    <t>Rekonstrukce elektrické přípojky, osvětlení a sklepních prostor kulturního domu v Jistebníku</t>
  </si>
  <si>
    <t>Jistebník č. 149</t>
  </si>
  <si>
    <t>742 82</t>
  </si>
  <si>
    <t>Jistebník</t>
  </si>
  <si>
    <t>Josef Voral</t>
  </si>
  <si>
    <t>obecjistebnik@iol.cz</t>
  </si>
  <si>
    <t>www.jistebnik.cz</t>
  </si>
  <si>
    <t>00298018</t>
  </si>
  <si>
    <t>1760135359</t>
  </si>
  <si>
    <t>Obec Bocanovice</t>
  </si>
  <si>
    <t>Bocanovice č. 21</t>
  </si>
  <si>
    <t>Bocanovice</t>
  </si>
  <si>
    <t>Josef Puczok</t>
  </si>
  <si>
    <t>ou.bocanovice@quick.cz</t>
  </si>
  <si>
    <t>www.bocanovice.cz</t>
  </si>
  <si>
    <t>00535931</t>
  </si>
  <si>
    <t>1681988329</t>
  </si>
  <si>
    <t>Oprava obecní cesty č. 192</t>
  </si>
  <si>
    <t>Obec Hrádek</t>
  </si>
  <si>
    <t>Zateplení budovy OÚ s výměnou oken</t>
  </si>
  <si>
    <t>Hrádek č. 352</t>
  </si>
  <si>
    <t>739 97</t>
  </si>
  <si>
    <t>Hrádek</t>
  </si>
  <si>
    <t>Pavel Tomčala</t>
  </si>
  <si>
    <t>starosta@obechradek.cz</t>
  </si>
  <si>
    <t>www.obechradek.cz</t>
  </si>
  <si>
    <t>00535958</t>
  </si>
  <si>
    <t>1681983309</t>
  </si>
  <si>
    <t>Obec Mokré Lazce</t>
  </si>
  <si>
    <t>Pavla Křížkovského č. 158</t>
  </si>
  <si>
    <t>747 62</t>
  </si>
  <si>
    <t>Mokré Lazce</t>
  </si>
  <si>
    <t>Jaromír Halfar</t>
  </si>
  <si>
    <t>mokrelazce@mokrelazce.cz</t>
  </si>
  <si>
    <t>www.mokrelazce.cz</t>
  </si>
  <si>
    <t>00300462</t>
  </si>
  <si>
    <t>189054159</t>
  </si>
  <si>
    <t>Opravy komunikací</t>
  </si>
  <si>
    <t>Rekonstrukce kulturního domu Brumovice</t>
  </si>
  <si>
    <t>Obec Ryžoviště</t>
  </si>
  <si>
    <t>Výměna oken na budově obecního úřadu v Ryžovišti</t>
  </si>
  <si>
    <t>793 56</t>
  </si>
  <si>
    <t>Ryžoviště</t>
  </si>
  <si>
    <t>Eva Lašáková</t>
  </si>
  <si>
    <t>Náměstí Míru č. 105</t>
  </si>
  <si>
    <t>obec.ryzoviste@tiscali.cz</t>
  </si>
  <si>
    <t>www.ryzoviste.cz</t>
  </si>
  <si>
    <t>00296325</t>
  </si>
  <si>
    <t>1848501309</t>
  </si>
  <si>
    <t>Obec Dolní Lomná</t>
  </si>
  <si>
    <t>Dolní Lomná č. 164</t>
  </si>
  <si>
    <t>Dolní Lomná</t>
  </si>
  <si>
    <t>Renáta Pavlínová</t>
  </si>
  <si>
    <t>ou.dolnilomna@trz.cz</t>
  </si>
  <si>
    <t>www.dlomna.trz.cz</t>
  </si>
  <si>
    <t>00535966</t>
  </si>
  <si>
    <t>1681987369</t>
  </si>
  <si>
    <t>Obec Těškovice</t>
  </si>
  <si>
    <t>Těškovice</t>
  </si>
  <si>
    <t>Těškovice č. 170</t>
  </si>
  <si>
    <t>Ing. Martin Sedlák</t>
  </si>
  <si>
    <t>starosta@teskovice.cz</t>
  </si>
  <si>
    <t>www.teskovice.cz</t>
  </si>
  <si>
    <t>00553117</t>
  </si>
  <si>
    <t>15522-821</t>
  </si>
  <si>
    <t>Rekonstrukce místních komunikací - obec Těškovice</t>
  </si>
  <si>
    <t>5321</t>
  </si>
  <si>
    <t>6341</t>
  </si>
  <si>
    <t>Obec Střítež</t>
  </si>
  <si>
    <t>Stavební úpravy hřbitova</t>
  </si>
  <si>
    <t>Střítež č. 118</t>
  </si>
  <si>
    <t>739 59</t>
  </si>
  <si>
    <t>Střítež</t>
  </si>
  <si>
    <t>Mgr. Jaroslav Molin</t>
  </si>
  <si>
    <t>ou-stritez@telecom.cz</t>
  </si>
  <si>
    <t>www.obecstritez.cz</t>
  </si>
  <si>
    <t>00576913</t>
  </si>
  <si>
    <t>27821-781</t>
  </si>
  <si>
    <t>Obec Komorní Lhotka</t>
  </si>
  <si>
    <t>Komorní Lhotka č. 27</t>
  </si>
  <si>
    <t>739 53</t>
  </si>
  <si>
    <t>Komorní Lhotka</t>
  </si>
  <si>
    <t>Stanislav Čmiel</t>
  </si>
  <si>
    <t>ou-komornilhotka@iol.cz</t>
  </si>
  <si>
    <t>www.komorni-lhotka.cz</t>
  </si>
  <si>
    <t>00494232</t>
  </si>
  <si>
    <t>23425-781</t>
  </si>
  <si>
    <t>Úsporou energie k lepšímu životnímu prostředí</t>
  </si>
  <si>
    <t>Obec Šilheřovice</t>
  </si>
  <si>
    <t>Střední č. 305</t>
  </si>
  <si>
    <t>747 15</t>
  </si>
  <si>
    <t>Šilheřovice</t>
  </si>
  <si>
    <t>Mgr. Ludmila Janoschová</t>
  </si>
  <si>
    <t>urad@cmail.cz</t>
  </si>
  <si>
    <t>www.silherovice.cz</t>
  </si>
  <si>
    <t>00300730</t>
  </si>
  <si>
    <t>8621-821</t>
  </si>
  <si>
    <t>Kulturní dům Šilheřovice</t>
  </si>
  <si>
    <t>793 16</t>
  </si>
  <si>
    <t>Obec Zátor</t>
  </si>
  <si>
    <t>Zátor č. 107</t>
  </si>
  <si>
    <t>Zátor</t>
  </si>
  <si>
    <t>Ing. Salome Sýkorová</t>
  </si>
  <si>
    <t>sykorova@zator.cz</t>
  </si>
  <si>
    <t>www.zator.cz</t>
  </si>
  <si>
    <t>00296473</t>
  </si>
  <si>
    <t>2723-771</t>
  </si>
  <si>
    <t>Oprava místní komunikace v obci Zátor</t>
  </si>
  <si>
    <t>Obec Soběšovice</t>
  </si>
  <si>
    <t>Soběšovice č. 10</t>
  </si>
  <si>
    <t>739 22</t>
  </si>
  <si>
    <t>Soběšovice</t>
  </si>
  <si>
    <t>Ing. Karel Obluk</t>
  </si>
  <si>
    <t>sobesovice@iol.cz</t>
  </si>
  <si>
    <t>www.sobesovice.cz</t>
  </si>
  <si>
    <t>00576981</t>
  </si>
  <si>
    <t>1690472359</t>
  </si>
  <si>
    <t>Obec Zbyslavice</t>
  </si>
  <si>
    <t>Oprava budovy kulturního zařízení obce č.p. 30</t>
  </si>
  <si>
    <t>Zbyslavice č. 81</t>
  </si>
  <si>
    <t>742 83</t>
  </si>
  <si>
    <t>Zbyslavice</t>
  </si>
  <si>
    <t>Ing. Zdeněk Besta</t>
  </si>
  <si>
    <t>zbyslavice@raz-dva.cz</t>
  </si>
  <si>
    <t>www.zbyslavice.cz</t>
  </si>
  <si>
    <t>00600695</t>
  </si>
  <si>
    <t>1764770309</t>
  </si>
  <si>
    <t>Oprava místních komunikací - horní část obce</t>
  </si>
  <si>
    <t>Obec Bruzovice</t>
  </si>
  <si>
    <t>Bruzovice č. 214</t>
  </si>
  <si>
    <t>Bruzovice</t>
  </si>
  <si>
    <t>Ing. Antonín Kwaczek</t>
  </si>
  <si>
    <t>obec@bruzovice.cz</t>
  </si>
  <si>
    <t>www.bruzovice.cz</t>
  </si>
  <si>
    <t>00296546</t>
  </si>
  <si>
    <t>1682054309</t>
  </si>
  <si>
    <t>Generální oprava elektroinstalace ZŠ Bruzovice - III. etapa</t>
  </si>
  <si>
    <t>Obnova čekáren na zastávkách hromadné dopravy včetně zastávkových zálivů</t>
  </si>
  <si>
    <t>IČO</t>
  </si>
  <si>
    <t>náklady v Kč</t>
  </si>
  <si>
    <t>Obec</t>
  </si>
  <si>
    <t>Název projektu</t>
  </si>
  <si>
    <t>investiční</t>
  </si>
  <si>
    <t>neinvestiční</t>
  </si>
  <si>
    <t>poř. č. projektu</t>
  </si>
  <si>
    <t>Evidenční číslo projektu</t>
  </si>
  <si>
    <t>Žadatel (obec/město/svazek obcí)</t>
  </si>
  <si>
    <t xml:space="preserve">Ulice, č. </t>
  </si>
  <si>
    <t>PSČ</t>
  </si>
  <si>
    <t>Starosta, předseda</t>
  </si>
  <si>
    <t>Telefon</t>
  </si>
  <si>
    <t>Fax</t>
  </si>
  <si>
    <t>E-mail</t>
  </si>
  <si>
    <t>www stránka</t>
  </si>
  <si>
    <t>bankovní spojení</t>
  </si>
  <si>
    <t>kód banky</t>
  </si>
  <si>
    <t xml:space="preserve">číslo účtu </t>
  </si>
  <si>
    <t>Titul a jméno osoby s podpisovým právem</t>
  </si>
  <si>
    <t>Funkce osoby s podpisovým právem</t>
  </si>
  <si>
    <t>Počet obyvatel</t>
  </si>
  <si>
    <t>1. Žádost podána  do 11. 3. 2005 do 14 hod (ANO/NE)</t>
  </si>
  <si>
    <t>2. Žádost podána v soul.s 7.2 Podm. Programu (ANO/NE)</t>
  </si>
  <si>
    <t>3. Obálka osahuje pouze jednu žádost (ANO/NE)</t>
  </si>
  <si>
    <t>4. Je předložena žádost ve všech svých částech (ANO/NE)</t>
  </si>
  <si>
    <t>5. Doloženy přílohy dle bodu 7.4 podmínek (ANO/NE)</t>
  </si>
  <si>
    <t>6. Žádost včetně povinných příloh předložena ve dvou vyhotoveních (ANO/NE)</t>
  </si>
  <si>
    <t>VÝSLEDEK ČÁSTI 1 (SPLNĚNO/  NESPLNĚNO)</t>
  </si>
  <si>
    <t>DŮVOD VYŘAZENÍ v části 1</t>
  </si>
  <si>
    <r>
      <t xml:space="preserve">Soulad s opatřením 6.2.1 - 6.2.3 PRKu </t>
    </r>
    <r>
      <rPr>
        <b/>
        <sz val="10"/>
        <rFont val="Arial CE"/>
        <family val="0"/>
      </rPr>
      <t>(ANO/NE)</t>
    </r>
  </si>
  <si>
    <t>Zaměření projektu v souladu s bodem 2 Podmínek Programu (ANO/NE)</t>
  </si>
  <si>
    <t>Žadatelem je obec do 4000 obyvatel nebo svazek obcí v rámci MSK (ANO/NE)</t>
  </si>
  <si>
    <t>VÝSLEDEK ČÁSTI 2 (ANO-postupuje / NE - vyřazeno)</t>
  </si>
  <si>
    <t>Krit. 6.1.3. (max. 9)</t>
  </si>
  <si>
    <t>Krit. 6.1.4 (max. 3)</t>
  </si>
  <si>
    <t>Krit. 6.1.5 (max. 3)</t>
  </si>
  <si>
    <t>Celkové uznatelné náklady projektu (tis. Kč)</t>
  </si>
  <si>
    <t>Žádost o dotaci (tis. Kč)       celkem</t>
  </si>
  <si>
    <t>Náklady žadatele a partnerů (tis. Kč)</t>
  </si>
  <si>
    <t>Podíl dotace na uznatelných nákladech projektu</t>
  </si>
  <si>
    <t>Podíl žadatele na nákladech projektu</t>
  </si>
  <si>
    <t>kumulativní součet dotací (tis. Kč)</t>
  </si>
  <si>
    <t>investiční/neinvestiční</t>
  </si>
  <si>
    <t>dotace v Kč</t>
  </si>
  <si>
    <t>dotace slovy</t>
  </si>
  <si>
    <t>splátky v Kč</t>
  </si>
  <si>
    <t>splátky slovy</t>
  </si>
  <si>
    <t>titul 7.p.</t>
  </si>
  <si>
    <t>jméno 7 p</t>
  </si>
  <si>
    <t>starosta</t>
  </si>
  <si>
    <t>ANO</t>
  </si>
  <si>
    <t>starostou obce</t>
  </si>
  <si>
    <t>Mobilní telefon</t>
  </si>
  <si>
    <t>Počet obcí svazku</t>
  </si>
  <si>
    <t>právní forma (obec/svazek obcí)</t>
  </si>
  <si>
    <t>obec</t>
  </si>
  <si>
    <r>
      <t xml:space="preserve">Dotace v rozmezí 100-200 (příp. 500) tis., max 50%ní (příp. 70%ní) </t>
    </r>
    <r>
      <rPr>
        <b/>
        <sz val="10"/>
        <rFont val="Arial CE"/>
        <family val="2"/>
      </rPr>
      <t>(ANO/NE)</t>
    </r>
  </si>
  <si>
    <t>RR/01/2005/1/003</t>
  </si>
  <si>
    <t>RR/01/2005/1/004</t>
  </si>
  <si>
    <t>RR/01/2005/1/006</t>
  </si>
  <si>
    <t>RR/01/2005/1/007</t>
  </si>
  <si>
    <t>RR/01/2005/1/008</t>
  </si>
  <si>
    <t>RR/01/2005/1/015</t>
  </si>
  <si>
    <t>RR/01/2005/1/019</t>
  </si>
  <si>
    <t>RR/01/2005/1/021</t>
  </si>
  <si>
    <t>RR/01/2005/1/036</t>
  </si>
  <si>
    <t>RR/01/2005/1/037</t>
  </si>
  <si>
    <t>RR/01/2005/1/039</t>
  </si>
  <si>
    <t>RR/01/2005/1/042</t>
  </si>
  <si>
    <t>RR/01/2005/1/050</t>
  </si>
  <si>
    <t>RR/01/2005/1/055</t>
  </si>
  <si>
    <t>RR/01/2005/1/058</t>
  </si>
  <si>
    <t>RR/01/2005/1/070</t>
  </si>
  <si>
    <t>RR/01/2005/1/071</t>
  </si>
  <si>
    <t>RR/01/2005/1/072</t>
  </si>
  <si>
    <t>RR/01/2005/1/075</t>
  </si>
  <si>
    <t>RR/01/2005/1/078</t>
  </si>
  <si>
    <t>RR/01/2005/1/079</t>
  </si>
  <si>
    <t>RR/01/2005/1/087</t>
  </si>
  <si>
    <t>RR/01/2005/1/098</t>
  </si>
  <si>
    <t>RR/01/2005/1/107</t>
  </si>
  <si>
    <t>RR/01/2005/1/108</t>
  </si>
  <si>
    <t>RR/01/2005/1/109</t>
  </si>
  <si>
    <t>RR/01/2005/1/112</t>
  </si>
  <si>
    <t>RR/01/2005/1/114</t>
  </si>
  <si>
    <t>RR/01/2005/1/117</t>
  </si>
  <si>
    <t>RR/01/2005/1/125</t>
  </si>
  <si>
    <t>RR/01/2005/1/129</t>
  </si>
  <si>
    <t>RR/01/2005/1/130</t>
  </si>
  <si>
    <t>RR/01/2005/1/132</t>
  </si>
  <si>
    <t>RR/01/2005/1/134</t>
  </si>
  <si>
    <t>RR/01/2005/1/137</t>
  </si>
  <si>
    <t>RR/01/2005/1/139</t>
  </si>
  <si>
    <t>RR/01/2005/1/146</t>
  </si>
  <si>
    <t>RR/01/2005/1/147</t>
  </si>
  <si>
    <t>RR/01/2005/1/151</t>
  </si>
  <si>
    <t>RR/01/2005/1/153</t>
  </si>
  <si>
    <t>RR/01/2005/1/158</t>
  </si>
  <si>
    <t>RR/01/2005/1/160</t>
  </si>
  <si>
    <t>RR/01/2005/1/164</t>
  </si>
  <si>
    <t>RR/01/2005/1/168</t>
  </si>
  <si>
    <t>RR/01/2005/1/169</t>
  </si>
  <si>
    <t>RR/01/2005/1/173</t>
  </si>
  <si>
    <t>RR/01/2005/1/174</t>
  </si>
  <si>
    <t>RR/01/2005/1/175</t>
  </si>
  <si>
    <t>RR/01/2005/1/176</t>
  </si>
  <si>
    <t>RR/01/2005/1/179</t>
  </si>
  <si>
    <t>RR/01/2005/1/182</t>
  </si>
  <si>
    <t>RR/01/2005/1/187</t>
  </si>
  <si>
    <t>RR/01/2005/1/192</t>
  </si>
  <si>
    <t>RR/01/2005/1/199</t>
  </si>
  <si>
    <t>RR/01/2005/1/200</t>
  </si>
  <si>
    <t>RR/01/2005/1/204</t>
  </si>
  <si>
    <t>RR/01/2005/1/207</t>
  </si>
  <si>
    <t>položka</t>
  </si>
  <si>
    <t>Akce bude realizována v rámci MSK (ANO/NE)</t>
  </si>
  <si>
    <t>zahájení realizace</t>
  </si>
  <si>
    <t>ukončení realizace</t>
  </si>
  <si>
    <t>Komerční banka, a. s.</t>
  </si>
  <si>
    <t>0100</t>
  </si>
  <si>
    <t>jednostotisíckorunčeských</t>
  </si>
  <si>
    <t>Obec Sviadnov</t>
  </si>
  <si>
    <t>Obec Spálov</t>
  </si>
  <si>
    <t>Výměna oken v mateřské škole ve Sviadnově</t>
  </si>
  <si>
    <t>Sviadnov</t>
  </si>
  <si>
    <t>Sviadnov č. 119</t>
  </si>
  <si>
    <t>739 25</t>
  </si>
  <si>
    <t>David Novák</t>
  </si>
  <si>
    <t>sviadnov@applet.cz</t>
  </si>
  <si>
    <t>www.sviadnov.cz</t>
  </si>
  <si>
    <t>00846872</t>
  </si>
  <si>
    <t>Česká spořitelna, a. s.</t>
  </si>
  <si>
    <t>0800</t>
  </si>
  <si>
    <t>1682045349</t>
  </si>
  <si>
    <t>Davidem Novákem</t>
  </si>
  <si>
    <t>Oprava místní komunikace</t>
  </si>
  <si>
    <t>Spálov č. 62</t>
  </si>
  <si>
    <t>742 37</t>
  </si>
  <si>
    <t>Spálov</t>
  </si>
  <si>
    <t>Jan Klevar</t>
  </si>
  <si>
    <t>obec.spalov@quick.cz</t>
  </si>
  <si>
    <t>www.spalov.cz</t>
  </si>
  <si>
    <t>00298387</t>
  </si>
  <si>
    <t>1766124319</t>
  </si>
  <si>
    <t>jednostodvacettisíckorunčeských</t>
  </si>
  <si>
    <t>šedesáttisíckorunčeských</t>
  </si>
  <si>
    <t>Obec Velké Albrechtice</t>
  </si>
  <si>
    <t>Obec Stará Ves</t>
  </si>
  <si>
    <t>Janem Klevarem</t>
  </si>
  <si>
    <t>Obec Bukovec</t>
  </si>
  <si>
    <t>Velké Albrechtice č. 119</t>
  </si>
  <si>
    <t>742 91</t>
  </si>
  <si>
    <t>Velké Albrechtice</t>
  </si>
  <si>
    <t>Ing. Josef Magera</t>
  </si>
  <si>
    <t>starosta@velkealbrechtice.cz</t>
  </si>
  <si>
    <t>www.velkealbrechtice.cz</t>
  </si>
  <si>
    <t>00600679</t>
  </si>
  <si>
    <t>1771539359</t>
  </si>
  <si>
    <t>Ing. Josefem Magerou</t>
  </si>
  <si>
    <t>padesáttisíckorunčeských</t>
  </si>
  <si>
    <t>Rekonstukce základní školy - zateplení severní a západní stěny</t>
  </si>
  <si>
    <t>Výměna střešní krytiny Dlouhá 33</t>
  </si>
  <si>
    <t>Stará Ves č. 287/32</t>
  </si>
  <si>
    <t>793 43</t>
  </si>
  <si>
    <t>Stará Ves</t>
  </si>
  <si>
    <t>Ing. Pavel Hejsek</t>
  </si>
  <si>
    <t>stara.ves@seznam.cz</t>
  </si>
  <si>
    <t>00575950</t>
  </si>
  <si>
    <t>1850243329</t>
  </si>
  <si>
    <t>Ing. Pavlem Hejskem</t>
  </si>
  <si>
    <t>Obnova a rozšíření hřbitova a pomníku padlých hrdinů v Bukovci</t>
  </si>
  <si>
    <t>Bukovec č. 270</t>
  </si>
  <si>
    <t>739 85</t>
  </si>
  <si>
    <t>Bukovec</t>
  </si>
  <si>
    <t>Josef Čmiel</t>
  </si>
  <si>
    <t>ou.bukovec@bukovec.cz</t>
  </si>
  <si>
    <t>www.bukovec.cz</t>
  </si>
  <si>
    <t>00535940</t>
  </si>
  <si>
    <t>26423-781</t>
  </si>
  <si>
    <t>Josefem Čmielem</t>
  </si>
  <si>
    <t>739 51</t>
  </si>
  <si>
    <t>starostka</t>
  </si>
  <si>
    <t>Stavební úpravy místní komunikace na pozemcích parc. Č. 1976/4, 1966/2, 1962/4, 1964/8 v k. ú. Kunčice p. O.</t>
  </si>
  <si>
    <t>starostkou obce</t>
  </si>
  <si>
    <t>jednostopadesáttisíckorunčeských</t>
  </si>
  <si>
    <t>sedmdesátpěttisíckorunčeských</t>
  </si>
  <si>
    <t>Obec Milíkov</t>
  </si>
  <si>
    <t>jednostodevadesáttřitisícekorunčeských</t>
  </si>
  <si>
    <t>Oprava místní komunikace "Štefky"</t>
  </si>
  <si>
    <t>Milíkov č. 200</t>
  </si>
  <si>
    <t>739 81</t>
  </si>
  <si>
    <t>Milíkov</t>
  </si>
  <si>
    <t>Zdeněk Szkandera</t>
  </si>
  <si>
    <t>ou.milikov@worldonline.cz</t>
  </si>
  <si>
    <t>www.obecmilikov.cz</t>
  </si>
  <si>
    <t>00492621</t>
  </si>
  <si>
    <t>23724-781</t>
  </si>
  <si>
    <t>Zdeňkem Szkenderou</t>
  </si>
  <si>
    <t>Obec Albrechtičky</t>
  </si>
  <si>
    <t>Albrechtičky</t>
  </si>
  <si>
    <t>Albrechtičky č. 131</t>
  </si>
  <si>
    <t>742 55</t>
  </si>
  <si>
    <t>Ing. Miloslav Čegan</t>
  </si>
  <si>
    <t>obec@albrechticky.cz</t>
  </si>
  <si>
    <t>www.albrechticky.cz</t>
  </si>
  <si>
    <t>00600814</t>
  </si>
  <si>
    <t>GE Money Bank, a. s.</t>
  </si>
  <si>
    <t>0600</t>
  </si>
  <si>
    <t>70121764</t>
  </si>
  <si>
    <t>inv/neinv</t>
  </si>
  <si>
    <t>6341/5321</t>
  </si>
  <si>
    <t>Ing. Miloslavem Čeganem</t>
  </si>
  <si>
    <t>Půdní vestavba v ZŠ Albrechtičky</t>
  </si>
  <si>
    <t>Obec Velká Polom</t>
  </si>
  <si>
    <t>Obec Bílov</t>
  </si>
  <si>
    <t>Velká Polom</t>
  </si>
  <si>
    <t>Bílov</t>
  </si>
  <si>
    <t>Velká Polom č. 58</t>
  </si>
  <si>
    <t>747 64</t>
  </si>
  <si>
    <t>Ing. Ludmila Bubeníková</t>
  </si>
  <si>
    <t>starosta@velkapolom.cz</t>
  </si>
  <si>
    <t>www.velkapolom.cz</t>
  </si>
  <si>
    <t>00300829</t>
  </si>
  <si>
    <t>4022-821</t>
  </si>
  <si>
    <t>Oprava místní komunikace ul. Hradská</t>
  </si>
  <si>
    <t>793 12</t>
  </si>
  <si>
    <t>739 36</t>
  </si>
  <si>
    <t>ČSOB, a. s.</t>
  </si>
  <si>
    <t>0300</t>
  </si>
  <si>
    <t>Rekostrukce oplocení a technické budovy hřbitova</t>
  </si>
  <si>
    <t>Bílov č. 5</t>
  </si>
  <si>
    <t>743 01</t>
  </si>
  <si>
    <t>Olga Fusíková</t>
  </si>
  <si>
    <t>obec@bilov.cz</t>
  </si>
  <si>
    <t>www.bilov.cz</t>
  </si>
  <si>
    <t>48430749</t>
  </si>
  <si>
    <t>1761948319</t>
  </si>
  <si>
    <t>Obec Dolní Životice</t>
  </si>
  <si>
    <t>Dolní Životice</t>
  </si>
  <si>
    <t>747 56</t>
  </si>
  <si>
    <t>Jaroslav Vaněk</t>
  </si>
  <si>
    <t>obec@dolnizivotice.cz</t>
  </si>
  <si>
    <t>www.dolnizivotice.cz</t>
  </si>
  <si>
    <t>00635570</t>
  </si>
  <si>
    <t>1842347339</t>
  </si>
  <si>
    <t>Rekonstrukce budovy mateřské školy</t>
  </si>
  <si>
    <t>Obec Třemešná</t>
  </si>
  <si>
    <t>Jindřich Galda</t>
  </si>
  <si>
    <t>Třemešná</t>
  </si>
  <si>
    <t>793 82</t>
  </si>
  <si>
    <t>Třemešná 304</t>
  </si>
  <si>
    <t>Rekostrukce střechy bytové jednotky čp. 24 v Třemešné</t>
  </si>
  <si>
    <t>Mgr. Ludmilou Janoschovou</t>
  </si>
  <si>
    <t>Vlastimilem Adámkem</t>
  </si>
  <si>
    <t xml:space="preserve">Ing. Lumírem Mžikem </t>
  </si>
  <si>
    <t>ing. Milanem Procházkou</t>
  </si>
  <si>
    <t>Lenkou Klimánkovou</t>
  </si>
  <si>
    <t>Ing. Jaroslavem Jelínkem</t>
  </si>
  <si>
    <t>Janem Krzokem</t>
  </si>
  <si>
    <t xml:space="preserve">Poskytnutí dotací náhradníkům v rámci dotačního titulu 1 programu "Podpora obnovy a rozvoje venkova Moravskoslezského kraje" </t>
  </si>
  <si>
    <t>Schválená maximální výše dotace    (tis. Kč)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</si>
</sst>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171" fontId="0" fillId="0" borderId="4" xfId="0" applyNumberFormat="1" applyFont="1" applyBorder="1" applyAlignment="1">
      <alignment horizontal="right" vertical="top"/>
    </xf>
    <xf numFmtId="171" fontId="0" fillId="0" borderId="4" xfId="0" applyNumberFormat="1" applyFont="1" applyFill="1" applyBorder="1" applyAlignment="1">
      <alignment horizontal="right" vertical="top"/>
    </xf>
    <xf numFmtId="10" fontId="0" fillId="0" borderId="4" xfId="0" applyNumberFormat="1" applyFont="1" applyBorder="1" applyAlignment="1">
      <alignment horizontal="right" vertical="top"/>
    </xf>
    <xf numFmtId="171" fontId="1" fillId="0" borderId="4" xfId="0" applyNumberFormat="1" applyFont="1" applyBorder="1" applyAlignment="1">
      <alignment horizontal="right" vertical="top"/>
    </xf>
    <xf numFmtId="171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right" vertical="center" wrapText="1"/>
    </xf>
    <xf numFmtId="1" fontId="0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vertical="center" wrapText="1"/>
    </xf>
    <xf numFmtId="10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167" fontId="1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171" fontId="1" fillId="0" borderId="6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 horizontal="right" vertical="top"/>
    </xf>
    <xf numFmtId="3" fontId="1" fillId="0" borderId="6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49" fontId="1" fillId="6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8" fillId="0" borderId="4" xfId="18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167" fontId="5" fillId="3" borderId="0" xfId="0" applyNumberFormat="1" applyFont="1" applyFill="1" applyBorder="1" applyAlignment="1">
      <alignment wrapText="1"/>
    </xf>
    <xf numFmtId="167" fontId="5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wrapText="1"/>
    </xf>
    <xf numFmtId="167" fontId="4" fillId="3" borderId="0" xfId="0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iadnov@applet.cz" TargetMode="External" /><Relationship Id="rId2" Type="http://schemas.openxmlformats.org/officeDocument/2006/relationships/hyperlink" Target="http://www.sviadnov.cz/" TargetMode="External" /><Relationship Id="rId3" Type="http://schemas.openxmlformats.org/officeDocument/2006/relationships/hyperlink" Target="mailto:obec.spalov@quick.cz" TargetMode="External" /><Relationship Id="rId4" Type="http://schemas.openxmlformats.org/officeDocument/2006/relationships/hyperlink" Target="http://www.spalov.cz/" TargetMode="External" /><Relationship Id="rId5" Type="http://schemas.openxmlformats.org/officeDocument/2006/relationships/hyperlink" Target="mailto:starosta@velkealbrechtice.cz" TargetMode="External" /><Relationship Id="rId6" Type="http://schemas.openxmlformats.org/officeDocument/2006/relationships/hyperlink" Target="http://www.velkealbrechtice.cz/" TargetMode="External" /><Relationship Id="rId7" Type="http://schemas.openxmlformats.org/officeDocument/2006/relationships/hyperlink" Target="mailto:stara.ves@seznam.cz" TargetMode="External" /><Relationship Id="rId8" Type="http://schemas.openxmlformats.org/officeDocument/2006/relationships/hyperlink" Target="mailto:ou.bukovec@bukovec.cz" TargetMode="External" /><Relationship Id="rId9" Type="http://schemas.openxmlformats.org/officeDocument/2006/relationships/hyperlink" Target="http://www.bukovec.cz/" TargetMode="External" /><Relationship Id="rId10" Type="http://schemas.openxmlformats.org/officeDocument/2006/relationships/hyperlink" Target="mailto:ou.milikov@worldonline.cz" TargetMode="External" /><Relationship Id="rId11" Type="http://schemas.openxmlformats.org/officeDocument/2006/relationships/hyperlink" Target="http://www.obecmilikov.cz/" TargetMode="External" /><Relationship Id="rId12" Type="http://schemas.openxmlformats.org/officeDocument/2006/relationships/hyperlink" Target="mailto:obec@albrechticky.cz" TargetMode="External" /><Relationship Id="rId13" Type="http://schemas.openxmlformats.org/officeDocument/2006/relationships/hyperlink" Target="http://www.albrechticky.cz/" TargetMode="External" /><Relationship Id="rId14" Type="http://schemas.openxmlformats.org/officeDocument/2006/relationships/hyperlink" Target="mailto:starosta@velkapolom.cz" TargetMode="External" /><Relationship Id="rId15" Type="http://schemas.openxmlformats.org/officeDocument/2006/relationships/hyperlink" Target="http://www.velkapolom.cz/" TargetMode="External" /><Relationship Id="rId16" Type="http://schemas.openxmlformats.org/officeDocument/2006/relationships/hyperlink" Target="mailto:obec@bilov.cz" TargetMode="External" /><Relationship Id="rId17" Type="http://schemas.openxmlformats.org/officeDocument/2006/relationships/hyperlink" Target="http://www.bilov.cz/" TargetMode="External" /><Relationship Id="rId18" Type="http://schemas.openxmlformats.org/officeDocument/2006/relationships/hyperlink" Target="mailto:obec@dolnizivotice.cz" TargetMode="External" /><Relationship Id="rId19" Type="http://schemas.openxmlformats.org/officeDocument/2006/relationships/hyperlink" Target="http://www.dolnizivotice.cz/" TargetMode="External" /><Relationship Id="rId20" Type="http://schemas.openxmlformats.org/officeDocument/2006/relationships/hyperlink" Target="mailto:galda@tremesna" TargetMode="External" /><Relationship Id="rId21" Type="http://schemas.openxmlformats.org/officeDocument/2006/relationships/hyperlink" Target="http://www.tremesna.cz/" TargetMode="External" /><Relationship Id="rId22" Type="http://schemas.openxmlformats.org/officeDocument/2006/relationships/hyperlink" Target="mailto:obecmankovice@cmail.cz" TargetMode="External" /><Relationship Id="rId23" Type="http://schemas.openxmlformats.org/officeDocument/2006/relationships/hyperlink" Target="http://www.mankovice.cz/" TargetMode="External" /><Relationship Id="rId24" Type="http://schemas.openxmlformats.org/officeDocument/2006/relationships/hyperlink" Target="mailto:obec@mostyujablunkova.cz" TargetMode="External" /><Relationship Id="rId25" Type="http://schemas.openxmlformats.org/officeDocument/2006/relationships/hyperlink" Target="http://www.mostyujablunkova.cz/" TargetMode="External" /><Relationship Id="rId26" Type="http://schemas.openxmlformats.org/officeDocument/2006/relationships/hyperlink" Target="mailto:obec.leskovec@tiscali.cz" TargetMode="External" /><Relationship Id="rId27" Type="http://schemas.openxmlformats.org/officeDocument/2006/relationships/hyperlink" Target="mailto:obeclomnice@quick.cz" TargetMode="External" /><Relationship Id="rId28" Type="http://schemas.openxmlformats.org/officeDocument/2006/relationships/hyperlink" Target="mailto:ou.brumovice@volny.cz" TargetMode="External" /><Relationship Id="rId29" Type="http://schemas.openxmlformats.org/officeDocument/2006/relationships/hyperlink" Target="http://www.brumovice-op.cz/" TargetMode="External" /><Relationship Id="rId30" Type="http://schemas.openxmlformats.org/officeDocument/2006/relationships/hyperlink" Target="mailto:ou.brumovice@volny.cz" TargetMode="External" /><Relationship Id="rId31" Type="http://schemas.openxmlformats.org/officeDocument/2006/relationships/hyperlink" Target="http://www.brumovice-op.cz/" TargetMode="External" /><Relationship Id="rId32" Type="http://schemas.openxmlformats.org/officeDocument/2006/relationships/hyperlink" Target="mailto:ouvelh@iol.cz" TargetMode="External" /><Relationship Id="rId33" Type="http://schemas.openxmlformats.org/officeDocument/2006/relationships/hyperlink" Target="http://www.velkeheraltice.cz/" TargetMode="External" /><Relationship Id="rId34" Type="http://schemas.openxmlformats.org/officeDocument/2006/relationships/hyperlink" Target="http://www.detmarovice.cz/" TargetMode="External" /><Relationship Id="rId35" Type="http://schemas.openxmlformats.org/officeDocument/2006/relationships/hyperlink" Target="mailto:chotebuz@volny.cz" TargetMode="External" /><Relationship Id="rId36" Type="http://schemas.openxmlformats.org/officeDocument/2006/relationships/hyperlink" Target="http://www.chotebuz.cz/" TargetMode="External" /><Relationship Id="rId37" Type="http://schemas.openxmlformats.org/officeDocument/2006/relationships/hyperlink" Target="mailto:ou-litultovice@iol.cz" TargetMode="External" /><Relationship Id="rId38" Type="http://schemas.openxmlformats.org/officeDocument/2006/relationships/hyperlink" Target="http://www.litultovice.cz/" TargetMode="External" /><Relationship Id="rId39" Type="http://schemas.openxmlformats.org/officeDocument/2006/relationships/hyperlink" Target="mailto:ou.neplachovice@iol.cz" TargetMode="External" /><Relationship Id="rId40" Type="http://schemas.openxmlformats.org/officeDocument/2006/relationships/hyperlink" Target="http://www.neplachovice.web.worldonline.cz/" TargetMode="External" /><Relationship Id="rId41" Type="http://schemas.openxmlformats.org/officeDocument/2006/relationships/hyperlink" Target="mailto:ou@kyjovice.cz" TargetMode="External" /><Relationship Id="rId42" Type="http://schemas.openxmlformats.org/officeDocument/2006/relationships/hyperlink" Target="http://www.kyjovice.cz/" TargetMode="External" /><Relationship Id="rId43" Type="http://schemas.openxmlformats.org/officeDocument/2006/relationships/hyperlink" Target="mailto:ou-krasna@post.cz" TargetMode="External" /><Relationship Id="rId44" Type="http://schemas.openxmlformats.org/officeDocument/2006/relationships/hyperlink" Target="http://www.beskydy.cz/krasna" TargetMode="External" /><Relationship Id="rId45" Type="http://schemas.openxmlformats.org/officeDocument/2006/relationships/hyperlink" Target="mailto:ou-krasna@post.cz" TargetMode="External" /><Relationship Id="rId46" Type="http://schemas.openxmlformats.org/officeDocument/2006/relationships/hyperlink" Target="http://www.beskydy.cz/krasna" TargetMode="External" /><Relationship Id="rId47" Type="http://schemas.openxmlformats.org/officeDocument/2006/relationships/hyperlink" Target="mailto:ouprazmo@iol.cz" TargetMode="External" /><Relationship Id="rId48" Type="http://schemas.openxmlformats.org/officeDocument/2006/relationships/hyperlink" Target="http://www.prazmo.cz/" TargetMode="External" /><Relationship Id="rId49" Type="http://schemas.openxmlformats.org/officeDocument/2006/relationships/hyperlink" Target="mailto:ouhodslavice@telecom.cz" TargetMode="External" /><Relationship Id="rId50" Type="http://schemas.openxmlformats.org/officeDocument/2006/relationships/hyperlink" Target="mailto:obecni.urad@kuncicepo.cz" TargetMode="External" /><Relationship Id="rId51" Type="http://schemas.openxmlformats.org/officeDocument/2006/relationships/hyperlink" Target="http://www.kuncicepo.cz/" TargetMode="External" /><Relationship Id="rId52" Type="http://schemas.openxmlformats.org/officeDocument/2006/relationships/hyperlink" Target="mailto:starosta@verovice.cz" TargetMode="External" /><Relationship Id="rId53" Type="http://schemas.openxmlformats.org/officeDocument/2006/relationships/hyperlink" Target="http://www.verovice.cz/" TargetMode="External" /><Relationship Id="rId54" Type="http://schemas.openxmlformats.org/officeDocument/2006/relationships/hyperlink" Target="mailto:obec.spalov@quick.cz" TargetMode="External" /><Relationship Id="rId55" Type="http://schemas.openxmlformats.org/officeDocument/2006/relationships/hyperlink" Target="http://www.spalov.cz/" TargetMode="External" /><Relationship Id="rId56" Type="http://schemas.openxmlformats.org/officeDocument/2006/relationships/hyperlink" Target="mailto:oujakubcovice@telecom.cz" TargetMode="External" /><Relationship Id="rId57" Type="http://schemas.openxmlformats.org/officeDocument/2006/relationships/hyperlink" Target="http://www.jakubcovice.zde.cz/" TargetMode="External" /><Relationship Id="rId58" Type="http://schemas.openxmlformats.org/officeDocument/2006/relationships/hyperlink" Target="mailto:ssuhb@mybox.cz" TargetMode="External" /><Relationship Id="rId59" Type="http://schemas.openxmlformats.org/officeDocument/2006/relationships/hyperlink" Target="http://www.hbenesov.cz/" TargetMode="External" /><Relationship Id="rId60" Type="http://schemas.openxmlformats.org/officeDocument/2006/relationships/hyperlink" Target="mailto:obec@kunin.cz" TargetMode="External" /><Relationship Id="rId61" Type="http://schemas.openxmlformats.org/officeDocument/2006/relationships/hyperlink" Target="http://www.kunin.cz/" TargetMode="External" /><Relationship Id="rId62" Type="http://schemas.openxmlformats.org/officeDocument/2006/relationships/hyperlink" Target="mailto:obec@suchdol-nad-odrou.cz" TargetMode="External" /><Relationship Id="rId63" Type="http://schemas.openxmlformats.org/officeDocument/2006/relationships/hyperlink" Target="http://www.suchdol-nad-odrou.cz/" TargetMode="External" /><Relationship Id="rId64" Type="http://schemas.openxmlformats.org/officeDocument/2006/relationships/hyperlink" Target="mailto:ou.jindrichov@krnovsko.cz" TargetMode="External" /><Relationship Id="rId65" Type="http://schemas.openxmlformats.org/officeDocument/2006/relationships/hyperlink" Target="http://www.obecjindrichov.cz/" TargetMode="External" /><Relationship Id="rId66" Type="http://schemas.openxmlformats.org/officeDocument/2006/relationships/hyperlink" Target="mailto:ous@volny.cz" TargetMode="External" /><Relationship Id="rId67" Type="http://schemas.openxmlformats.org/officeDocument/2006/relationships/hyperlink" Target="http://www.stepankovice.cz/" TargetMode="External" /><Relationship Id="rId68" Type="http://schemas.openxmlformats.org/officeDocument/2006/relationships/hyperlink" Target="mailto:oupisecna@quick.cz" TargetMode="External" /><Relationship Id="rId69" Type="http://schemas.openxmlformats.org/officeDocument/2006/relationships/hyperlink" Target="http://www.pisecna.unas.cz/" TargetMode="External" /><Relationship Id="rId70" Type="http://schemas.openxmlformats.org/officeDocument/2006/relationships/hyperlink" Target="mailto:lucina@iol.cz" TargetMode="External" /><Relationship Id="rId71" Type="http://schemas.openxmlformats.org/officeDocument/2006/relationships/hyperlink" Target="http://www.lucina.cz/" TargetMode="External" /><Relationship Id="rId72" Type="http://schemas.openxmlformats.org/officeDocument/2006/relationships/hyperlink" Target="mailto:ou.dolnilomna@trz.cz" TargetMode="External" /><Relationship Id="rId73" Type="http://schemas.openxmlformats.org/officeDocument/2006/relationships/hyperlink" Target="http://www.dlomna.trz.cz/" TargetMode="External" /><Relationship Id="rId74" Type="http://schemas.openxmlformats.org/officeDocument/2006/relationships/hyperlink" Target="mailto:starosta@teskovice.cz" TargetMode="External" /><Relationship Id="rId75" Type="http://schemas.openxmlformats.org/officeDocument/2006/relationships/hyperlink" Target="http://www.teskovice.cz/" TargetMode="External" /><Relationship Id="rId76" Type="http://schemas.openxmlformats.org/officeDocument/2006/relationships/hyperlink" Target="mailto:ou-komornilhotka@iol.cz" TargetMode="External" /><Relationship Id="rId77" Type="http://schemas.openxmlformats.org/officeDocument/2006/relationships/hyperlink" Target="http://www.komorni-lhotka.cz/" TargetMode="External" /><Relationship Id="rId78" Type="http://schemas.openxmlformats.org/officeDocument/2006/relationships/hyperlink" Target="mailto:urad@cmail.cz" TargetMode="External" /><Relationship Id="rId79" Type="http://schemas.openxmlformats.org/officeDocument/2006/relationships/hyperlink" Target="http://www.silherovice.cz/" TargetMode="External" /><Relationship Id="rId80" Type="http://schemas.openxmlformats.org/officeDocument/2006/relationships/hyperlink" Target="mailto:sykorova@zator.cz" TargetMode="External" /><Relationship Id="rId81" Type="http://schemas.openxmlformats.org/officeDocument/2006/relationships/hyperlink" Target="http://www.zator.cz/" TargetMode="External" /><Relationship Id="rId82" Type="http://schemas.openxmlformats.org/officeDocument/2006/relationships/hyperlink" Target="mailto:sobesovice@iol.cz" TargetMode="External" /><Relationship Id="rId83" Type="http://schemas.openxmlformats.org/officeDocument/2006/relationships/hyperlink" Target="http://www.sobesovice.cz/" TargetMode="External" /><Relationship Id="rId84" Type="http://schemas.openxmlformats.org/officeDocument/2006/relationships/hyperlink" Target="mailto:zbyslavice@raz-dva.cz" TargetMode="External" /><Relationship Id="rId85" Type="http://schemas.openxmlformats.org/officeDocument/2006/relationships/hyperlink" Target="http://www.zbyslavice.cz/" TargetMode="External" /><Relationship Id="rId86" Type="http://schemas.openxmlformats.org/officeDocument/2006/relationships/hyperlink" Target="mailto:zbyslavice@raz-dva.cz" TargetMode="External" /><Relationship Id="rId87" Type="http://schemas.openxmlformats.org/officeDocument/2006/relationships/hyperlink" Target="http://www.zbyslavice.cz/" TargetMode="External" /><Relationship Id="rId88" Type="http://schemas.openxmlformats.org/officeDocument/2006/relationships/hyperlink" Target="mailto:obec@bruzovice.cz" TargetMode="External" /><Relationship Id="rId89" Type="http://schemas.openxmlformats.org/officeDocument/2006/relationships/hyperlink" Target="http://www.bruzovice.cz/" TargetMode="External" /><Relationship Id="rId90" Type="http://schemas.openxmlformats.org/officeDocument/2006/relationships/hyperlink" Target="mailto:obec@bruzovice.cz" TargetMode="External" /><Relationship Id="rId91" Type="http://schemas.openxmlformats.org/officeDocument/2006/relationships/hyperlink" Target="http://www.bruzovice.cz/" TargetMode="External" /><Relationship Id="rId92" Type="http://schemas.openxmlformats.org/officeDocument/2006/relationships/hyperlink" Target="http://www.jistebnik.cz/" TargetMode="External" /><Relationship Id="rId93" Type="http://schemas.openxmlformats.org/officeDocument/2006/relationships/hyperlink" Target="mailto:ou.bocanovice@quick.cz" TargetMode="External" /><Relationship Id="rId94" Type="http://schemas.openxmlformats.org/officeDocument/2006/relationships/hyperlink" Target="mailto:starosta@obechradek.cz" TargetMode="External" /><Relationship Id="rId95" Type="http://schemas.openxmlformats.org/officeDocument/2006/relationships/hyperlink" Target="http://www.obechradek.cz/" TargetMode="External" /><Relationship Id="rId96" Type="http://schemas.openxmlformats.org/officeDocument/2006/relationships/hyperlink" Target="mailto:mokrelazce@mokrelazce.cz" TargetMode="External" /><Relationship Id="rId97" Type="http://schemas.openxmlformats.org/officeDocument/2006/relationships/hyperlink" Target="http://www.mokrelazce.cz/" TargetMode="External" /><Relationship Id="rId98" Type="http://schemas.openxmlformats.org/officeDocument/2006/relationships/hyperlink" Target="mailto:obec.ryzoviste@tiscali.cz" TargetMode="External" /><Relationship Id="rId99" Type="http://schemas.openxmlformats.org/officeDocument/2006/relationships/hyperlink" Target="http://www.ryzoviste.cz/" TargetMode="External" /><Relationship Id="rId100" Type="http://schemas.openxmlformats.org/officeDocument/2006/relationships/hyperlink" Target="mailto:obec.ryzoviste@tiscali.cz" TargetMode="External" /><Relationship Id="rId101" Type="http://schemas.openxmlformats.org/officeDocument/2006/relationships/hyperlink" Target="http://www.ryzoviste.cz/" TargetMode="External" /><Relationship Id="rId102" Type="http://schemas.openxmlformats.org/officeDocument/2006/relationships/hyperlink" Target="mailto:vojkovice@applet.cz" TargetMode="External" /><Relationship Id="rId103" Type="http://schemas.openxmlformats.org/officeDocument/2006/relationships/hyperlink" Target="http://www.vojkovice.fmseznam.cz/" TargetMode="External" /><Relationship Id="rId104" Type="http://schemas.openxmlformats.org/officeDocument/2006/relationships/hyperlink" Target="mailto:obec@chvalikovice.cz" TargetMode="External" /><Relationship Id="rId105" Type="http://schemas.openxmlformats.org/officeDocument/2006/relationships/hyperlink" Target="http://www.chvalikovice.cz/" TargetMode="External" /><Relationship Id="rId106" Type="http://schemas.openxmlformats.org/officeDocument/2006/relationships/hyperlink" Target="mailto:ou-stritez@telecom.cz" TargetMode="External" /><Relationship Id="rId107" Type="http://schemas.openxmlformats.org/officeDocument/2006/relationships/hyperlink" Target="http://www.obecstritez.cz/" TargetMode="External" /><Relationship Id="rId10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9"/>
  <sheetViews>
    <sheetView tabSelected="1"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G4" sqref="BG4"/>
    </sheetView>
  </sheetViews>
  <sheetFormatPr defaultColWidth="9.00390625" defaultRowHeight="12.75"/>
  <cols>
    <col min="1" max="1" width="5.625" style="28" customWidth="1"/>
    <col min="2" max="2" width="15.625" style="28" customWidth="1"/>
    <col min="3" max="3" width="29.25390625" style="30" customWidth="1"/>
    <col min="4" max="4" width="21.25390625" style="28" customWidth="1"/>
    <col min="5" max="5" width="6.875" style="7" customWidth="1"/>
    <col min="6" max="6" width="15.375" style="28" hidden="1" customWidth="1"/>
    <col min="7" max="7" width="1.875" style="28" hidden="1" customWidth="1"/>
    <col min="8" max="8" width="15.125" style="28" hidden="1" customWidth="1"/>
    <col min="9" max="9" width="12.875" style="28" hidden="1" customWidth="1"/>
    <col min="10" max="10" width="12.75390625" style="28" hidden="1" customWidth="1"/>
    <col min="11" max="11" width="0.6171875" style="28" hidden="1" customWidth="1"/>
    <col min="12" max="12" width="12.00390625" style="28" hidden="1" customWidth="1"/>
    <col min="13" max="13" width="23.875" style="30" hidden="1" customWidth="1"/>
    <col min="14" max="14" width="27.125" style="30" hidden="1" customWidth="1"/>
    <col min="15" max="15" width="9.25390625" style="28" customWidth="1"/>
    <col min="16" max="16" width="11.75390625" style="28" hidden="1" customWidth="1"/>
    <col min="17" max="17" width="7.75390625" style="28" hidden="1" customWidth="1"/>
    <col min="18" max="18" width="17.125" style="28" hidden="1" customWidth="1"/>
    <col min="19" max="19" width="14.25390625" style="28" hidden="1" customWidth="1"/>
    <col min="20" max="20" width="12.875" style="1" hidden="1" customWidth="1"/>
    <col min="21" max="21" width="9.125" style="29" hidden="1" customWidth="1"/>
    <col min="22" max="22" width="9.00390625" style="29" hidden="1" customWidth="1"/>
    <col min="23" max="27" width="11.375" style="28" hidden="1" customWidth="1"/>
    <col min="28" max="28" width="11.375" style="36" hidden="1" customWidth="1"/>
    <col min="29" max="29" width="12.375" style="28" hidden="1" customWidth="1"/>
    <col min="30" max="30" width="2.25390625" style="30" hidden="1" customWidth="1"/>
    <col min="31" max="31" width="10.875" style="30" hidden="1" customWidth="1"/>
    <col min="32" max="36" width="10.875" style="28" hidden="1" customWidth="1"/>
    <col min="37" max="38" width="8.125" style="7" hidden="1" customWidth="1"/>
    <col min="39" max="39" width="8.125" style="28" hidden="1" customWidth="1"/>
    <col min="40" max="40" width="9.125" style="30" customWidth="1"/>
    <col min="41" max="41" width="10.25390625" style="28" customWidth="1"/>
    <col min="42" max="42" width="10.25390625" style="28" hidden="1" customWidth="1"/>
    <col min="43" max="43" width="10.25390625" style="7" hidden="1" customWidth="1"/>
    <col min="44" max="44" width="11.875" style="28" customWidth="1"/>
    <col min="45" max="45" width="10.25390625" style="28" hidden="1" customWidth="1"/>
    <col min="46" max="46" width="10.75390625" style="28" customWidth="1"/>
    <col min="47" max="48" width="10.25390625" style="28" hidden="1" customWidth="1"/>
    <col min="49" max="49" width="10.25390625" style="69" hidden="1" customWidth="1"/>
    <col min="50" max="50" width="11.00390625" style="28" hidden="1" customWidth="1"/>
    <col min="51" max="51" width="10.375" style="28" hidden="1" customWidth="1"/>
    <col min="52" max="52" width="26.375" style="28" hidden="1" customWidth="1"/>
    <col min="53" max="53" width="8.25390625" style="28" hidden="1" customWidth="1"/>
    <col min="54" max="54" width="30.125" style="28" hidden="1" customWidth="1"/>
    <col min="55" max="55" width="20.25390625" style="28" hidden="1" customWidth="1"/>
    <col min="56" max="56" width="25.125" style="28" hidden="1" customWidth="1"/>
    <col min="57" max="58" width="10.75390625" style="28" hidden="1" customWidth="1"/>
    <col min="59" max="59" width="10.75390625" style="28" customWidth="1"/>
    <col min="60" max="16384" width="9.125" style="28" customWidth="1"/>
  </cols>
  <sheetData>
    <row r="1" spans="1:59" s="79" customFormat="1" ht="12.75">
      <c r="A1" s="72"/>
      <c r="B1" s="72"/>
      <c r="C1" s="73"/>
      <c r="D1" s="72"/>
      <c r="E1" s="74"/>
      <c r="F1" s="72"/>
      <c r="G1" s="72"/>
      <c r="H1" s="72"/>
      <c r="I1" s="72"/>
      <c r="J1" s="72"/>
      <c r="K1" s="72"/>
      <c r="L1" s="72"/>
      <c r="M1" s="73"/>
      <c r="N1" s="73"/>
      <c r="O1" s="72"/>
      <c r="P1" s="72"/>
      <c r="Q1" s="72"/>
      <c r="R1" s="72"/>
      <c r="S1" s="72"/>
      <c r="T1" s="75"/>
      <c r="U1" s="76"/>
      <c r="V1" s="76"/>
      <c r="W1" s="72"/>
      <c r="X1" s="72"/>
      <c r="Y1" s="72"/>
      <c r="Z1" s="72"/>
      <c r="AA1" s="72"/>
      <c r="AB1" s="77"/>
      <c r="AC1" s="72"/>
      <c r="AD1" s="73"/>
      <c r="AE1" s="73"/>
      <c r="AF1" s="72"/>
      <c r="AG1" s="72"/>
      <c r="AH1" s="72"/>
      <c r="AI1" s="72"/>
      <c r="AJ1" s="72"/>
      <c r="AK1" s="74"/>
      <c r="AL1" s="74"/>
      <c r="AM1" s="72"/>
      <c r="AN1" s="73"/>
      <c r="AO1" s="72"/>
      <c r="AP1" s="72"/>
      <c r="AQ1" s="74"/>
      <c r="AR1" s="72"/>
      <c r="AS1" s="72"/>
      <c r="AT1" s="72"/>
      <c r="AU1" s="72"/>
      <c r="AV1" s="72"/>
      <c r="AW1" s="78"/>
      <c r="AX1" s="72"/>
      <c r="AY1" s="72"/>
      <c r="AZ1" s="72"/>
      <c r="BA1" s="72"/>
      <c r="BB1" s="72"/>
      <c r="BC1" s="72"/>
      <c r="BD1" s="72"/>
      <c r="BE1" s="72"/>
      <c r="BF1" s="72"/>
      <c r="BG1" s="72"/>
    </row>
    <row r="2" spans="1:59" s="79" customFormat="1" ht="12.75">
      <c r="A2" s="72"/>
      <c r="B2" s="72"/>
      <c r="C2" s="73"/>
      <c r="D2" s="72"/>
      <c r="E2" s="74"/>
      <c r="F2" s="72"/>
      <c r="G2" s="72"/>
      <c r="H2" s="72"/>
      <c r="I2" s="72"/>
      <c r="J2" s="72"/>
      <c r="K2" s="72"/>
      <c r="L2" s="72"/>
      <c r="M2" s="73"/>
      <c r="N2" s="73"/>
      <c r="O2" s="72"/>
      <c r="P2" s="72"/>
      <c r="Q2" s="72"/>
      <c r="R2" s="72"/>
      <c r="S2" s="72"/>
      <c r="T2" s="75"/>
      <c r="U2" s="76"/>
      <c r="V2" s="76"/>
      <c r="W2" s="72"/>
      <c r="X2" s="72"/>
      <c r="Y2" s="72"/>
      <c r="Z2" s="72"/>
      <c r="AA2" s="72"/>
      <c r="AB2" s="77"/>
      <c r="AC2" s="72"/>
      <c r="AD2" s="73"/>
      <c r="AE2" s="73"/>
      <c r="AF2" s="72"/>
      <c r="AG2" s="72"/>
      <c r="AH2" s="72"/>
      <c r="AI2" s="72"/>
      <c r="AJ2" s="72"/>
      <c r="AK2" s="74"/>
      <c r="AL2" s="74"/>
      <c r="AM2" s="72"/>
      <c r="AN2" s="73"/>
      <c r="AO2" s="72"/>
      <c r="AP2" s="72"/>
      <c r="AQ2" s="74"/>
      <c r="AR2" s="72"/>
      <c r="AS2" s="72"/>
      <c r="AT2" s="72"/>
      <c r="AU2" s="72"/>
      <c r="AV2" s="72"/>
      <c r="AW2" s="78"/>
      <c r="AX2" s="72"/>
      <c r="AY2" s="72"/>
      <c r="AZ2" s="72"/>
      <c r="BA2" s="72"/>
      <c r="BB2" s="72"/>
      <c r="BC2" s="72"/>
      <c r="BD2" s="72"/>
      <c r="BE2" s="72"/>
      <c r="BF2" s="72"/>
      <c r="BG2" s="72"/>
    </row>
    <row r="3" spans="1:59" s="90" customFormat="1" ht="13.5" thickBot="1">
      <c r="A3" s="91" t="s">
        <v>717</v>
      </c>
      <c r="B3" s="84"/>
      <c r="C3" s="85"/>
      <c r="D3" s="84"/>
      <c r="E3" s="86"/>
      <c r="F3" s="84"/>
      <c r="G3" s="84"/>
      <c r="H3" s="84"/>
      <c r="I3" s="84"/>
      <c r="J3" s="84"/>
      <c r="K3" s="84"/>
      <c r="L3" s="84"/>
      <c r="M3" s="85"/>
      <c r="N3" s="85"/>
      <c r="O3" s="84"/>
      <c r="P3" s="84"/>
      <c r="Q3" s="84"/>
      <c r="R3" s="84"/>
      <c r="S3" s="84"/>
      <c r="T3" s="75"/>
      <c r="U3" s="87"/>
      <c r="V3" s="87"/>
      <c r="W3" s="84"/>
      <c r="X3" s="84"/>
      <c r="Y3" s="84"/>
      <c r="Z3" s="84"/>
      <c r="AA3" s="84"/>
      <c r="AB3" s="88"/>
      <c r="AC3" s="84"/>
      <c r="AD3" s="85"/>
      <c r="AE3" s="85"/>
      <c r="AF3" s="84"/>
      <c r="AG3" s="84"/>
      <c r="AH3" s="84"/>
      <c r="AI3" s="84"/>
      <c r="AJ3" s="84"/>
      <c r="AK3" s="86"/>
      <c r="AL3" s="86"/>
      <c r="AM3" s="84"/>
      <c r="AN3" s="85"/>
      <c r="AO3" s="84"/>
      <c r="AP3" s="84"/>
      <c r="AQ3" s="86"/>
      <c r="AR3" s="84"/>
      <c r="AS3" s="84"/>
      <c r="AT3" s="84"/>
      <c r="AU3" s="84"/>
      <c r="AV3" s="84"/>
      <c r="AW3" s="89"/>
      <c r="AX3" s="84"/>
      <c r="AY3" s="84"/>
      <c r="AZ3" s="84"/>
      <c r="BA3" s="84"/>
      <c r="BB3" s="84"/>
      <c r="BC3" s="84"/>
      <c r="BD3" s="84"/>
      <c r="BE3" s="84"/>
      <c r="BF3" s="84"/>
      <c r="BG3" s="84"/>
    </row>
    <row r="4" spans="1:59" s="61" customFormat="1" ht="116.25" customHeight="1" thickBot="1">
      <c r="A4" s="38" t="s">
        <v>463</v>
      </c>
      <c r="B4" s="39" t="s">
        <v>464</v>
      </c>
      <c r="C4" s="40" t="s">
        <v>460</v>
      </c>
      <c r="D4" s="41" t="s">
        <v>465</v>
      </c>
      <c r="E4" s="41" t="s">
        <v>512</v>
      </c>
      <c r="F4" s="41" t="s">
        <v>466</v>
      </c>
      <c r="G4" s="42" t="s">
        <v>467</v>
      </c>
      <c r="H4" s="41" t="s">
        <v>459</v>
      </c>
      <c r="I4" s="41" t="s">
        <v>468</v>
      </c>
      <c r="J4" s="42" t="s">
        <v>469</v>
      </c>
      <c r="K4" s="42" t="s">
        <v>470</v>
      </c>
      <c r="L4" s="41" t="s">
        <v>510</v>
      </c>
      <c r="M4" s="41" t="s">
        <v>471</v>
      </c>
      <c r="N4" s="41" t="s">
        <v>472</v>
      </c>
      <c r="O4" s="41" t="s">
        <v>457</v>
      </c>
      <c r="P4" s="41" t="s">
        <v>473</v>
      </c>
      <c r="Q4" s="41" t="s">
        <v>474</v>
      </c>
      <c r="R4" s="39" t="s">
        <v>475</v>
      </c>
      <c r="S4" s="41" t="s">
        <v>476</v>
      </c>
      <c r="T4" s="40" t="s">
        <v>477</v>
      </c>
      <c r="U4" s="40" t="s">
        <v>478</v>
      </c>
      <c r="V4" s="62" t="s">
        <v>511</v>
      </c>
      <c r="W4" s="3" t="s">
        <v>479</v>
      </c>
      <c r="X4" s="3" t="s">
        <v>480</v>
      </c>
      <c r="Y4" s="3" t="s">
        <v>481</v>
      </c>
      <c r="Z4" s="3" t="s">
        <v>482</v>
      </c>
      <c r="AA4" s="3" t="s">
        <v>483</v>
      </c>
      <c r="AB4" s="3" t="s">
        <v>484</v>
      </c>
      <c r="AC4" s="3" t="s">
        <v>485</v>
      </c>
      <c r="AD4" s="80" t="s">
        <v>486</v>
      </c>
      <c r="AE4" s="4" t="s">
        <v>487</v>
      </c>
      <c r="AF4" s="5" t="s">
        <v>488</v>
      </c>
      <c r="AG4" s="5" t="s">
        <v>489</v>
      </c>
      <c r="AH4" s="5" t="s">
        <v>573</v>
      </c>
      <c r="AI4" s="5" t="s">
        <v>514</v>
      </c>
      <c r="AJ4" s="81" t="s">
        <v>490</v>
      </c>
      <c r="AK4" s="6" t="s">
        <v>491</v>
      </c>
      <c r="AL4" s="6" t="s">
        <v>492</v>
      </c>
      <c r="AM4" s="6" t="s">
        <v>493</v>
      </c>
      <c r="AN4" s="82" t="s">
        <v>177</v>
      </c>
      <c r="AO4" s="83" t="s">
        <v>494</v>
      </c>
      <c r="AP4" s="83" t="s">
        <v>495</v>
      </c>
      <c r="AQ4" s="83" t="s">
        <v>496</v>
      </c>
      <c r="AR4" s="83" t="s">
        <v>497</v>
      </c>
      <c r="AS4" s="83" t="s">
        <v>498</v>
      </c>
      <c r="AT4" s="83" t="s">
        <v>718</v>
      </c>
      <c r="AU4" s="43" t="s">
        <v>499</v>
      </c>
      <c r="AV4" s="44" t="s">
        <v>500</v>
      </c>
      <c r="AW4" s="66" t="s">
        <v>572</v>
      </c>
      <c r="AX4" s="44" t="s">
        <v>458</v>
      </c>
      <c r="AY4" s="44" t="s">
        <v>501</v>
      </c>
      <c r="AZ4" s="44" t="s">
        <v>502</v>
      </c>
      <c r="BA4" s="44" t="s">
        <v>503</v>
      </c>
      <c r="BB4" s="45" t="s">
        <v>504</v>
      </c>
      <c r="BC4" s="45" t="s">
        <v>505</v>
      </c>
      <c r="BD4" s="45" t="s">
        <v>506</v>
      </c>
      <c r="BE4" s="44" t="s">
        <v>574</v>
      </c>
      <c r="BF4" s="44" t="s">
        <v>575</v>
      </c>
      <c r="BG4" s="44" t="s">
        <v>73</v>
      </c>
    </row>
    <row r="5" spans="1:59" s="37" customFormat="1" ht="18.75" customHeight="1">
      <c r="A5" s="8">
        <v>1</v>
      </c>
      <c r="B5" s="9" t="s">
        <v>565</v>
      </c>
      <c r="C5" s="10" t="s">
        <v>336</v>
      </c>
      <c r="D5" s="11" t="s">
        <v>328</v>
      </c>
      <c r="E5" s="63" t="s">
        <v>513</v>
      </c>
      <c r="F5" s="10" t="s">
        <v>329</v>
      </c>
      <c r="G5" s="12" t="s">
        <v>300</v>
      </c>
      <c r="H5" s="10" t="s">
        <v>330</v>
      </c>
      <c r="I5" s="10" t="s">
        <v>331</v>
      </c>
      <c r="J5" s="13">
        <v>558362167</v>
      </c>
      <c r="K5" s="13">
        <v>558341570</v>
      </c>
      <c r="L5" s="13">
        <v>724179155</v>
      </c>
      <c r="M5" s="71" t="s">
        <v>332</v>
      </c>
      <c r="N5" s="71" t="s">
        <v>333</v>
      </c>
      <c r="O5" s="14" t="s">
        <v>334</v>
      </c>
      <c r="P5" s="10" t="s">
        <v>589</v>
      </c>
      <c r="Q5" s="15" t="s">
        <v>590</v>
      </c>
      <c r="R5" s="16" t="s">
        <v>335</v>
      </c>
      <c r="S5" s="10" t="str">
        <f>I5</f>
        <v>Josef Puczok</v>
      </c>
      <c r="T5" s="17" t="s">
        <v>507</v>
      </c>
      <c r="U5" s="17">
        <v>434</v>
      </c>
      <c r="V5" s="17"/>
      <c r="W5" s="8" t="s">
        <v>508</v>
      </c>
      <c r="X5" s="8" t="s">
        <v>508</v>
      </c>
      <c r="Y5" s="8" t="s">
        <v>508</v>
      </c>
      <c r="Z5" s="8" t="s">
        <v>508</v>
      </c>
      <c r="AA5" s="8" t="s">
        <v>508</v>
      </c>
      <c r="AB5" s="8" t="s">
        <v>508</v>
      </c>
      <c r="AC5" s="18" t="s">
        <v>508</v>
      </c>
      <c r="AD5" s="19"/>
      <c r="AE5" s="8" t="s">
        <v>508</v>
      </c>
      <c r="AF5" s="8" t="s">
        <v>508</v>
      </c>
      <c r="AG5" s="8" t="s">
        <v>508</v>
      </c>
      <c r="AH5" s="8" t="s">
        <v>508</v>
      </c>
      <c r="AI5" s="8" t="s">
        <v>508</v>
      </c>
      <c r="AJ5" s="18" t="s">
        <v>508</v>
      </c>
      <c r="AK5" s="12">
        <v>2</v>
      </c>
      <c r="AL5" s="12">
        <v>0</v>
      </c>
      <c r="AM5" s="12">
        <v>0</v>
      </c>
      <c r="AN5" s="20">
        <f>SUM(AK5:AM5)</f>
        <v>2</v>
      </c>
      <c r="AO5" s="21">
        <v>350</v>
      </c>
      <c r="AP5" s="21">
        <v>175</v>
      </c>
      <c r="AQ5" s="22">
        <v>175</v>
      </c>
      <c r="AR5" s="23">
        <f>(AP5/AO5)</f>
        <v>0.5</v>
      </c>
      <c r="AS5" s="23">
        <f>AQ5/AO5</f>
        <v>0.5</v>
      </c>
      <c r="AT5" s="24">
        <f>AP5</f>
        <v>175</v>
      </c>
      <c r="AU5" s="25" t="e">
        <f>AT5+#REF!</f>
        <v>#REF!</v>
      </c>
      <c r="AV5" s="25" t="s">
        <v>462</v>
      </c>
      <c r="AW5" s="16" t="s">
        <v>385</v>
      </c>
      <c r="AX5" s="26">
        <f aca="true" t="shared" si="0" ref="AX5:AY10">AO5*1000</f>
        <v>350000</v>
      </c>
      <c r="AY5" s="26">
        <f t="shared" si="0"/>
        <v>175000</v>
      </c>
      <c r="AZ5" s="27" t="s">
        <v>158</v>
      </c>
      <c r="BA5" s="26">
        <f>AY5/2</f>
        <v>87500</v>
      </c>
      <c r="BB5" s="27" t="s">
        <v>165</v>
      </c>
      <c r="BC5" s="12" t="s">
        <v>509</v>
      </c>
      <c r="BD5" s="12" t="s">
        <v>12</v>
      </c>
      <c r="BE5" s="64">
        <v>38534</v>
      </c>
      <c r="BF5" s="64">
        <v>38595</v>
      </c>
      <c r="BG5" s="64" t="s">
        <v>74</v>
      </c>
    </row>
    <row r="6" spans="1:59" s="37" customFormat="1" ht="38.25">
      <c r="A6" s="8">
        <v>2</v>
      </c>
      <c r="B6" s="9" t="s">
        <v>570</v>
      </c>
      <c r="C6" s="10" t="s">
        <v>95</v>
      </c>
      <c r="D6" s="11" t="s">
        <v>87</v>
      </c>
      <c r="E6" s="63" t="s">
        <v>513</v>
      </c>
      <c r="F6" s="10" t="s">
        <v>88</v>
      </c>
      <c r="G6" s="12" t="s">
        <v>638</v>
      </c>
      <c r="H6" s="10" t="s">
        <v>89</v>
      </c>
      <c r="I6" s="10" t="s">
        <v>90</v>
      </c>
      <c r="J6" s="13">
        <v>558651025</v>
      </c>
      <c r="K6" s="13">
        <v>558651025</v>
      </c>
      <c r="L6" s="13">
        <v>736642782</v>
      </c>
      <c r="M6" s="71" t="s">
        <v>91</v>
      </c>
      <c r="N6" s="71" t="s">
        <v>92</v>
      </c>
      <c r="O6" s="14" t="s">
        <v>93</v>
      </c>
      <c r="P6" s="10" t="s">
        <v>589</v>
      </c>
      <c r="Q6" s="15" t="s">
        <v>590</v>
      </c>
      <c r="R6" s="16" t="s">
        <v>94</v>
      </c>
      <c r="S6" s="10" t="str">
        <f>I6</f>
        <v>Lenka Klimánková</v>
      </c>
      <c r="T6" s="17" t="s">
        <v>639</v>
      </c>
      <c r="U6" s="17">
        <v>492</v>
      </c>
      <c r="V6" s="17"/>
      <c r="W6" s="8" t="s">
        <v>508</v>
      </c>
      <c r="X6" s="8" t="s">
        <v>508</v>
      </c>
      <c r="Y6" s="8" t="s">
        <v>508</v>
      </c>
      <c r="Z6" s="8" t="s">
        <v>508</v>
      </c>
      <c r="AA6" s="8" t="s">
        <v>508</v>
      </c>
      <c r="AB6" s="8" t="s">
        <v>508</v>
      </c>
      <c r="AC6" s="18" t="s">
        <v>508</v>
      </c>
      <c r="AD6" s="19"/>
      <c r="AE6" s="8" t="s">
        <v>508</v>
      </c>
      <c r="AF6" s="8" t="s">
        <v>508</v>
      </c>
      <c r="AG6" s="8" t="s">
        <v>508</v>
      </c>
      <c r="AH6" s="8" t="s">
        <v>508</v>
      </c>
      <c r="AI6" s="8" t="s">
        <v>508</v>
      </c>
      <c r="AJ6" s="18" t="s">
        <v>508</v>
      </c>
      <c r="AK6" s="12">
        <v>2</v>
      </c>
      <c r="AL6" s="12">
        <v>0</v>
      </c>
      <c r="AM6" s="12">
        <v>0</v>
      </c>
      <c r="AN6" s="20">
        <f aca="true" t="shared" si="1" ref="AN6:AN54">SUM(AK6:AM6)</f>
        <v>2</v>
      </c>
      <c r="AO6" s="21">
        <v>200</v>
      </c>
      <c r="AP6" s="21">
        <v>100</v>
      </c>
      <c r="AQ6" s="22">
        <v>100</v>
      </c>
      <c r="AR6" s="23">
        <f aca="true" t="shared" si="2" ref="AR6:AR54">(AP6/AO6)</f>
        <v>0.5</v>
      </c>
      <c r="AS6" s="23">
        <f aca="true" t="shared" si="3" ref="AS6:AS26">AQ6/AO6</f>
        <v>0.5</v>
      </c>
      <c r="AT6" s="24">
        <f aca="true" t="shared" si="4" ref="AT6:AT54">AP6</f>
        <v>100</v>
      </c>
      <c r="AU6" s="25" t="e">
        <f aca="true" t="shared" si="5" ref="AU6:AU61">AT6+AU5</f>
        <v>#REF!</v>
      </c>
      <c r="AV6" s="25" t="s">
        <v>462</v>
      </c>
      <c r="AW6" s="16" t="s">
        <v>385</v>
      </c>
      <c r="AX6" s="26">
        <f t="shared" si="0"/>
        <v>200000</v>
      </c>
      <c r="AY6" s="26">
        <f t="shared" si="0"/>
        <v>100000</v>
      </c>
      <c r="AZ6" s="27" t="s">
        <v>578</v>
      </c>
      <c r="BA6" s="26">
        <f>AY6/2</f>
        <v>50000</v>
      </c>
      <c r="BB6" s="27" t="s">
        <v>617</v>
      </c>
      <c r="BC6" s="12" t="s">
        <v>641</v>
      </c>
      <c r="BD6" s="12" t="s">
        <v>714</v>
      </c>
      <c r="BE6" s="64">
        <v>38534</v>
      </c>
      <c r="BF6" s="64">
        <v>38595</v>
      </c>
      <c r="BG6" s="64" t="s">
        <v>74</v>
      </c>
    </row>
    <row r="7" spans="1:59" s="37" customFormat="1" ht="25.5">
      <c r="A7" s="8">
        <v>3</v>
      </c>
      <c r="B7" s="9" t="s">
        <v>528</v>
      </c>
      <c r="C7" s="10" t="s">
        <v>59</v>
      </c>
      <c r="D7" s="11" t="s">
        <v>55</v>
      </c>
      <c r="E7" s="63" t="s">
        <v>513</v>
      </c>
      <c r="F7" s="10" t="s">
        <v>56</v>
      </c>
      <c r="G7" s="12" t="s">
        <v>57</v>
      </c>
      <c r="H7" s="10" t="s">
        <v>58</v>
      </c>
      <c r="I7" s="10" t="s">
        <v>60</v>
      </c>
      <c r="J7" s="13">
        <v>554731001</v>
      </c>
      <c r="K7" s="13"/>
      <c r="L7" s="13">
        <v>603885624</v>
      </c>
      <c r="M7" s="71" t="s">
        <v>61</v>
      </c>
      <c r="N7" s="71"/>
      <c r="O7" s="14" t="s">
        <v>62</v>
      </c>
      <c r="P7" s="10" t="s">
        <v>576</v>
      </c>
      <c r="Q7" s="15" t="s">
        <v>577</v>
      </c>
      <c r="R7" s="16" t="s">
        <v>63</v>
      </c>
      <c r="S7" s="10" t="str">
        <f>I7</f>
        <v>Soběslav Sedláček</v>
      </c>
      <c r="T7" s="17" t="s">
        <v>507</v>
      </c>
      <c r="U7" s="17">
        <v>509</v>
      </c>
      <c r="V7" s="17"/>
      <c r="W7" s="8" t="s">
        <v>508</v>
      </c>
      <c r="X7" s="8" t="s">
        <v>508</v>
      </c>
      <c r="Y7" s="8" t="s">
        <v>508</v>
      </c>
      <c r="Z7" s="8" t="s">
        <v>508</v>
      </c>
      <c r="AA7" s="8" t="s">
        <v>508</v>
      </c>
      <c r="AB7" s="8" t="s">
        <v>508</v>
      </c>
      <c r="AC7" s="18" t="s">
        <v>508</v>
      </c>
      <c r="AD7" s="19"/>
      <c r="AE7" s="8" t="s">
        <v>508</v>
      </c>
      <c r="AF7" s="8" t="s">
        <v>508</v>
      </c>
      <c r="AG7" s="8" t="s">
        <v>508</v>
      </c>
      <c r="AH7" s="8" t="s">
        <v>508</v>
      </c>
      <c r="AI7" s="8" t="s">
        <v>508</v>
      </c>
      <c r="AJ7" s="18" t="s">
        <v>508</v>
      </c>
      <c r="AK7" s="12">
        <v>2</v>
      </c>
      <c r="AL7" s="12">
        <v>0</v>
      </c>
      <c r="AM7" s="12">
        <v>0</v>
      </c>
      <c r="AN7" s="20">
        <f t="shared" si="1"/>
        <v>2</v>
      </c>
      <c r="AO7" s="21">
        <v>308</v>
      </c>
      <c r="AP7" s="21">
        <v>154</v>
      </c>
      <c r="AQ7" s="22">
        <v>154</v>
      </c>
      <c r="AR7" s="23">
        <f t="shared" si="2"/>
        <v>0.5</v>
      </c>
      <c r="AS7" s="23">
        <f t="shared" si="3"/>
        <v>0.5</v>
      </c>
      <c r="AT7" s="24">
        <f t="shared" si="4"/>
        <v>154</v>
      </c>
      <c r="AU7" s="25" t="e">
        <f t="shared" si="5"/>
        <v>#REF!</v>
      </c>
      <c r="AV7" s="25" t="s">
        <v>461</v>
      </c>
      <c r="AW7" s="16">
        <v>6341</v>
      </c>
      <c r="AX7" s="26">
        <f t="shared" si="0"/>
        <v>308000</v>
      </c>
      <c r="AY7" s="26">
        <f t="shared" si="0"/>
        <v>154000</v>
      </c>
      <c r="AZ7" s="27" t="s">
        <v>162</v>
      </c>
      <c r="BA7" s="26">
        <f>AY7/2</f>
        <v>77000</v>
      </c>
      <c r="BB7" s="27" t="s">
        <v>170</v>
      </c>
      <c r="BC7" s="12" t="s">
        <v>509</v>
      </c>
      <c r="BD7" s="12" t="s">
        <v>13</v>
      </c>
      <c r="BE7" s="64">
        <v>38565</v>
      </c>
      <c r="BF7" s="64">
        <v>38625</v>
      </c>
      <c r="BG7" s="64" t="s">
        <v>74</v>
      </c>
    </row>
    <row r="8" spans="1:59" s="37" customFormat="1" ht="25.5" customHeight="1">
      <c r="A8" s="8">
        <v>4</v>
      </c>
      <c r="B8" s="9" t="s">
        <v>518</v>
      </c>
      <c r="C8" s="10" t="s">
        <v>619</v>
      </c>
      <c r="D8" s="11" t="s">
        <v>605</v>
      </c>
      <c r="E8" s="63" t="s">
        <v>513</v>
      </c>
      <c r="F8" s="10" t="s">
        <v>620</v>
      </c>
      <c r="G8" s="12" t="s">
        <v>621</v>
      </c>
      <c r="H8" s="10" t="s">
        <v>622</v>
      </c>
      <c r="I8" s="10" t="s">
        <v>623</v>
      </c>
      <c r="J8" s="13">
        <v>554283004</v>
      </c>
      <c r="K8" s="13">
        <v>554230142</v>
      </c>
      <c r="L8" s="13">
        <v>724178734</v>
      </c>
      <c r="M8" s="71" t="s">
        <v>624</v>
      </c>
      <c r="N8" s="71"/>
      <c r="O8" s="14" t="s">
        <v>625</v>
      </c>
      <c r="P8" s="10" t="s">
        <v>589</v>
      </c>
      <c r="Q8" s="15" t="s">
        <v>590</v>
      </c>
      <c r="R8" s="16" t="s">
        <v>626</v>
      </c>
      <c r="S8" s="10" t="s">
        <v>623</v>
      </c>
      <c r="T8" s="17" t="s">
        <v>507</v>
      </c>
      <c r="U8" s="17">
        <v>525</v>
      </c>
      <c r="V8" s="17"/>
      <c r="W8" s="8" t="s">
        <v>508</v>
      </c>
      <c r="X8" s="8" t="s">
        <v>508</v>
      </c>
      <c r="Y8" s="8" t="s">
        <v>508</v>
      </c>
      <c r="Z8" s="8" t="s">
        <v>508</v>
      </c>
      <c r="AA8" s="8" t="s">
        <v>508</v>
      </c>
      <c r="AB8" s="8" t="s">
        <v>508</v>
      </c>
      <c r="AC8" s="18" t="s">
        <v>508</v>
      </c>
      <c r="AD8" s="19"/>
      <c r="AE8" s="8" t="s">
        <v>508</v>
      </c>
      <c r="AF8" s="8" t="s">
        <v>508</v>
      </c>
      <c r="AG8" s="8" t="s">
        <v>508</v>
      </c>
      <c r="AH8" s="8" t="s">
        <v>508</v>
      </c>
      <c r="AI8" s="8" t="s">
        <v>508</v>
      </c>
      <c r="AJ8" s="18" t="s">
        <v>508</v>
      </c>
      <c r="AK8" s="12">
        <v>2</v>
      </c>
      <c r="AL8" s="12">
        <v>0</v>
      </c>
      <c r="AM8" s="12">
        <v>0</v>
      </c>
      <c r="AN8" s="20">
        <f t="shared" si="1"/>
        <v>2</v>
      </c>
      <c r="AO8" s="21">
        <v>315</v>
      </c>
      <c r="AP8" s="21">
        <v>150</v>
      </c>
      <c r="AQ8" s="22">
        <v>165</v>
      </c>
      <c r="AR8" s="23">
        <f t="shared" si="2"/>
        <v>0.47619047619047616</v>
      </c>
      <c r="AS8" s="23">
        <f t="shared" si="3"/>
        <v>0.5238095238095238</v>
      </c>
      <c r="AT8" s="24">
        <f t="shared" si="4"/>
        <v>150</v>
      </c>
      <c r="AU8" s="25" t="e">
        <f t="shared" si="5"/>
        <v>#REF!</v>
      </c>
      <c r="AV8" s="25" t="s">
        <v>461</v>
      </c>
      <c r="AW8" s="16">
        <v>6341</v>
      </c>
      <c r="AX8" s="26">
        <f t="shared" si="0"/>
        <v>315000</v>
      </c>
      <c r="AY8" s="26">
        <f t="shared" si="0"/>
        <v>150000</v>
      </c>
      <c r="AZ8" s="27" t="s">
        <v>642</v>
      </c>
      <c r="BA8" s="26">
        <f>AY8/2</f>
        <v>75000</v>
      </c>
      <c r="BB8" s="27" t="s">
        <v>643</v>
      </c>
      <c r="BC8" s="12" t="s">
        <v>509</v>
      </c>
      <c r="BD8" s="12" t="s">
        <v>627</v>
      </c>
      <c r="BE8" s="64">
        <v>38534</v>
      </c>
      <c r="BF8" s="64">
        <v>38564</v>
      </c>
      <c r="BG8" s="64" t="s">
        <v>74</v>
      </c>
    </row>
    <row r="9" spans="1:59" s="37" customFormat="1" ht="38.25">
      <c r="A9" s="8">
        <v>5</v>
      </c>
      <c r="B9" s="9" t="s">
        <v>560</v>
      </c>
      <c r="C9" s="10" t="s">
        <v>437</v>
      </c>
      <c r="D9" s="11" t="s">
        <v>436</v>
      </c>
      <c r="E9" s="63" t="s">
        <v>513</v>
      </c>
      <c r="F9" s="10" t="s">
        <v>438</v>
      </c>
      <c r="G9" s="12" t="s">
        <v>439</v>
      </c>
      <c r="H9" s="10" t="s">
        <v>440</v>
      </c>
      <c r="I9" s="10" t="s">
        <v>441</v>
      </c>
      <c r="J9" s="13">
        <v>556421721</v>
      </c>
      <c r="K9" s="13">
        <v>556421721</v>
      </c>
      <c r="L9" s="13">
        <v>724183325</v>
      </c>
      <c r="M9" s="71" t="s">
        <v>442</v>
      </c>
      <c r="N9" s="71" t="s">
        <v>443</v>
      </c>
      <c r="O9" s="14" t="s">
        <v>444</v>
      </c>
      <c r="P9" s="10" t="s">
        <v>589</v>
      </c>
      <c r="Q9" s="15" t="s">
        <v>590</v>
      </c>
      <c r="R9" s="16" t="s">
        <v>445</v>
      </c>
      <c r="S9" s="10" t="str">
        <f aca="true" t="shared" si="6" ref="S9:S29">I9</f>
        <v>Ing. Zdeněk Besta</v>
      </c>
      <c r="T9" s="17" t="s">
        <v>507</v>
      </c>
      <c r="U9" s="17">
        <v>534</v>
      </c>
      <c r="V9" s="17"/>
      <c r="W9" s="8" t="s">
        <v>508</v>
      </c>
      <c r="X9" s="8" t="s">
        <v>508</v>
      </c>
      <c r="Y9" s="8" t="s">
        <v>508</v>
      </c>
      <c r="Z9" s="8" t="s">
        <v>508</v>
      </c>
      <c r="AA9" s="8" t="s">
        <v>508</v>
      </c>
      <c r="AB9" s="8" t="s">
        <v>508</v>
      </c>
      <c r="AC9" s="18" t="s">
        <v>508</v>
      </c>
      <c r="AD9" s="19"/>
      <c r="AE9" s="8" t="s">
        <v>508</v>
      </c>
      <c r="AF9" s="8" t="s">
        <v>508</v>
      </c>
      <c r="AG9" s="8" t="s">
        <v>508</v>
      </c>
      <c r="AH9" s="8" t="s">
        <v>508</v>
      </c>
      <c r="AI9" s="8" t="s">
        <v>508</v>
      </c>
      <c r="AJ9" s="18" t="s">
        <v>508</v>
      </c>
      <c r="AK9" s="12">
        <v>2</v>
      </c>
      <c r="AL9" s="12">
        <v>0</v>
      </c>
      <c r="AM9" s="12">
        <v>0</v>
      </c>
      <c r="AN9" s="20">
        <f t="shared" si="1"/>
        <v>2</v>
      </c>
      <c r="AO9" s="21">
        <v>407</v>
      </c>
      <c r="AP9" s="21">
        <v>200</v>
      </c>
      <c r="AQ9" s="22">
        <v>207</v>
      </c>
      <c r="AR9" s="23">
        <f t="shared" si="2"/>
        <v>0.4914004914004914</v>
      </c>
      <c r="AS9" s="23">
        <f t="shared" si="3"/>
        <v>0.5085995085995086</v>
      </c>
      <c r="AT9" s="24">
        <f t="shared" si="4"/>
        <v>200</v>
      </c>
      <c r="AU9" s="25" t="e">
        <f t="shared" si="5"/>
        <v>#REF!</v>
      </c>
      <c r="AV9" s="25" t="s">
        <v>462</v>
      </c>
      <c r="AW9" s="16" t="s">
        <v>385</v>
      </c>
      <c r="AX9" s="26">
        <f t="shared" si="0"/>
        <v>407000</v>
      </c>
      <c r="AY9" s="26">
        <f t="shared" si="0"/>
        <v>200000</v>
      </c>
      <c r="AZ9" s="27" t="s">
        <v>157</v>
      </c>
      <c r="BA9" s="26">
        <f aca="true" t="shared" si="7" ref="BA9:BA61">AY9/2</f>
        <v>100000</v>
      </c>
      <c r="BB9" s="27" t="s">
        <v>578</v>
      </c>
      <c r="BC9" s="12" t="s">
        <v>509</v>
      </c>
      <c r="BD9" s="12" t="s">
        <v>14</v>
      </c>
      <c r="BE9" s="64">
        <v>38443</v>
      </c>
      <c r="BF9" s="64">
        <v>38656</v>
      </c>
      <c r="BG9" s="64" t="s">
        <v>74</v>
      </c>
    </row>
    <row r="10" spans="1:59" s="37" customFormat="1" ht="38.25">
      <c r="A10" s="8">
        <v>6</v>
      </c>
      <c r="B10" s="9" t="s">
        <v>561</v>
      </c>
      <c r="C10" s="10" t="s">
        <v>446</v>
      </c>
      <c r="D10" s="11" t="s">
        <v>436</v>
      </c>
      <c r="E10" s="63" t="s">
        <v>513</v>
      </c>
      <c r="F10" s="10" t="s">
        <v>438</v>
      </c>
      <c r="G10" s="12" t="s">
        <v>439</v>
      </c>
      <c r="H10" s="10" t="s">
        <v>440</v>
      </c>
      <c r="I10" s="10" t="s">
        <v>441</v>
      </c>
      <c r="J10" s="13">
        <v>556421721</v>
      </c>
      <c r="K10" s="13">
        <v>556421721</v>
      </c>
      <c r="L10" s="13">
        <v>724183325</v>
      </c>
      <c r="M10" s="71" t="s">
        <v>442</v>
      </c>
      <c r="N10" s="71" t="s">
        <v>443</v>
      </c>
      <c r="O10" s="14" t="s">
        <v>444</v>
      </c>
      <c r="P10" s="10" t="s">
        <v>589</v>
      </c>
      <c r="Q10" s="15" t="s">
        <v>590</v>
      </c>
      <c r="R10" s="16" t="s">
        <v>445</v>
      </c>
      <c r="S10" s="10" t="str">
        <f t="shared" si="6"/>
        <v>Ing. Zdeněk Besta</v>
      </c>
      <c r="T10" s="17" t="s">
        <v>507</v>
      </c>
      <c r="U10" s="17">
        <v>534</v>
      </c>
      <c r="V10" s="17"/>
      <c r="W10" s="8" t="s">
        <v>508</v>
      </c>
      <c r="X10" s="8" t="s">
        <v>508</v>
      </c>
      <c r="Y10" s="8" t="s">
        <v>508</v>
      </c>
      <c r="Z10" s="8" t="s">
        <v>508</v>
      </c>
      <c r="AA10" s="8" t="s">
        <v>508</v>
      </c>
      <c r="AB10" s="8" t="s">
        <v>508</v>
      </c>
      <c r="AC10" s="18" t="s">
        <v>508</v>
      </c>
      <c r="AD10" s="19"/>
      <c r="AE10" s="8" t="s">
        <v>508</v>
      </c>
      <c r="AF10" s="8" t="s">
        <v>508</v>
      </c>
      <c r="AG10" s="8" t="s">
        <v>508</v>
      </c>
      <c r="AH10" s="8" t="s">
        <v>508</v>
      </c>
      <c r="AI10" s="8" t="s">
        <v>508</v>
      </c>
      <c r="AJ10" s="18" t="s">
        <v>508</v>
      </c>
      <c r="AK10" s="12">
        <v>2</v>
      </c>
      <c r="AL10" s="12">
        <v>0</v>
      </c>
      <c r="AM10" s="12">
        <v>0</v>
      </c>
      <c r="AN10" s="20">
        <f t="shared" si="1"/>
        <v>2</v>
      </c>
      <c r="AO10" s="21">
        <v>580</v>
      </c>
      <c r="AP10" s="21">
        <v>200</v>
      </c>
      <c r="AQ10" s="22">
        <v>380</v>
      </c>
      <c r="AR10" s="23">
        <f t="shared" si="2"/>
        <v>0.3448275862068966</v>
      </c>
      <c r="AS10" s="23">
        <f t="shared" si="3"/>
        <v>0.6551724137931034</v>
      </c>
      <c r="AT10" s="24">
        <f t="shared" si="4"/>
        <v>200</v>
      </c>
      <c r="AU10" s="25" t="e">
        <f t="shared" si="5"/>
        <v>#REF!</v>
      </c>
      <c r="AV10" s="25" t="s">
        <v>462</v>
      </c>
      <c r="AW10" s="16" t="s">
        <v>385</v>
      </c>
      <c r="AX10" s="26">
        <f t="shared" si="0"/>
        <v>580000</v>
      </c>
      <c r="AY10" s="26">
        <f t="shared" si="0"/>
        <v>200000</v>
      </c>
      <c r="AZ10" s="27" t="s">
        <v>157</v>
      </c>
      <c r="BA10" s="26">
        <f t="shared" si="7"/>
        <v>100000</v>
      </c>
      <c r="BB10" s="27" t="s">
        <v>578</v>
      </c>
      <c r="BC10" s="12" t="s">
        <v>509</v>
      </c>
      <c r="BD10" s="12" t="s">
        <v>14</v>
      </c>
      <c r="BE10" s="64">
        <v>38443</v>
      </c>
      <c r="BF10" s="64">
        <v>38625</v>
      </c>
      <c r="BG10" s="64" t="s">
        <v>74</v>
      </c>
    </row>
    <row r="11" spans="1:59" s="37" customFormat="1" ht="27.75" customHeight="1">
      <c r="A11" s="8">
        <v>7</v>
      </c>
      <c r="B11" s="9" t="s">
        <v>523</v>
      </c>
      <c r="C11" s="10" t="s">
        <v>687</v>
      </c>
      <c r="D11" s="11" t="s">
        <v>672</v>
      </c>
      <c r="E11" s="63" t="s">
        <v>513</v>
      </c>
      <c r="F11" s="10" t="s">
        <v>688</v>
      </c>
      <c r="G11" s="12" t="s">
        <v>689</v>
      </c>
      <c r="H11" s="11" t="s">
        <v>674</v>
      </c>
      <c r="I11" s="10" t="s">
        <v>690</v>
      </c>
      <c r="J11" s="13">
        <v>556412113</v>
      </c>
      <c r="K11" s="13">
        <v>556412113</v>
      </c>
      <c r="L11" s="13"/>
      <c r="M11" s="71" t="s">
        <v>691</v>
      </c>
      <c r="N11" s="71" t="s">
        <v>692</v>
      </c>
      <c r="O11" s="14" t="s">
        <v>693</v>
      </c>
      <c r="P11" s="10" t="s">
        <v>589</v>
      </c>
      <c r="Q11" s="15" t="s">
        <v>590</v>
      </c>
      <c r="R11" s="16" t="s">
        <v>694</v>
      </c>
      <c r="S11" s="10" t="str">
        <f t="shared" si="6"/>
        <v>Olga Fusíková</v>
      </c>
      <c r="T11" s="17" t="s">
        <v>639</v>
      </c>
      <c r="U11" s="17">
        <v>537</v>
      </c>
      <c r="V11" s="17"/>
      <c r="W11" s="8" t="s">
        <v>508</v>
      </c>
      <c r="X11" s="8" t="s">
        <v>508</v>
      </c>
      <c r="Y11" s="8" t="s">
        <v>508</v>
      </c>
      <c r="Z11" s="8" t="s">
        <v>508</v>
      </c>
      <c r="AA11" s="8" t="s">
        <v>508</v>
      </c>
      <c r="AB11" s="8" t="s">
        <v>508</v>
      </c>
      <c r="AC11" s="18" t="s">
        <v>508</v>
      </c>
      <c r="AD11" s="19"/>
      <c r="AE11" s="8" t="s">
        <v>508</v>
      </c>
      <c r="AF11" s="8" t="s">
        <v>508</v>
      </c>
      <c r="AG11" s="8" t="s">
        <v>508</v>
      </c>
      <c r="AH11" s="8" t="s">
        <v>508</v>
      </c>
      <c r="AI11" s="8" t="s">
        <v>508</v>
      </c>
      <c r="AJ11" s="18" t="s">
        <v>508</v>
      </c>
      <c r="AK11" s="12">
        <v>2</v>
      </c>
      <c r="AL11" s="12">
        <v>0</v>
      </c>
      <c r="AM11" s="12">
        <v>0</v>
      </c>
      <c r="AN11" s="20">
        <f t="shared" si="1"/>
        <v>2</v>
      </c>
      <c r="AO11" s="21">
        <v>407</v>
      </c>
      <c r="AP11" s="21">
        <v>200</v>
      </c>
      <c r="AQ11" s="22">
        <v>207</v>
      </c>
      <c r="AR11" s="23">
        <f t="shared" si="2"/>
        <v>0.4914004914004914</v>
      </c>
      <c r="AS11" s="23">
        <f t="shared" si="3"/>
        <v>0.5085995085995086</v>
      </c>
      <c r="AT11" s="24">
        <f t="shared" si="4"/>
        <v>200</v>
      </c>
      <c r="AU11" s="25" t="e">
        <f t="shared" si="5"/>
        <v>#REF!</v>
      </c>
      <c r="AV11" s="25" t="s">
        <v>461</v>
      </c>
      <c r="AW11" s="16">
        <v>6341</v>
      </c>
      <c r="AX11" s="26">
        <f aca="true" t="shared" si="8" ref="AX11:AX27">AO11*1000</f>
        <v>407000</v>
      </c>
      <c r="AY11" s="26">
        <f aca="true" t="shared" si="9" ref="AY11:AY27">AP11*1000</f>
        <v>200000</v>
      </c>
      <c r="AZ11" s="27" t="s">
        <v>157</v>
      </c>
      <c r="BA11" s="26">
        <f t="shared" si="7"/>
        <v>100000</v>
      </c>
      <c r="BB11" s="27" t="s">
        <v>578</v>
      </c>
      <c r="BC11" s="12" t="s">
        <v>641</v>
      </c>
      <c r="BD11" s="12" t="s">
        <v>15</v>
      </c>
      <c r="BE11" s="64">
        <v>38473</v>
      </c>
      <c r="BF11" s="64">
        <v>38656</v>
      </c>
      <c r="BG11" s="64" t="s">
        <v>74</v>
      </c>
    </row>
    <row r="12" spans="1:59" s="37" customFormat="1" ht="25.5">
      <c r="A12" s="8">
        <v>8</v>
      </c>
      <c r="B12" s="9" t="s">
        <v>529</v>
      </c>
      <c r="C12" s="10" t="s">
        <v>65</v>
      </c>
      <c r="D12" s="11" t="s">
        <v>64</v>
      </c>
      <c r="E12" s="63" t="s">
        <v>513</v>
      </c>
      <c r="F12" s="10" t="s">
        <v>67</v>
      </c>
      <c r="G12" s="12" t="s">
        <v>72</v>
      </c>
      <c r="H12" s="10" t="s">
        <v>66</v>
      </c>
      <c r="I12" s="10" t="s">
        <v>68</v>
      </c>
      <c r="J12" s="13">
        <v>554271024</v>
      </c>
      <c r="K12" s="13">
        <v>554230257</v>
      </c>
      <c r="L12" s="13">
        <v>724179149</v>
      </c>
      <c r="M12" s="71" t="s">
        <v>69</v>
      </c>
      <c r="N12" s="71"/>
      <c r="O12" s="14" t="s">
        <v>70</v>
      </c>
      <c r="P12" s="10" t="s">
        <v>576</v>
      </c>
      <c r="Q12" s="15" t="s">
        <v>577</v>
      </c>
      <c r="R12" s="16" t="s">
        <v>71</v>
      </c>
      <c r="S12" s="10" t="str">
        <f t="shared" si="6"/>
        <v>Ing. Jaroslav Jelínek</v>
      </c>
      <c r="T12" s="17" t="s">
        <v>507</v>
      </c>
      <c r="U12" s="17">
        <v>549</v>
      </c>
      <c r="V12" s="17"/>
      <c r="W12" s="8" t="s">
        <v>508</v>
      </c>
      <c r="X12" s="8" t="s">
        <v>508</v>
      </c>
      <c r="Y12" s="8" t="s">
        <v>508</v>
      </c>
      <c r="Z12" s="8" t="s">
        <v>508</v>
      </c>
      <c r="AA12" s="8" t="s">
        <v>508</v>
      </c>
      <c r="AB12" s="8" t="s">
        <v>508</v>
      </c>
      <c r="AC12" s="18" t="s">
        <v>508</v>
      </c>
      <c r="AD12" s="19"/>
      <c r="AE12" s="8" t="s">
        <v>508</v>
      </c>
      <c r="AF12" s="8" t="s">
        <v>508</v>
      </c>
      <c r="AG12" s="8" t="s">
        <v>508</v>
      </c>
      <c r="AH12" s="8" t="s">
        <v>508</v>
      </c>
      <c r="AI12" s="8" t="s">
        <v>508</v>
      </c>
      <c r="AJ12" s="18" t="s">
        <v>508</v>
      </c>
      <c r="AK12" s="12">
        <v>2</v>
      </c>
      <c r="AL12" s="12">
        <v>0</v>
      </c>
      <c r="AM12" s="12">
        <v>0</v>
      </c>
      <c r="AN12" s="20">
        <f t="shared" si="1"/>
        <v>2</v>
      </c>
      <c r="AO12" s="21">
        <v>408</v>
      </c>
      <c r="AP12" s="21">
        <v>200</v>
      </c>
      <c r="AQ12" s="22">
        <v>208</v>
      </c>
      <c r="AR12" s="23">
        <f t="shared" si="2"/>
        <v>0.49019607843137253</v>
      </c>
      <c r="AS12" s="23">
        <f t="shared" si="3"/>
        <v>0.5098039215686274</v>
      </c>
      <c r="AT12" s="24">
        <f t="shared" si="4"/>
        <v>200</v>
      </c>
      <c r="AU12" s="25" t="e">
        <f t="shared" si="5"/>
        <v>#REF!</v>
      </c>
      <c r="AV12" s="25" t="s">
        <v>462</v>
      </c>
      <c r="AW12" s="16">
        <v>5321</v>
      </c>
      <c r="AX12" s="26">
        <f t="shared" si="8"/>
        <v>408000</v>
      </c>
      <c r="AY12" s="26">
        <f t="shared" si="9"/>
        <v>200000</v>
      </c>
      <c r="AZ12" s="27" t="s">
        <v>157</v>
      </c>
      <c r="BA12" s="26">
        <f t="shared" si="7"/>
        <v>100000</v>
      </c>
      <c r="BB12" s="27" t="s">
        <v>578</v>
      </c>
      <c r="BC12" s="12" t="s">
        <v>509</v>
      </c>
      <c r="BD12" s="12" t="s">
        <v>715</v>
      </c>
      <c r="BE12" s="64">
        <v>38473</v>
      </c>
      <c r="BF12" s="64">
        <v>38594</v>
      </c>
      <c r="BG12" s="64" t="s">
        <v>74</v>
      </c>
    </row>
    <row r="13" spans="1:59" s="37" customFormat="1" ht="38.25">
      <c r="A13" s="8">
        <v>9</v>
      </c>
      <c r="B13" s="9" t="s">
        <v>526</v>
      </c>
      <c r="C13" s="10" t="s">
        <v>37</v>
      </c>
      <c r="D13" s="11" t="s">
        <v>36</v>
      </c>
      <c r="E13" s="63" t="s">
        <v>513</v>
      </c>
      <c r="F13" s="10" t="s">
        <v>39</v>
      </c>
      <c r="G13" s="12" t="s">
        <v>40</v>
      </c>
      <c r="H13" s="10" t="s">
        <v>38</v>
      </c>
      <c r="I13" s="10" t="s">
        <v>41</v>
      </c>
      <c r="J13" s="13">
        <v>556736598</v>
      </c>
      <c r="K13" s="13">
        <v>556736598</v>
      </c>
      <c r="L13" s="13">
        <v>732862339</v>
      </c>
      <c r="M13" s="71" t="s">
        <v>42</v>
      </c>
      <c r="N13" s="71" t="s">
        <v>43</v>
      </c>
      <c r="O13" s="14" t="s">
        <v>44</v>
      </c>
      <c r="P13" s="10" t="s">
        <v>589</v>
      </c>
      <c r="Q13" s="15" t="s">
        <v>590</v>
      </c>
      <c r="R13" s="16" t="s">
        <v>45</v>
      </c>
      <c r="S13" s="10" t="str">
        <f t="shared" si="6"/>
        <v>Stanislav Cáb</v>
      </c>
      <c r="T13" s="17" t="s">
        <v>507</v>
      </c>
      <c r="U13" s="17">
        <v>604</v>
      </c>
      <c r="V13" s="17"/>
      <c r="W13" s="8" t="s">
        <v>508</v>
      </c>
      <c r="X13" s="8" t="s">
        <v>508</v>
      </c>
      <c r="Y13" s="8" t="s">
        <v>508</v>
      </c>
      <c r="Z13" s="8" t="s">
        <v>508</v>
      </c>
      <c r="AA13" s="8" t="s">
        <v>508</v>
      </c>
      <c r="AB13" s="8" t="s">
        <v>508</v>
      </c>
      <c r="AC13" s="18" t="s">
        <v>508</v>
      </c>
      <c r="AD13" s="19"/>
      <c r="AE13" s="8" t="s">
        <v>508</v>
      </c>
      <c r="AF13" s="8" t="s">
        <v>508</v>
      </c>
      <c r="AG13" s="8" t="s">
        <v>508</v>
      </c>
      <c r="AH13" s="8" t="s">
        <v>508</v>
      </c>
      <c r="AI13" s="8" t="s">
        <v>508</v>
      </c>
      <c r="AJ13" s="18" t="s">
        <v>508</v>
      </c>
      <c r="AK13" s="12">
        <v>2</v>
      </c>
      <c r="AL13" s="12">
        <v>0</v>
      </c>
      <c r="AM13" s="12">
        <v>0</v>
      </c>
      <c r="AN13" s="20">
        <f t="shared" si="1"/>
        <v>2</v>
      </c>
      <c r="AO13" s="21">
        <v>400</v>
      </c>
      <c r="AP13" s="21">
        <v>200</v>
      </c>
      <c r="AQ13" s="22">
        <v>200</v>
      </c>
      <c r="AR13" s="23">
        <f t="shared" si="2"/>
        <v>0.5</v>
      </c>
      <c r="AS13" s="23">
        <f t="shared" si="3"/>
        <v>0.5</v>
      </c>
      <c r="AT13" s="24">
        <f t="shared" si="4"/>
        <v>200</v>
      </c>
      <c r="AU13" s="25" t="e">
        <f t="shared" si="5"/>
        <v>#REF!</v>
      </c>
      <c r="AV13" s="25" t="s">
        <v>462</v>
      </c>
      <c r="AW13" s="16">
        <v>5321</v>
      </c>
      <c r="AX13" s="26">
        <f t="shared" si="8"/>
        <v>400000</v>
      </c>
      <c r="AY13" s="26">
        <f t="shared" si="9"/>
        <v>200000</v>
      </c>
      <c r="AZ13" s="27" t="s">
        <v>157</v>
      </c>
      <c r="BA13" s="26">
        <f t="shared" si="7"/>
        <v>100000</v>
      </c>
      <c r="BB13" s="27" t="s">
        <v>578</v>
      </c>
      <c r="BC13" s="12" t="s">
        <v>509</v>
      </c>
      <c r="BD13" s="12" t="s">
        <v>16</v>
      </c>
      <c r="BE13" s="64">
        <v>38534</v>
      </c>
      <c r="BF13" s="64">
        <v>38717</v>
      </c>
      <c r="BG13" s="64" t="s">
        <v>74</v>
      </c>
    </row>
    <row r="14" spans="1:59" s="37" customFormat="1" ht="25.5">
      <c r="A14" s="8">
        <v>10</v>
      </c>
      <c r="B14" s="9" t="s">
        <v>538</v>
      </c>
      <c r="C14" s="10" t="s">
        <v>190</v>
      </c>
      <c r="D14" s="11" t="s">
        <v>189</v>
      </c>
      <c r="E14" s="63" t="s">
        <v>513</v>
      </c>
      <c r="F14" s="10" t="s">
        <v>191</v>
      </c>
      <c r="G14" s="12" t="s">
        <v>192</v>
      </c>
      <c r="H14" s="10" t="s">
        <v>193</v>
      </c>
      <c r="I14" s="10" t="s">
        <v>194</v>
      </c>
      <c r="J14" s="13">
        <v>558692205</v>
      </c>
      <c r="K14" s="13">
        <v>558692205</v>
      </c>
      <c r="L14" s="13">
        <v>606519030</v>
      </c>
      <c r="M14" s="71" t="s">
        <v>195</v>
      </c>
      <c r="N14" s="71" t="s">
        <v>196</v>
      </c>
      <c r="O14" s="14" t="s">
        <v>197</v>
      </c>
      <c r="P14" s="10" t="s">
        <v>576</v>
      </c>
      <c r="Q14" s="15" t="s">
        <v>577</v>
      </c>
      <c r="R14" s="16" t="s">
        <v>198</v>
      </c>
      <c r="S14" s="10" t="str">
        <f t="shared" si="6"/>
        <v>Ing. Pavla Bohačíková</v>
      </c>
      <c r="T14" s="17" t="s">
        <v>639</v>
      </c>
      <c r="U14" s="17">
        <v>649</v>
      </c>
      <c r="V14" s="17"/>
      <c r="W14" s="8" t="s">
        <v>508</v>
      </c>
      <c r="X14" s="8" t="s">
        <v>508</v>
      </c>
      <c r="Y14" s="8" t="s">
        <v>508</v>
      </c>
      <c r="Z14" s="8" t="s">
        <v>508</v>
      </c>
      <c r="AA14" s="8" t="s">
        <v>508</v>
      </c>
      <c r="AB14" s="8" t="s">
        <v>508</v>
      </c>
      <c r="AC14" s="18" t="s">
        <v>508</v>
      </c>
      <c r="AD14" s="19"/>
      <c r="AE14" s="8" t="s">
        <v>508</v>
      </c>
      <c r="AF14" s="8" t="s">
        <v>508</v>
      </c>
      <c r="AG14" s="8" t="s">
        <v>508</v>
      </c>
      <c r="AH14" s="8" t="s">
        <v>508</v>
      </c>
      <c r="AI14" s="8" t="s">
        <v>508</v>
      </c>
      <c r="AJ14" s="18" t="s">
        <v>508</v>
      </c>
      <c r="AK14" s="12">
        <v>2</v>
      </c>
      <c r="AL14" s="12">
        <v>0</v>
      </c>
      <c r="AM14" s="12">
        <v>0</v>
      </c>
      <c r="AN14" s="20">
        <f t="shared" si="1"/>
        <v>2</v>
      </c>
      <c r="AO14" s="21">
        <v>430</v>
      </c>
      <c r="AP14" s="21">
        <v>200</v>
      </c>
      <c r="AQ14" s="22">
        <v>230</v>
      </c>
      <c r="AR14" s="23">
        <f t="shared" si="2"/>
        <v>0.46511627906976744</v>
      </c>
      <c r="AS14" s="23">
        <f t="shared" si="3"/>
        <v>0.5348837209302325</v>
      </c>
      <c r="AT14" s="24">
        <f t="shared" si="4"/>
        <v>200</v>
      </c>
      <c r="AU14" s="25" t="e">
        <f t="shared" si="5"/>
        <v>#REF!</v>
      </c>
      <c r="AV14" s="25" t="s">
        <v>462</v>
      </c>
      <c r="AW14" s="16">
        <v>5321</v>
      </c>
      <c r="AX14" s="26">
        <f t="shared" si="8"/>
        <v>430000</v>
      </c>
      <c r="AY14" s="26">
        <f t="shared" si="9"/>
        <v>200000</v>
      </c>
      <c r="AZ14" s="27" t="s">
        <v>157</v>
      </c>
      <c r="BA14" s="26">
        <f t="shared" si="7"/>
        <v>100000</v>
      </c>
      <c r="BB14" s="27" t="s">
        <v>578</v>
      </c>
      <c r="BC14" s="12" t="s">
        <v>641</v>
      </c>
      <c r="BD14" s="12" t="s">
        <v>17</v>
      </c>
      <c r="BE14" s="64">
        <v>38504</v>
      </c>
      <c r="BF14" s="64">
        <v>38656</v>
      </c>
      <c r="BG14" s="64" t="s">
        <v>74</v>
      </c>
    </row>
    <row r="15" spans="1:59" s="37" customFormat="1" ht="38.25">
      <c r="A15" s="8">
        <v>11</v>
      </c>
      <c r="B15" s="9" t="s">
        <v>539</v>
      </c>
      <c r="C15" s="10" t="s">
        <v>199</v>
      </c>
      <c r="D15" s="11" t="s">
        <v>189</v>
      </c>
      <c r="E15" s="63" t="s">
        <v>513</v>
      </c>
      <c r="F15" s="10" t="s">
        <v>191</v>
      </c>
      <c r="G15" s="12" t="s">
        <v>192</v>
      </c>
      <c r="H15" s="10" t="s">
        <v>193</v>
      </c>
      <c r="I15" s="10" t="s">
        <v>194</v>
      </c>
      <c r="J15" s="13">
        <v>558692205</v>
      </c>
      <c r="K15" s="13">
        <v>558692205</v>
      </c>
      <c r="L15" s="13">
        <v>606519030</v>
      </c>
      <c r="M15" s="71" t="s">
        <v>195</v>
      </c>
      <c r="N15" s="71" t="s">
        <v>196</v>
      </c>
      <c r="O15" s="14" t="s">
        <v>197</v>
      </c>
      <c r="P15" s="10" t="s">
        <v>576</v>
      </c>
      <c r="Q15" s="15" t="s">
        <v>577</v>
      </c>
      <c r="R15" s="16" t="s">
        <v>198</v>
      </c>
      <c r="S15" s="10" t="str">
        <f t="shared" si="6"/>
        <v>Ing. Pavla Bohačíková</v>
      </c>
      <c r="T15" s="17" t="s">
        <v>639</v>
      </c>
      <c r="U15" s="17">
        <v>649</v>
      </c>
      <c r="V15" s="17"/>
      <c r="W15" s="8" t="s">
        <v>508</v>
      </c>
      <c r="X15" s="8" t="s">
        <v>508</v>
      </c>
      <c r="Y15" s="8" t="s">
        <v>508</v>
      </c>
      <c r="Z15" s="8" t="s">
        <v>508</v>
      </c>
      <c r="AA15" s="8" t="s">
        <v>508</v>
      </c>
      <c r="AB15" s="8" t="s">
        <v>508</v>
      </c>
      <c r="AC15" s="18" t="s">
        <v>508</v>
      </c>
      <c r="AD15" s="19"/>
      <c r="AE15" s="8" t="s">
        <v>508</v>
      </c>
      <c r="AF15" s="8" t="s">
        <v>508</v>
      </c>
      <c r="AG15" s="8" t="s">
        <v>508</v>
      </c>
      <c r="AH15" s="8" t="s">
        <v>508</v>
      </c>
      <c r="AI15" s="8" t="s">
        <v>508</v>
      </c>
      <c r="AJ15" s="18" t="s">
        <v>508</v>
      </c>
      <c r="AK15" s="12">
        <v>2</v>
      </c>
      <c r="AL15" s="12">
        <v>0</v>
      </c>
      <c r="AM15" s="12">
        <v>0</v>
      </c>
      <c r="AN15" s="20">
        <f t="shared" si="1"/>
        <v>2</v>
      </c>
      <c r="AO15" s="21">
        <v>1600</v>
      </c>
      <c r="AP15" s="21">
        <v>200</v>
      </c>
      <c r="AQ15" s="22">
        <v>1400</v>
      </c>
      <c r="AR15" s="23">
        <f t="shared" si="2"/>
        <v>0.125</v>
      </c>
      <c r="AS15" s="23">
        <f t="shared" si="3"/>
        <v>0.875</v>
      </c>
      <c r="AT15" s="24">
        <f t="shared" si="4"/>
        <v>200</v>
      </c>
      <c r="AU15" s="25" t="e">
        <f t="shared" si="5"/>
        <v>#REF!</v>
      </c>
      <c r="AV15" s="25" t="s">
        <v>461</v>
      </c>
      <c r="AW15" s="16">
        <v>6341</v>
      </c>
      <c r="AX15" s="26">
        <f t="shared" si="8"/>
        <v>1600000</v>
      </c>
      <c r="AY15" s="26">
        <f t="shared" si="9"/>
        <v>200000</v>
      </c>
      <c r="AZ15" s="27" t="s">
        <v>157</v>
      </c>
      <c r="BA15" s="26">
        <f t="shared" si="7"/>
        <v>100000</v>
      </c>
      <c r="BB15" s="27" t="s">
        <v>578</v>
      </c>
      <c r="BC15" s="12" t="s">
        <v>641</v>
      </c>
      <c r="BD15" s="12" t="s">
        <v>17</v>
      </c>
      <c r="BE15" s="64">
        <v>38504</v>
      </c>
      <c r="BF15" s="64">
        <v>38656</v>
      </c>
      <c r="BG15" s="64" t="s">
        <v>74</v>
      </c>
    </row>
    <row r="16" spans="1:59" s="37" customFormat="1" ht="38.25">
      <c r="A16" s="8">
        <v>12</v>
      </c>
      <c r="B16" s="9" t="s">
        <v>568</v>
      </c>
      <c r="C16" s="10" t="s">
        <v>359</v>
      </c>
      <c r="D16" s="11" t="s">
        <v>358</v>
      </c>
      <c r="E16" s="63" t="s">
        <v>513</v>
      </c>
      <c r="F16" s="10" t="s">
        <v>363</v>
      </c>
      <c r="G16" s="12" t="s">
        <v>360</v>
      </c>
      <c r="H16" s="10" t="s">
        <v>361</v>
      </c>
      <c r="I16" s="10" t="s">
        <v>362</v>
      </c>
      <c r="J16" s="13">
        <v>554286010</v>
      </c>
      <c r="K16" s="13">
        <v>554286010</v>
      </c>
      <c r="L16" s="13"/>
      <c r="M16" s="71" t="s">
        <v>364</v>
      </c>
      <c r="N16" s="71" t="s">
        <v>365</v>
      </c>
      <c r="O16" s="14" t="s">
        <v>366</v>
      </c>
      <c r="P16" s="10" t="s">
        <v>589</v>
      </c>
      <c r="Q16" s="15" t="s">
        <v>590</v>
      </c>
      <c r="R16" s="16" t="s">
        <v>367</v>
      </c>
      <c r="S16" s="10" t="str">
        <f t="shared" si="6"/>
        <v>Eva Lašáková</v>
      </c>
      <c r="T16" s="17" t="s">
        <v>639</v>
      </c>
      <c r="U16" s="17">
        <v>667</v>
      </c>
      <c r="V16" s="17"/>
      <c r="W16" s="8" t="s">
        <v>508</v>
      </c>
      <c r="X16" s="8" t="s">
        <v>508</v>
      </c>
      <c r="Y16" s="8" t="s">
        <v>508</v>
      </c>
      <c r="Z16" s="8" t="s">
        <v>508</v>
      </c>
      <c r="AA16" s="8" t="s">
        <v>508</v>
      </c>
      <c r="AB16" s="8" t="s">
        <v>508</v>
      </c>
      <c r="AC16" s="18" t="s">
        <v>508</v>
      </c>
      <c r="AD16" s="19"/>
      <c r="AE16" s="8" t="s">
        <v>508</v>
      </c>
      <c r="AF16" s="8" t="s">
        <v>508</v>
      </c>
      <c r="AG16" s="8" t="s">
        <v>508</v>
      </c>
      <c r="AH16" s="8" t="s">
        <v>508</v>
      </c>
      <c r="AI16" s="8" t="s">
        <v>508</v>
      </c>
      <c r="AJ16" s="18" t="s">
        <v>508</v>
      </c>
      <c r="AK16" s="12">
        <v>2</v>
      </c>
      <c r="AL16" s="12">
        <v>0</v>
      </c>
      <c r="AM16" s="12">
        <v>0</v>
      </c>
      <c r="AN16" s="20">
        <f t="shared" si="1"/>
        <v>2</v>
      </c>
      <c r="AO16" s="21">
        <v>400</v>
      </c>
      <c r="AP16" s="21">
        <v>200</v>
      </c>
      <c r="AQ16" s="22">
        <v>200</v>
      </c>
      <c r="AR16" s="23">
        <f t="shared" si="2"/>
        <v>0.5</v>
      </c>
      <c r="AS16" s="23">
        <f t="shared" si="3"/>
        <v>0.5</v>
      </c>
      <c r="AT16" s="24">
        <f t="shared" si="4"/>
        <v>200</v>
      </c>
      <c r="AU16" s="25" t="e">
        <f t="shared" si="5"/>
        <v>#REF!</v>
      </c>
      <c r="AV16" s="25" t="s">
        <v>461</v>
      </c>
      <c r="AW16" s="16" t="s">
        <v>386</v>
      </c>
      <c r="AX16" s="26">
        <f t="shared" si="8"/>
        <v>400000</v>
      </c>
      <c r="AY16" s="26">
        <f t="shared" si="9"/>
        <v>200000</v>
      </c>
      <c r="AZ16" s="27" t="s">
        <v>157</v>
      </c>
      <c r="BA16" s="26">
        <f t="shared" si="7"/>
        <v>100000</v>
      </c>
      <c r="BB16" s="27" t="s">
        <v>578</v>
      </c>
      <c r="BC16" s="12" t="s">
        <v>641</v>
      </c>
      <c r="BD16" s="12" t="s">
        <v>18</v>
      </c>
      <c r="BE16" s="64">
        <v>38504</v>
      </c>
      <c r="BF16" s="64">
        <v>38625</v>
      </c>
      <c r="BG16" s="64" t="s">
        <v>74</v>
      </c>
    </row>
    <row r="17" spans="1:59" s="37" customFormat="1" ht="38.25">
      <c r="A17" s="8">
        <v>13</v>
      </c>
      <c r="B17" s="9" t="s">
        <v>569</v>
      </c>
      <c r="C17" s="10" t="s">
        <v>86</v>
      </c>
      <c r="D17" s="11" t="s">
        <v>358</v>
      </c>
      <c r="E17" s="63" t="s">
        <v>513</v>
      </c>
      <c r="F17" s="10" t="s">
        <v>363</v>
      </c>
      <c r="G17" s="12" t="s">
        <v>360</v>
      </c>
      <c r="H17" s="10" t="s">
        <v>361</v>
      </c>
      <c r="I17" s="10" t="s">
        <v>362</v>
      </c>
      <c r="J17" s="13">
        <v>554286010</v>
      </c>
      <c r="K17" s="13">
        <v>554286010</v>
      </c>
      <c r="L17" s="13"/>
      <c r="M17" s="71" t="s">
        <v>364</v>
      </c>
      <c r="N17" s="71" t="s">
        <v>365</v>
      </c>
      <c r="O17" s="14" t="s">
        <v>366</v>
      </c>
      <c r="P17" s="10" t="s">
        <v>589</v>
      </c>
      <c r="Q17" s="15" t="s">
        <v>590</v>
      </c>
      <c r="R17" s="16" t="s">
        <v>367</v>
      </c>
      <c r="S17" s="10" t="str">
        <f t="shared" si="6"/>
        <v>Eva Lašáková</v>
      </c>
      <c r="T17" s="17" t="s">
        <v>639</v>
      </c>
      <c r="U17" s="17">
        <v>667</v>
      </c>
      <c r="V17" s="17"/>
      <c r="W17" s="8" t="s">
        <v>508</v>
      </c>
      <c r="X17" s="8" t="s">
        <v>508</v>
      </c>
      <c r="Y17" s="8" t="s">
        <v>508</v>
      </c>
      <c r="Z17" s="8" t="s">
        <v>508</v>
      </c>
      <c r="AA17" s="8" t="s">
        <v>508</v>
      </c>
      <c r="AB17" s="8" t="s">
        <v>508</v>
      </c>
      <c r="AC17" s="18" t="s">
        <v>508</v>
      </c>
      <c r="AD17" s="19"/>
      <c r="AE17" s="8" t="s">
        <v>508</v>
      </c>
      <c r="AF17" s="8" t="s">
        <v>508</v>
      </c>
      <c r="AG17" s="8" t="s">
        <v>508</v>
      </c>
      <c r="AH17" s="8" t="s">
        <v>508</v>
      </c>
      <c r="AI17" s="8" t="s">
        <v>508</v>
      </c>
      <c r="AJ17" s="18" t="s">
        <v>508</v>
      </c>
      <c r="AK17" s="12">
        <v>2</v>
      </c>
      <c r="AL17" s="12">
        <v>0</v>
      </c>
      <c r="AM17" s="12">
        <v>0</v>
      </c>
      <c r="AN17" s="20">
        <f t="shared" si="1"/>
        <v>2</v>
      </c>
      <c r="AO17" s="21">
        <v>400</v>
      </c>
      <c r="AP17" s="21">
        <v>200</v>
      </c>
      <c r="AQ17" s="22">
        <v>200</v>
      </c>
      <c r="AR17" s="23">
        <f t="shared" si="2"/>
        <v>0.5</v>
      </c>
      <c r="AS17" s="23">
        <f t="shared" si="3"/>
        <v>0.5</v>
      </c>
      <c r="AT17" s="24">
        <f t="shared" si="4"/>
        <v>200</v>
      </c>
      <c r="AU17" s="25" t="e">
        <f t="shared" si="5"/>
        <v>#REF!</v>
      </c>
      <c r="AV17" s="25" t="s">
        <v>461</v>
      </c>
      <c r="AW17" s="16" t="s">
        <v>386</v>
      </c>
      <c r="AX17" s="26">
        <f t="shared" si="8"/>
        <v>400000</v>
      </c>
      <c r="AY17" s="26">
        <f t="shared" si="9"/>
        <v>200000</v>
      </c>
      <c r="AZ17" s="27" t="s">
        <v>157</v>
      </c>
      <c r="BA17" s="26">
        <f t="shared" si="7"/>
        <v>100000</v>
      </c>
      <c r="BB17" s="27" t="s">
        <v>578</v>
      </c>
      <c r="BC17" s="12" t="s">
        <v>641</v>
      </c>
      <c r="BD17" s="12" t="s">
        <v>18</v>
      </c>
      <c r="BE17" s="64">
        <v>38534</v>
      </c>
      <c r="BF17" s="64">
        <v>38564</v>
      </c>
      <c r="BG17" s="64" t="s">
        <v>74</v>
      </c>
    </row>
    <row r="18" spans="1:59" s="37" customFormat="1" ht="25.5">
      <c r="A18" s="8">
        <v>14</v>
      </c>
      <c r="B18" s="9" t="s">
        <v>521</v>
      </c>
      <c r="C18" s="10" t="s">
        <v>670</v>
      </c>
      <c r="D18" s="11" t="s">
        <v>656</v>
      </c>
      <c r="E18" s="63" t="s">
        <v>513</v>
      </c>
      <c r="F18" s="10" t="s">
        <v>658</v>
      </c>
      <c r="G18" s="12" t="s">
        <v>659</v>
      </c>
      <c r="H18" s="10" t="s">
        <v>657</v>
      </c>
      <c r="I18" s="10" t="s">
        <v>660</v>
      </c>
      <c r="J18" s="13">
        <v>556413045</v>
      </c>
      <c r="K18" s="13">
        <v>556413047</v>
      </c>
      <c r="L18" s="13">
        <v>725141400</v>
      </c>
      <c r="M18" s="71" t="s">
        <v>661</v>
      </c>
      <c r="N18" s="71" t="s">
        <v>662</v>
      </c>
      <c r="O18" s="14" t="s">
        <v>663</v>
      </c>
      <c r="P18" s="10" t="s">
        <v>664</v>
      </c>
      <c r="Q18" s="15" t="s">
        <v>665</v>
      </c>
      <c r="R18" s="16" t="s">
        <v>666</v>
      </c>
      <c r="S18" s="10" t="str">
        <f>I18</f>
        <v>Ing. Miloslav Čegan</v>
      </c>
      <c r="T18" s="17" t="s">
        <v>507</v>
      </c>
      <c r="U18" s="17">
        <v>675</v>
      </c>
      <c r="V18" s="17"/>
      <c r="W18" s="8" t="s">
        <v>508</v>
      </c>
      <c r="X18" s="8" t="s">
        <v>508</v>
      </c>
      <c r="Y18" s="8" t="s">
        <v>508</v>
      </c>
      <c r="Z18" s="8" t="s">
        <v>508</v>
      </c>
      <c r="AA18" s="8" t="s">
        <v>508</v>
      </c>
      <c r="AB18" s="8" t="s">
        <v>508</v>
      </c>
      <c r="AC18" s="18" t="s">
        <v>508</v>
      </c>
      <c r="AD18" s="19"/>
      <c r="AE18" s="8" t="s">
        <v>508</v>
      </c>
      <c r="AF18" s="8" t="s">
        <v>508</v>
      </c>
      <c r="AG18" s="8" t="s">
        <v>508</v>
      </c>
      <c r="AH18" s="8" t="s">
        <v>508</v>
      </c>
      <c r="AI18" s="8" t="s">
        <v>508</v>
      </c>
      <c r="AJ18" s="18" t="s">
        <v>508</v>
      </c>
      <c r="AK18" s="12">
        <v>4</v>
      </c>
      <c r="AL18" s="12">
        <v>0</v>
      </c>
      <c r="AM18" s="12">
        <v>0</v>
      </c>
      <c r="AN18" s="20">
        <f>SUM(AK18:AM18)</f>
        <v>4</v>
      </c>
      <c r="AO18" s="21">
        <v>815</v>
      </c>
      <c r="AP18" s="21">
        <v>200</v>
      </c>
      <c r="AQ18" s="22">
        <v>615</v>
      </c>
      <c r="AR18" s="23">
        <f>(AP18/AO18)</f>
        <v>0.24539877300613497</v>
      </c>
      <c r="AS18" s="23">
        <f>AQ18/AO18</f>
        <v>0.754601226993865</v>
      </c>
      <c r="AT18" s="24">
        <f>AP18</f>
        <v>200</v>
      </c>
      <c r="AU18" s="25" t="e">
        <f t="shared" si="5"/>
        <v>#REF!</v>
      </c>
      <c r="AV18" s="25" t="s">
        <v>461</v>
      </c>
      <c r="AW18" s="16">
        <v>6341</v>
      </c>
      <c r="AX18" s="26">
        <f>AO18*1000</f>
        <v>815000</v>
      </c>
      <c r="AY18" s="26">
        <f>AP18*1000</f>
        <v>200000</v>
      </c>
      <c r="AZ18" s="27" t="s">
        <v>157</v>
      </c>
      <c r="BA18" s="26">
        <f>AY18/2</f>
        <v>100000</v>
      </c>
      <c r="BB18" s="27" t="s">
        <v>578</v>
      </c>
      <c r="BC18" s="12" t="s">
        <v>509</v>
      </c>
      <c r="BD18" s="12" t="s">
        <v>669</v>
      </c>
      <c r="BE18" s="64">
        <v>38534</v>
      </c>
      <c r="BF18" s="64">
        <v>38595</v>
      </c>
      <c r="BG18" s="64" t="s">
        <v>74</v>
      </c>
    </row>
    <row r="19" spans="1:59" s="37" customFormat="1" ht="38.25">
      <c r="A19" s="8">
        <v>15</v>
      </c>
      <c r="B19" s="9" t="s">
        <v>545</v>
      </c>
      <c r="C19" s="10" t="s">
        <v>248</v>
      </c>
      <c r="D19" s="11" t="s">
        <v>247</v>
      </c>
      <c r="E19" s="63" t="s">
        <v>513</v>
      </c>
      <c r="F19" s="10" t="s">
        <v>249</v>
      </c>
      <c r="G19" s="12" t="s">
        <v>250</v>
      </c>
      <c r="H19" s="10" t="s">
        <v>251</v>
      </c>
      <c r="I19" s="10" t="s">
        <v>252</v>
      </c>
      <c r="J19" s="13">
        <v>556748045</v>
      </c>
      <c r="K19" s="13">
        <v>556748045</v>
      </c>
      <c r="L19" s="13">
        <v>725141420</v>
      </c>
      <c r="M19" s="71" t="s">
        <v>253</v>
      </c>
      <c r="N19" s="71" t="s">
        <v>254</v>
      </c>
      <c r="O19" s="14" t="s">
        <v>255</v>
      </c>
      <c r="P19" s="10" t="s">
        <v>589</v>
      </c>
      <c r="Q19" s="15" t="s">
        <v>590</v>
      </c>
      <c r="R19" s="16" t="s">
        <v>256</v>
      </c>
      <c r="S19" s="10" t="str">
        <f t="shared" si="6"/>
        <v>Josef Richter</v>
      </c>
      <c r="T19" s="17" t="s">
        <v>507</v>
      </c>
      <c r="U19" s="17">
        <v>681</v>
      </c>
      <c r="V19" s="17"/>
      <c r="W19" s="8" t="s">
        <v>508</v>
      </c>
      <c r="X19" s="8" t="s">
        <v>508</v>
      </c>
      <c r="Y19" s="8" t="s">
        <v>508</v>
      </c>
      <c r="Z19" s="8" t="s">
        <v>508</v>
      </c>
      <c r="AA19" s="8" t="s">
        <v>508</v>
      </c>
      <c r="AB19" s="8" t="s">
        <v>508</v>
      </c>
      <c r="AC19" s="18" t="s">
        <v>508</v>
      </c>
      <c r="AD19" s="19"/>
      <c r="AE19" s="8" t="s">
        <v>508</v>
      </c>
      <c r="AF19" s="8" t="s">
        <v>508</v>
      </c>
      <c r="AG19" s="8" t="s">
        <v>508</v>
      </c>
      <c r="AH19" s="8" t="s">
        <v>508</v>
      </c>
      <c r="AI19" s="8" t="s">
        <v>508</v>
      </c>
      <c r="AJ19" s="18" t="s">
        <v>508</v>
      </c>
      <c r="AK19" s="12">
        <v>2</v>
      </c>
      <c r="AL19" s="12">
        <v>0</v>
      </c>
      <c r="AM19" s="12">
        <v>0</v>
      </c>
      <c r="AN19" s="20">
        <f t="shared" si="1"/>
        <v>2</v>
      </c>
      <c r="AO19" s="21">
        <v>330</v>
      </c>
      <c r="AP19" s="21">
        <v>165</v>
      </c>
      <c r="AQ19" s="22">
        <v>165</v>
      </c>
      <c r="AR19" s="23">
        <f t="shared" si="2"/>
        <v>0.5</v>
      </c>
      <c r="AS19" s="23">
        <f t="shared" si="3"/>
        <v>0.5</v>
      </c>
      <c r="AT19" s="24">
        <f t="shared" si="4"/>
        <v>165</v>
      </c>
      <c r="AU19" s="25" t="e">
        <f t="shared" si="5"/>
        <v>#REF!</v>
      </c>
      <c r="AV19" s="25" t="s">
        <v>461</v>
      </c>
      <c r="AW19" s="16">
        <v>6341</v>
      </c>
      <c r="AX19" s="26">
        <f t="shared" si="8"/>
        <v>330000</v>
      </c>
      <c r="AY19" s="26">
        <f t="shared" si="9"/>
        <v>165000</v>
      </c>
      <c r="AZ19" s="27" t="s">
        <v>163</v>
      </c>
      <c r="BA19" s="26">
        <f t="shared" si="7"/>
        <v>82500</v>
      </c>
      <c r="BB19" s="27" t="s">
        <v>171</v>
      </c>
      <c r="BC19" s="12" t="s">
        <v>509</v>
      </c>
      <c r="BD19" s="12" t="s">
        <v>19</v>
      </c>
      <c r="BE19" s="64">
        <v>38504</v>
      </c>
      <c r="BF19" s="64">
        <v>38595</v>
      </c>
      <c r="BG19" s="64" t="s">
        <v>74</v>
      </c>
    </row>
    <row r="20" spans="1:59" s="37" customFormat="1" ht="28.5" customHeight="1">
      <c r="A20" s="8">
        <v>16</v>
      </c>
      <c r="B20" s="9" t="s">
        <v>571</v>
      </c>
      <c r="C20" s="10" t="s">
        <v>97</v>
      </c>
      <c r="D20" s="11" t="s">
        <v>96</v>
      </c>
      <c r="E20" s="63" t="s">
        <v>513</v>
      </c>
      <c r="F20" s="10" t="s">
        <v>98</v>
      </c>
      <c r="G20" s="12" t="s">
        <v>99</v>
      </c>
      <c r="H20" s="10" t="s">
        <v>100</v>
      </c>
      <c r="I20" s="10" t="s">
        <v>101</v>
      </c>
      <c r="J20" s="13">
        <v>553787224</v>
      </c>
      <c r="K20" s="13">
        <v>553787224</v>
      </c>
      <c r="L20" s="13">
        <v>608848723</v>
      </c>
      <c r="M20" s="71" t="s">
        <v>102</v>
      </c>
      <c r="N20" s="71" t="s">
        <v>103</v>
      </c>
      <c r="O20" s="14" t="s">
        <v>104</v>
      </c>
      <c r="P20" s="10" t="s">
        <v>589</v>
      </c>
      <c r="Q20" s="15" t="s">
        <v>590</v>
      </c>
      <c r="R20" s="16" t="s">
        <v>105</v>
      </c>
      <c r="S20" s="10" t="str">
        <f t="shared" si="6"/>
        <v>Mgr. Vratislav Rýznar</v>
      </c>
      <c r="T20" s="17" t="s">
        <v>507</v>
      </c>
      <c r="U20" s="17">
        <v>681</v>
      </c>
      <c r="V20" s="17"/>
      <c r="W20" s="8" t="s">
        <v>508</v>
      </c>
      <c r="X20" s="8" t="s">
        <v>508</v>
      </c>
      <c r="Y20" s="8" t="s">
        <v>508</v>
      </c>
      <c r="Z20" s="8" t="s">
        <v>508</v>
      </c>
      <c r="AA20" s="8" t="s">
        <v>508</v>
      </c>
      <c r="AB20" s="8" t="s">
        <v>508</v>
      </c>
      <c r="AC20" s="18" t="s">
        <v>508</v>
      </c>
      <c r="AD20" s="19"/>
      <c r="AE20" s="8" t="s">
        <v>508</v>
      </c>
      <c r="AF20" s="8" t="s">
        <v>508</v>
      </c>
      <c r="AG20" s="8" t="s">
        <v>508</v>
      </c>
      <c r="AH20" s="8" t="s">
        <v>508</v>
      </c>
      <c r="AI20" s="8" t="s">
        <v>508</v>
      </c>
      <c r="AJ20" s="18" t="s">
        <v>508</v>
      </c>
      <c r="AK20" s="12">
        <v>2</v>
      </c>
      <c r="AL20" s="12">
        <v>0</v>
      </c>
      <c r="AM20" s="12">
        <v>0</v>
      </c>
      <c r="AN20" s="20">
        <f t="shared" si="1"/>
        <v>2</v>
      </c>
      <c r="AO20" s="21">
        <v>460</v>
      </c>
      <c r="AP20" s="21">
        <v>200</v>
      </c>
      <c r="AQ20" s="22">
        <v>260</v>
      </c>
      <c r="AR20" s="23">
        <f t="shared" si="2"/>
        <v>0.43478260869565216</v>
      </c>
      <c r="AS20" s="23">
        <f t="shared" si="3"/>
        <v>0.5652173913043478</v>
      </c>
      <c r="AT20" s="24">
        <f t="shared" si="4"/>
        <v>200</v>
      </c>
      <c r="AU20" s="25" t="e">
        <f t="shared" si="5"/>
        <v>#REF!</v>
      </c>
      <c r="AV20" s="25" t="s">
        <v>462</v>
      </c>
      <c r="AW20" s="16" t="s">
        <v>385</v>
      </c>
      <c r="AX20" s="26">
        <f t="shared" si="8"/>
        <v>460000</v>
      </c>
      <c r="AY20" s="26">
        <f t="shared" si="9"/>
        <v>200000</v>
      </c>
      <c r="AZ20" s="27" t="s">
        <v>157</v>
      </c>
      <c r="BA20" s="26">
        <f t="shared" si="7"/>
        <v>100000</v>
      </c>
      <c r="BB20" s="27" t="s">
        <v>578</v>
      </c>
      <c r="BC20" s="12" t="s">
        <v>509</v>
      </c>
      <c r="BD20" s="12" t="s">
        <v>20</v>
      </c>
      <c r="BE20" s="64">
        <v>38473</v>
      </c>
      <c r="BF20" s="64">
        <v>38656</v>
      </c>
      <c r="BG20" s="64" t="s">
        <v>74</v>
      </c>
    </row>
    <row r="21" spans="1:59" s="37" customFormat="1" ht="38.25">
      <c r="A21" s="8">
        <v>17</v>
      </c>
      <c r="B21" s="9" t="s">
        <v>562</v>
      </c>
      <c r="C21" s="10" t="s">
        <v>455</v>
      </c>
      <c r="D21" s="11" t="s">
        <v>447</v>
      </c>
      <c r="E21" s="63" t="s">
        <v>513</v>
      </c>
      <c r="F21" s="10" t="s">
        <v>448</v>
      </c>
      <c r="G21" s="12" t="s">
        <v>684</v>
      </c>
      <c r="H21" s="10" t="s">
        <v>449</v>
      </c>
      <c r="I21" s="10" t="s">
        <v>450</v>
      </c>
      <c r="J21" s="13">
        <v>558653123</v>
      </c>
      <c r="K21" s="13">
        <v>558653123</v>
      </c>
      <c r="L21" s="13">
        <v>603295171</v>
      </c>
      <c r="M21" s="71" t="s">
        <v>451</v>
      </c>
      <c r="N21" s="71" t="s">
        <v>452</v>
      </c>
      <c r="O21" s="14" t="s">
        <v>453</v>
      </c>
      <c r="P21" s="10" t="s">
        <v>589</v>
      </c>
      <c r="Q21" s="15" t="s">
        <v>590</v>
      </c>
      <c r="R21" s="16" t="s">
        <v>454</v>
      </c>
      <c r="S21" s="10" t="str">
        <f t="shared" si="6"/>
        <v>Ing. Antonín Kwaczek</v>
      </c>
      <c r="T21" s="17" t="s">
        <v>507</v>
      </c>
      <c r="U21" s="17">
        <v>717</v>
      </c>
      <c r="V21" s="17"/>
      <c r="W21" s="8" t="s">
        <v>508</v>
      </c>
      <c r="X21" s="8" t="s">
        <v>508</v>
      </c>
      <c r="Y21" s="8" t="s">
        <v>508</v>
      </c>
      <c r="Z21" s="8" t="s">
        <v>508</v>
      </c>
      <c r="AA21" s="8" t="s">
        <v>508</v>
      </c>
      <c r="AB21" s="8" t="s">
        <v>508</v>
      </c>
      <c r="AC21" s="18" t="s">
        <v>508</v>
      </c>
      <c r="AD21" s="19"/>
      <c r="AE21" s="8" t="s">
        <v>508</v>
      </c>
      <c r="AF21" s="8" t="s">
        <v>508</v>
      </c>
      <c r="AG21" s="8" t="s">
        <v>508</v>
      </c>
      <c r="AH21" s="8" t="s">
        <v>508</v>
      </c>
      <c r="AI21" s="8" t="s">
        <v>508</v>
      </c>
      <c r="AJ21" s="18" t="s">
        <v>508</v>
      </c>
      <c r="AK21" s="12">
        <v>2</v>
      </c>
      <c r="AL21" s="12">
        <v>0</v>
      </c>
      <c r="AM21" s="12">
        <v>0</v>
      </c>
      <c r="AN21" s="20">
        <f t="shared" si="1"/>
        <v>2</v>
      </c>
      <c r="AO21" s="21">
        <v>320</v>
      </c>
      <c r="AP21" s="21">
        <v>150</v>
      </c>
      <c r="AQ21" s="22">
        <v>170</v>
      </c>
      <c r="AR21" s="23">
        <f t="shared" si="2"/>
        <v>0.46875</v>
      </c>
      <c r="AS21" s="23">
        <f t="shared" si="3"/>
        <v>0.53125</v>
      </c>
      <c r="AT21" s="24">
        <f t="shared" si="4"/>
        <v>150</v>
      </c>
      <c r="AU21" s="25" t="e">
        <f t="shared" si="5"/>
        <v>#REF!</v>
      </c>
      <c r="AV21" s="25" t="s">
        <v>461</v>
      </c>
      <c r="AW21" s="16" t="s">
        <v>386</v>
      </c>
      <c r="AX21" s="26">
        <f t="shared" si="8"/>
        <v>320000</v>
      </c>
      <c r="AY21" s="26">
        <f t="shared" si="9"/>
        <v>150000</v>
      </c>
      <c r="AZ21" s="27" t="s">
        <v>642</v>
      </c>
      <c r="BA21" s="26">
        <f t="shared" si="7"/>
        <v>75000</v>
      </c>
      <c r="BB21" s="27" t="s">
        <v>643</v>
      </c>
      <c r="BC21" s="12" t="s">
        <v>509</v>
      </c>
      <c r="BD21" s="12" t="s">
        <v>21</v>
      </c>
      <c r="BE21" s="64">
        <v>38353</v>
      </c>
      <c r="BF21" s="64">
        <v>38533</v>
      </c>
      <c r="BG21" s="64" t="s">
        <v>74</v>
      </c>
    </row>
    <row r="22" spans="1:59" s="37" customFormat="1" ht="38.25">
      <c r="A22" s="8">
        <v>18</v>
      </c>
      <c r="B22" s="9" t="s">
        <v>563</v>
      </c>
      <c r="C22" s="10" t="s">
        <v>456</v>
      </c>
      <c r="D22" s="11" t="s">
        <v>447</v>
      </c>
      <c r="E22" s="63" t="s">
        <v>513</v>
      </c>
      <c r="F22" s="10" t="s">
        <v>448</v>
      </c>
      <c r="G22" s="12" t="s">
        <v>684</v>
      </c>
      <c r="H22" s="10" t="s">
        <v>449</v>
      </c>
      <c r="I22" s="10" t="s">
        <v>450</v>
      </c>
      <c r="J22" s="13">
        <v>558653123</v>
      </c>
      <c r="K22" s="13">
        <v>558653123</v>
      </c>
      <c r="L22" s="13">
        <v>603295171</v>
      </c>
      <c r="M22" s="71" t="s">
        <v>451</v>
      </c>
      <c r="N22" s="71" t="s">
        <v>452</v>
      </c>
      <c r="O22" s="14" t="s">
        <v>453</v>
      </c>
      <c r="P22" s="10" t="s">
        <v>589</v>
      </c>
      <c r="Q22" s="15" t="s">
        <v>590</v>
      </c>
      <c r="R22" s="16" t="s">
        <v>454</v>
      </c>
      <c r="S22" s="10" t="str">
        <f t="shared" si="6"/>
        <v>Ing. Antonín Kwaczek</v>
      </c>
      <c r="T22" s="17" t="s">
        <v>507</v>
      </c>
      <c r="U22" s="17">
        <v>717</v>
      </c>
      <c r="V22" s="17"/>
      <c r="W22" s="8" t="s">
        <v>508</v>
      </c>
      <c r="X22" s="8" t="s">
        <v>508</v>
      </c>
      <c r="Y22" s="8" t="s">
        <v>508</v>
      </c>
      <c r="Z22" s="8" t="s">
        <v>508</v>
      </c>
      <c r="AA22" s="8" t="s">
        <v>508</v>
      </c>
      <c r="AB22" s="8" t="s">
        <v>508</v>
      </c>
      <c r="AC22" s="18" t="s">
        <v>508</v>
      </c>
      <c r="AD22" s="19"/>
      <c r="AE22" s="8" t="s">
        <v>508</v>
      </c>
      <c r="AF22" s="8" t="s">
        <v>508</v>
      </c>
      <c r="AG22" s="8" t="s">
        <v>508</v>
      </c>
      <c r="AH22" s="8" t="s">
        <v>508</v>
      </c>
      <c r="AI22" s="8" t="s">
        <v>508</v>
      </c>
      <c r="AJ22" s="18" t="s">
        <v>508</v>
      </c>
      <c r="AK22" s="12">
        <v>2</v>
      </c>
      <c r="AL22" s="12">
        <v>0</v>
      </c>
      <c r="AM22" s="12">
        <v>0</v>
      </c>
      <c r="AN22" s="20">
        <f t="shared" si="1"/>
        <v>2</v>
      </c>
      <c r="AO22" s="21">
        <v>656</v>
      </c>
      <c r="AP22" s="21">
        <v>200</v>
      </c>
      <c r="AQ22" s="22">
        <v>459</v>
      </c>
      <c r="AR22" s="23">
        <f t="shared" si="2"/>
        <v>0.3048780487804878</v>
      </c>
      <c r="AS22" s="23">
        <f t="shared" si="3"/>
        <v>0.6996951219512195</v>
      </c>
      <c r="AT22" s="24">
        <f t="shared" si="4"/>
        <v>200</v>
      </c>
      <c r="AU22" s="25" t="e">
        <f t="shared" si="5"/>
        <v>#REF!</v>
      </c>
      <c r="AV22" s="25" t="s">
        <v>461</v>
      </c>
      <c r="AW22" s="16" t="s">
        <v>386</v>
      </c>
      <c r="AX22" s="26">
        <f t="shared" si="8"/>
        <v>656000</v>
      </c>
      <c r="AY22" s="26">
        <f t="shared" si="9"/>
        <v>200000</v>
      </c>
      <c r="AZ22" s="27" t="s">
        <v>157</v>
      </c>
      <c r="BA22" s="26">
        <f t="shared" si="7"/>
        <v>100000</v>
      </c>
      <c r="BB22" s="27" t="s">
        <v>578</v>
      </c>
      <c r="BC22" s="12" t="s">
        <v>509</v>
      </c>
      <c r="BD22" s="12" t="s">
        <v>21</v>
      </c>
      <c r="BE22" s="64">
        <v>38443</v>
      </c>
      <c r="BF22" s="64">
        <v>38656</v>
      </c>
      <c r="BG22" s="64" t="s">
        <v>74</v>
      </c>
    </row>
    <row r="23" spans="1:59" s="37" customFormat="1" ht="25.5">
      <c r="A23" s="8">
        <v>19</v>
      </c>
      <c r="B23" s="9" t="s">
        <v>535</v>
      </c>
      <c r="C23" s="10" t="s">
        <v>139</v>
      </c>
      <c r="D23" s="11" t="s">
        <v>138</v>
      </c>
      <c r="E23" s="63" t="s">
        <v>513</v>
      </c>
      <c r="F23" s="10" t="s">
        <v>140</v>
      </c>
      <c r="G23" s="12" t="s">
        <v>141</v>
      </c>
      <c r="H23" s="10" t="s">
        <v>140</v>
      </c>
      <c r="I23" s="10" t="s">
        <v>142</v>
      </c>
      <c r="J23" s="13">
        <v>553668129</v>
      </c>
      <c r="K23" s="13">
        <v>553668115</v>
      </c>
      <c r="L23" s="13">
        <v>602584081</v>
      </c>
      <c r="M23" s="71" t="s">
        <v>143</v>
      </c>
      <c r="N23" s="71" t="s">
        <v>144</v>
      </c>
      <c r="O23" s="14" t="s">
        <v>145</v>
      </c>
      <c r="P23" s="10" t="s">
        <v>576</v>
      </c>
      <c r="Q23" s="15" t="s">
        <v>577</v>
      </c>
      <c r="R23" s="16" t="s">
        <v>146</v>
      </c>
      <c r="S23" s="10" t="str">
        <f t="shared" si="6"/>
        <v>Alex Hadámek</v>
      </c>
      <c r="T23" s="17" t="s">
        <v>507</v>
      </c>
      <c r="U23" s="17">
        <v>770</v>
      </c>
      <c r="V23" s="17"/>
      <c r="W23" s="8" t="s">
        <v>508</v>
      </c>
      <c r="X23" s="8" t="s">
        <v>508</v>
      </c>
      <c r="Y23" s="8" t="s">
        <v>508</v>
      </c>
      <c r="Z23" s="8" t="s">
        <v>508</v>
      </c>
      <c r="AA23" s="8" t="s">
        <v>508</v>
      </c>
      <c r="AB23" s="8" t="s">
        <v>508</v>
      </c>
      <c r="AC23" s="18" t="s">
        <v>508</v>
      </c>
      <c r="AD23" s="19"/>
      <c r="AE23" s="8" t="s">
        <v>508</v>
      </c>
      <c r="AF23" s="8" t="s">
        <v>508</v>
      </c>
      <c r="AG23" s="8" t="s">
        <v>508</v>
      </c>
      <c r="AH23" s="8" t="s">
        <v>508</v>
      </c>
      <c r="AI23" s="8" t="s">
        <v>508</v>
      </c>
      <c r="AJ23" s="18" t="s">
        <v>508</v>
      </c>
      <c r="AK23" s="12">
        <v>2</v>
      </c>
      <c r="AL23" s="12">
        <v>0</v>
      </c>
      <c r="AM23" s="12">
        <v>0</v>
      </c>
      <c r="AN23" s="20">
        <f t="shared" si="1"/>
        <v>2</v>
      </c>
      <c r="AO23" s="21">
        <v>686</v>
      </c>
      <c r="AP23" s="21">
        <v>200</v>
      </c>
      <c r="AQ23" s="22">
        <v>486</v>
      </c>
      <c r="AR23" s="23">
        <f t="shared" si="2"/>
        <v>0.2915451895043732</v>
      </c>
      <c r="AS23" s="23">
        <f t="shared" si="3"/>
        <v>0.7084548104956269</v>
      </c>
      <c r="AT23" s="24">
        <f t="shared" si="4"/>
        <v>200</v>
      </c>
      <c r="AU23" s="25" t="e">
        <f t="shared" si="5"/>
        <v>#REF!</v>
      </c>
      <c r="AV23" s="25" t="s">
        <v>462</v>
      </c>
      <c r="AW23" s="16">
        <v>5321</v>
      </c>
      <c r="AX23" s="26">
        <f t="shared" si="8"/>
        <v>686000</v>
      </c>
      <c r="AY23" s="26">
        <f t="shared" si="9"/>
        <v>200000</v>
      </c>
      <c r="AZ23" s="27" t="s">
        <v>157</v>
      </c>
      <c r="BA23" s="26">
        <f t="shared" si="7"/>
        <v>100000</v>
      </c>
      <c r="BB23" s="27" t="s">
        <v>578</v>
      </c>
      <c r="BC23" s="12" t="s">
        <v>509</v>
      </c>
      <c r="BD23" s="12" t="s">
        <v>176</v>
      </c>
      <c r="BE23" s="64">
        <v>38443</v>
      </c>
      <c r="BF23" s="64">
        <v>38686</v>
      </c>
      <c r="BG23" s="64" t="s">
        <v>74</v>
      </c>
    </row>
    <row r="24" spans="1:59" s="37" customFormat="1" ht="25.5">
      <c r="A24" s="8">
        <v>20</v>
      </c>
      <c r="B24" s="9" t="s">
        <v>551</v>
      </c>
      <c r="C24" s="10" t="s">
        <v>307</v>
      </c>
      <c r="D24" s="11" t="s">
        <v>298</v>
      </c>
      <c r="E24" s="63" t="s">
        <v>513</v>
      </c>
      <c r="F24" s="10" t="s">
        <v>299</v>
      </c>
      <c r="G24" s="12" t="s">
        <v>300</v>
      </c>
      <c r="H24" s="10" t="s">
        <v>301</v>
      </c>
      <c r="I24" s="10" t="s">
        <v>302</v>
      </c>
      <c r="J24" s="13">
        <v>558359825</v>
      </c>
      <c r="K24" s="13">
        <v>558359825</v>
      </c>
      <c r="L24" s="13">
        <v>725141261</v>
      </c>
      <c r="M24" s="71" t="s">
        <v>303</v>
      </c>
      <c r="N24" s="71" t="s">
        <v>304</v>
      </c>
      <c r="O24" s="14" t="s">
        <v>305</v>
      </c>
      <c r="P24" s="10" t="s">
        <v>576</v>
      </c>
      <c r="Q24" s="15" t="s">
        <v>577</v>
      </c>
      <c r="R24" s="16" t="s">
        <v>306</v>
      </c>
      <c r="S24" s="10" t="str">
        <f t="shared" si="6"/>
        <v>Jan Krzok</v>
      </c>
      <c r="T24" s="17" t="s">
        <v>507</v>
      </c>
      <c r="U24" s="17">
        <v>798</v>
      </c>
      <c r="V24" s="17"/>
      <c r="W24" s="8" t="s">
        <v>508</v>
      </c>
      <c r="X24" s="8" t="s">
        <v>508</v>
      </c>
      <c r="Y24" s="8" t="s">
        <v>508</v>
      </c>
      <c r="Z24" s="8" t="s">
        <v>508</v>
      </c>
      <c r="AA24" s="8" t="s">
        <v>508</v>
      </c>
      <c r="AB24" s="8" t="s">
        <v>508</v>
      </c>
      <c r="AC24" s="18" t="s">
        <v>508</v>
      </c>
      <c r="AD24" s="19"/>
      <c r="AE24" s="8" t="s">
        <v>508</v>
      </c>
      <c r="AF24" s="8" t="s">
        <v>508</v>
      </c>
      <c r="AG24" s="8" t="s">
        <v>508</v>
      </c>
      <c r="AH24" s="8" t="s">
        <v>508</v>
      </c>
      <c r="AI24" s="8" t="s">
        <v>508</v>
      </c>
      <c r="AJ24" s="18" t="s">
        <v>508</v>
      </c>
      <c r="AK24" s="12">
        <v>2</v>
      </c>
      <c r="AL24" s="12">
        <v>0</v>
      </c>
      <c r="AM24" s="12">
        <v>0</v>
      </c>
      <c r="AN24" s="20">
        <f t="shared" si="1"/>
        <v>2</v>
      </c>
      <c r="AO24" s="21">
        <v>650</v>
      </c>
      <c r="AP24" s="21">
        <v>200</v>
      </c>
      <c r="AQ24" s="22">
        <v>450</v>
      </c>
      <c r="AR24" s="23">
        <f t="shared" si="2"/>
        <v>0.3076923076923077</v>
      </c>
      <c r="AS24" s="23">
        <f t="shared" si="3"/>
        <v>0.6923076923076923</v>
      </c>
      <c r="AT24" s="24">
        <f t="shared" si="4"/>
        <v>200</v>
      </c>
      <c r="AU24" s="25" t="e">
        <f t="shared" si="5"/>
        <v>#REF!</v>
      </c>
      <c r="AV24" s="25" t="s">
        <v>462</v>
      </c>
      <c r="AW24" s="16">
        <v>5321</v>
      </c>
      <c r="AX24" s="26">
        <f t="shared" si="8"/>
        <v>650000</v>
      </c>
      <c r="AY24" s="26">
        <f t="shared" si="9"/>
        <v>200000</v>
      </c>
      <c r="AZ24" s="27" t="s">
        <v>157</v>
      </c>
      <c r="BA24" s="26">
        <f t="shared" si="7"/>
        <v>100000</v>
      </c>
      <c r="BB24" s="27" t="s">
        <v>578</v>
      </c>
      <c r="BC24" s="12" t="s">
        <v>509</v>
      </c>
      <c r="BD24" s="12" t="s">
        <v>716</v>
      </c>
      <c r="BE24" s="64">
        <v>38504</v>
      </c>
      <c r="BF24" s="64">
        <v>38625</v>
      </c>
      <c r="BG24" s="64" t="s">
        <v>74</v>
      </c>
    </row>
    <row r="25" spans="1:59" s="37" customFormat="1" ht="20.25" customHeight="1">
      <c r="A25" s="8">
        <v>21</v>
      </c>
      <c r="B25" s="9" t="s">
        <v>559</v>
      </c>
      <c r="C25" s="10" t="s">
        <v>307</v>
      </c>
      <c r="D25" s="11" t="s">
        <v>427</v>
      </c>
      <c r="E25" s="63" t="s">
        <v>513</v>
      </c>
      <c r="F25" s="10" t="s">
        <v>428</v>
      </c>
      <c r="G25" s="12" t="s">
        <v>429</v>
      </c>
      <c r="H25" s="10" t="s">
        <v>430</v>
      </c>
      <c r="I25" s="10" t="s">
        <v>431</v>
      </c>
      <c r="J25" s="13">
        <v>558404550</v>
      </c>
      <c r="K25" s="13"/>
      <c r="L25" s="13">
        <v>724178724</v>
      </c>
      <c r="M25" s="71" t="s">
        <v>432</v>
      </c>
      <c r="N25" s="71" t="s">
        <v>433</v>
      </c>
      <c r="O25" s="14" t="s">
        <v>434</v>
      </c>
      <c r="P25" s="10" t="s">
        <v>589</v>
      </c>
      <c r="Q25" s="15" t="s">
        <v>590</v>
      </c>
      <c r="R25" s="16" t="s">
        <v>435</v>
      </c>
      <c r="S25" s="10" t="str">
        <f t="shared" si="6"/>
        <v>Ing. Karel Obluk</v>
      </c>
      <c r="T25" s="17" t="s">
        <v>507</v>
      </c>
      <c r="U25" s="17">
        <v>811</v>
      </c>
      <c r="V25" s="17"/>
      <c r="W25" s="8" t="s">
        <v>508</v>
      </c>
      <c r="X25" s="8" t="s">
        <v>508</v>
      </c>
      <c r="Y25" s="8" t="s">
        <v>508</v>
      </c>
      <c r="Z25" s="8" t="s">
        <v>508</v>
      </c>
      <c r="AA25" s="8" t="s">
        <v>508</v>
      </c>
      <c r="AB25" s="8" t="s">
        <v>508</v>
      </c>
      <c r="AC25" s="18" t="s">
        <v>508</v>
      </c>
      <c r="AD25" s="19"/>
      <c r="AE25" s="8" t="s">
        <v>508</v>
      </c>
      <c r="AF25" s="8" t="s">
        <v>508</v>
      </c>
      <c r="AG25" s="8" t="s">
        <v>508</v>
      </c>
      <c r="AH25" s="8" t="s">
        <v>508</v>
      </c>
      <c r="AI25" s="8" t="s">
        <v>508</v>
      </c>
      <c r="AJ25" s="18" t="s">
        <v>508</v>
      </c>
      <c r="AK25" s="12">
        <v>2</v>
      </c>
      <c r="AL25" s="12">
        <v>0</v>
      </c>
      <c r="AM25" s="12">
        <v>0</v>
      </c>
      <c r="AN25" s="20">
        <f t="shared" si="1"/>
        <v>2</v>
      </c>
      <c r="AO25" s="21">
        <v>400</v>
      </c>
      <c r="AP25" s="21">
        <v>200</v>
      </c>
      <c r="AQ25" s="22">
        <v>200</v>
      </c>
      <c r="AR25" s="23">
        <f t="shared" si="2"/>
        <v>0.5</v>
      </c>
      <c r="AS25" s="23">
        <f t="shared" si="3"/>
        <v>0.5</v>
      </c>
      <c r="AT25" s="24">
        <f t="shared" si="4"/>
        <v>200</v>
      </c>
      <c r="AU25" s="25" t="e">
        <f t="shared" si="5"/>
        <v>#REF!</v>
      </c>
      <c r="AV25" s="25" t="s">
        <v>462</v>
      </c>
      <c r="AW25" s="16" t="s">
        <v>385</v>
      </c>
      <c r="AX25" s="26">
        <f t="shared" si="8"/>
        <v>400000</v>
      </c>
      <c r="AY25" s="26">
        <f t="shared" si="9"/>
        <v>200000</v>
      </c>
      <c r="AZ25" s="27" t="s">
        <v>157</v>
      </c>
      <c r="BA25" s="26">
        <f t="shared" si="7"/>
        <v>100000</v>
      </c>
      <c r="BB25" s="27" t="s">
        <v>578</v>
      </c>
      <c r="BC25" s="12" t="s">
        <v>509</v>
      </c>
      <c r="BD25" s="12" t="s">
        <v>22</v>
      </c>
      <c r="BE25" s="64">
        <v>38473</v>
      </c>
      <c r="BF25" s="64">
        <v>38656</v>
      </c>
      <c r="BG25" s="64" t="s">
        <v>74</v>
      </c>
    </row>
    <row r="26" spans="1:59" s="37" customFormat="1" ht="21.75" customHeight="1">
      <c r="A26" s="8">
        <v>22</v>
      </c>
      <c r="B26" s="9" t="s">
        <v>537</v>
      </c>
      <c r="C26" s="10" t="s">
        <v>187</v>
      </c>
      <c r="D26" s="11" t="s">
        <v>178</v>
      </c>
      <c r="E26" s="63" t="s">
        <v>513</v>
      </c>
      <c r="F26" s="10" t="s">
        <v>186</v>
      </c>
      <c r="G26" s="12" t="s">
        <v>179</v>
      </c>
      <c r="H26" s="10" t="s">
        <v>180</v>
      </c>
      <c r="I26" s="10" t="s">
        <v>181</v>
      </c>
      <c r="J26" s="13">
        <v>553778013</v>
      </c>
      <c r="K26" s="13">
        <v>553778931</v>
      </c>
      <c r="L26" s="13">
        <v>737922272</v>
      </c>
      <c r="M26" s="71" t="s">
        <v>182</v>
      </c>
      <c r="N26" s="71" t="s">
        <v>183</v>
      </c>
      <c r="O26" s="14" t="s">
        <v>184</v>
      </c>
      <c r="P26" s="10" t="s">
        <v>589</v>
      </c>
      <c r="Q26" s="15" t="s">
        <v>590</v>
      </c>
      <c r="R26" s="16" t="s">
        <v>185</v>
      </c>
      <c r="S26" s="10" t="str">
        <f t="shared" si="6"/>
        <v>Pavel Lichý</v>
      </c>
      <c r="T26" s="17" t="s">
        <v>507</v>
      </c>
      <c r="U26" s="17">
        <v>816</v>
      </c>
      <c r="V26" s="17"/>
      <c r="W26" s="8" t="s">
        <v>508</v>
      </c>
      <c r="X26" s="8" t="s">
        <v>508</v>
      </c>
      <c r="Y26" s="8" t="s">
        <v>508</v>
      </c>
      <c r="Z26" s="8" t="s">
        <v>508</v>
      </c>
      <c r="AA26" s="8" t="s">
        <v>508</v>
      </c>
      <c r="AB26" s="8" t="s">
        <v>508</v>
      </c>
      <c r="AC26" s="18" t="s">
        <v>508</v>
      </c>
      <c r="AD26" s="19"/>
      <c r="AE26" s="8" t="s">
        <v>508</v>
      </c>
      <c r="AF26" s="8" t="s">
        <v>508</v>
      </c>
      <c r="AG26" s="8" t="s">
        <v>508</v>
      </c>
      <c r="AH26" s="8" t="s">
        <v>508</v>
      </c>
      <c r="AI26" s="8" t="s">
        <v>508</v>
      </c>
      <c r="AJ26" s="18" t="s">
        <v>508</v>
      </c>
      <c r="AK26" s="12">
        <v>2</v>
      </c>
      <c r="AL26" s="12">
        <v>0</v>
      </c>
      <c r="AM26" s="12">
        <v>0</v>
      </c>
      <c r="AN26" s="20">
        <f t="shared" si="1"/>
        <v>2</v>
      </c>
      <c r="AO26" s="21">
        <v>330</v>
      </c>
      <c r="AP26" s="21">
        <v>150</v>
      </c>
      <c r="AQ26" s="22">
        <v>180</v>
      </c>
      <c r="AR26" s="23">
        <f t="shared" si="2"/>
        <v>0.45454545454545453</v>
      </c>
      <c r="AS26" s="23">
        <f t="shared" si="3"/>
        <v>0.5454545454545454</v>
      </c>
      <c r="AT26" s="24">
        <f t="shared" si="4"/>
        <v>150</v>
      </c>
      <c r="AU26" s="25" t="e">
        <f t="shared" si="5"/>
        <v>#REF!</v>
      </c>
      <c r="AV26" s="25" t="s">
        <v>462</v>
      </c>
      <c r="AW26" s="16">
        <v>5321</v>
      </c>
      <c r="AX26" s="26">
        <f t="shared" si="8"/>
        <v>330000</v>
      </c>
      <c r="AY26" s="26">
        <f t="shared" si="9"/>
        <v>150000</v>
      </c>
      <c r="AZ26" s="27" t="s">
        <v>642</v>
      </c>
      <c r="BA26" s="26">
        <f t="shared" si="7"/>
        <v>75000</v>
      </c>
      <c r="BB26" s="27" t="s">
        <v>643</v>
      </c>
      <c r="BC26" s="12" t="s">
        <v>509</v>
      </c>
      <c r="BD26" s="12" t="s">
        <v>10</v>
      </c>
      <c r="BE26" s="64">
        <v>38504</v>
      </c>
      <c r="BF26" s="64">
        <v>38626</v>
      </c>
      <c r="BG26" s="64" t="s">
        <v>74</v>
      </c>
    </row>
    <row r="27" spans="1:59" s="37" customFormat="1" ht="21.75" customHeight="1">
      <c r="A27" s="8">
        <v>23</v>
      </c>
      <c r="B27" s="9" t="s">
        <v>536</v>
      </c>
      <c r="C27" s="10" t="s">
        <v>148</v>
      </c>
      <c r="D27" s="11" t="s">
        <v>147</v>
      </c>
      <c r="E27" s="63" t="s">
        <v>513</v>
      </c>
      <c r="F27" s="10" t="s">
        <v>149</v>
      </c>
      <c r="G27" s="12" t="s">
        <v>150</v>
      </c>
      <c r="H27" s="10" t="s">
        <v>151</v>
      </c>
      <c r="I27" s="10" t="s">
        <v>152</v>
      </c>
      <c r="J27" s="13">
        <v>553662221</v>
      </c>
      <c r="K27" s="13">
        <v>553662221</v>
      </c>
      <c r="L27" s="13"/>
      <c r="M27" s="71" t="s">
        <v>153</v>
      </c>
      <c r="N27" s="71" t="s">
        <v>154</v>
      </c>
      <c r="O27" s="14" t="s">
        <v>155</v>
      </c>
      <c r="P27" s="10" t="s">
        <v>589</v>
      </c>
      <c r="Q27" s="15" t="s">
        <v>590</v>
      </c>
      <c r="R27" s="16" t="s">
        <v>156</v>
      </c>
      <c r="S27" s="10" t="str">
        <f t="shared" si="6"/>
        <v>Jiří Čech</v>
      </c>
      <c r="T27" s="17" t="s">
        <v>507</v>
      </c>
      <c r="U27" s="17">
        <v>834</v>
      </c>
      <c r="V27" s="17"/>
      <c r="W27" s="8" t="s">
        <v>508</v>
      </c>
      <c r="X27" s="8" t="s">
        <v>508</v>
      </c>
      <c r="Y27" s="8" t="s">
        <v>508</v>
      </c>
      <c r="Z27" s="8" t="s">
        <v>508</v>
      </c>
      <c r="AA27" s="8" t="s">
        <v>508</v>
      </c>
      <c r="AB27" s="8" t="s">
        <v>508</v>
      </c>
      <c r="AC27" s="18" t="s">
        <v>508</v>
      </c>
      <c r="AD27" s="19"/>
      <c r="AE27" s="8" t="s">
        <v>508</v>
      </c>
      <c r="AF27" s="8" t="s">
        <v>508</v>
      </c>
      <c r="AG27" s="8" t="s">
        <v>508</v>
      </c>
      <c r="AH27" s="8" t="s">
        <v>508</v>
      </c>
      <c r="AI27" s="8" t="s">
        <v>508</v>
      </c>
      <c r="AJ27" s="18" t="s">
        <v>508</v>
      </c>
      <c r="AK27" s="12">
        <v>2</v>
      </c>
      <c r="AL27" s="12">
        <v>0</v>
      </c>
      <c r="AM27" s="12">
        <v>0</v>
      </c>
      <c r="AN27" s="20">
        <f t="shared" si="1"/>
        <v>2</v>
      </c>
      <c r="AO27" s="21">
        <v>905</v>
      </c>
      <c r="AP27" s="21">
        <v>200</v>
      </c>
      <c r="AQ27" s="22">
        <v>705</v>
      </c>
      <c r="AR27" s="23">
        <f t="shared" si="2"/>
        <v>0.22099447513812154</v>
      </c>
      <c r="AS27" s="23">
        <f aca="true" t="shared" si="10" ref="AS27:AS54">AQ27/AO27</f>
        <v>0.7790055248618785</v>
      </c>
      <c r="AT27" s="24">
        <f t="shared" si="4"/>
        <v>200</v>
      </c>
      <c r="AU27" s="25" t="e">
        <f t="shared" si="5"/>
        <v>#REF!</v>
      </c>
      <c r="AV27" s="25" t="s">
        <v>461</v>
      </c>
      <c r="AW27" s="16">
        <v>6341</v>
      </c>
      <c r="AX27" s="26">
        <f t="shared" si="8"/>
        <v>905000</v>
      </c>
      <c r="AY27" s="26">
        <f t="shared" si="9"/>
        <v>200000</v>
      </c>
      <c r="AZ27" s="27" t="s">
        <v>157</v>
      </c>
      <c r="BA27" s="26">
        <f t="shared" si="7"/>
        <v>100000</v>
      </c>
      <c r="BB27" s="27" t="s">
        <v>578</v>
      </c>
      <c r="BC27" s="12" t="s">
        <v>509</v>
      </c>
      <c r="BD27" s="12" t="s">
        <v>23</v>
      </c>
      <c r="BE27" s="64">
        <v>38443</v>
      </c>
      <c r="BF27" s="64">
        <v>38502</v>
      </c>
      <c r="BG27" s="64" t="s">
        <v>74</v>
      </c>
    </row>
    <row r="28" spans="1:59" s="37" customFormat="1" ht="25.5">
      <c r="A28" s="8">
        <v>24</v>
      </c>
      <c r="B28" s="9" t="s">
        <v>554</v>
      </c>
      <c r="C28" s="10" t="s">
        <v>384</v>
      </c>
      <c r="D28" s="11" t="s">
        <v>376</v>
      </c>
      <c r="E28" s="63" t="s">
        <v>513</v>
      </c>
      <c r="F28" s="10" t="s">
        <v>378</v>
      </c>
      <c r="G28" s="12" t="s">
        <v>676</v>
      </c>
      <c r="H28" s="10" t="s">
        <v>377</v>
      </c>
      <c r="I28" s="10" t="s">
        <v>379</v>
      </c>
      <c r="J28" s="13">
        <v>553716242</v>
      </c>
      <c r="K28" s="13">
        <v>553716242</v>
      </c>
      <c r="L28" s="13">
        <v>602559819</v>
      </c>
      <c r="M28" s="71" t="s">
        <v>380</v>
      </c>
      <c r="N28" s="71" t="s">
        <v>381</v>
      </c>
      <c r="O28" s="14" t="s">
        <v>382</v>
      </c>
      <c r="P28" s="10" t="s">
        <v>576</v>
      </c>
      <c r="Q28" s="15" t="s">
        <v>577</v>
      </c>
      <c r="R28" s="16" t="s">
        <v>383</v>
      </c>
      <c r="S28" s="10" t="str">
        <f t="shared" si="6"/>
        <v>Ing. Martin Sedlák</v>
      </c>
      <c r="T28" s="17" t="s">
        <v>507</v>
      </c>
      <c r="U28" s="17">
        <v>855</v>
      </c>
      <c r="V28" s="17"/>
      <c r="W28" s="8" t="s">
        <v>508</v>
      </c>
      <c r="X28" s="8" t="s">
        <v>508</v>
      </c>
      <c r="Y28" s="8" t="s">
        <v>508</v>
      </c>
      <c r="Z28" s="8" t="s">
        <v>508</v>
      </c>
      <c r="AA28" s="8" t="s">
        <v>508</v>
      </c>
      <c r="AB28" s="8" t="s">
        <v>508</v>
      </c>
      <c r="AC28" s="18" t="s">
        <v>508</v>
      </c>
      <c r="AD28" s="19"/>
      <c r="AE28" s="8" t="s">
        <v>508</v>
      </c>
      <c r="AF28" s="8" t="s">
        <v>508</v>
      </c>
      <c r="AG28" s="8" t="s">
        <v>508</v>
      </c>
      <c r="AH28" s="8" t="s">
        <v>508</v>
      </c>
      <c r="AI28" s="8" t="s">
        <v>508</v>
      </c>
      <c r="AJ28" s="18" t="s">
        <v>508</v>
      </c>
      <c r="AK28" s="12">
        <v>2</v>
      </c>
      <c r="AL28" s="12">
        <v>0</v>
      </c>
      <c r="AM28" s="12">
        <v>0</v>
      </c>
      <c r="AN28" s="20">
        <f t="shared" si="1"/>
        <v>2</v>
      </c>
      <c r="AO28" s="21">
        <v>1100</v>
      </c>
      <c r="AP28" s="21">
        <v>200</v>
      </c>
      <c r="AQ28" s="22">
        <v>900</v>
      </c>
      <c r="AR28" s="23">
        <f t="shared" si="2"/>
        <v>0.18181818181818182</v>
      </c>
      <c r="AS28" s="23">
        <f t="shared" si="10"/>
        <v>0.8181818181818182</v>
      </c>
      <c r="AT28" s="24">
        <f t="shared" si="4"/>
        <v>200</v>
      </c>
      <c r="AU28" s="25" t="e">
        <f t="shared" si="5"/>
        <v>#REF!</v>
      </c>
      <c r="AV28" s="25" t="s">
        <v>462</v>
      </c>
      <c r="AW28" s="16">
        <v>5321</v>
      </c>
      <c r="AX28" s="26">
        <f aca="true" t="shared" si="11" ref="AX28:AX61">AO28*1000</f>
        <v>1100000</v>
      </c>
      <c r="AY28" s="26">
        <f aca="true" t="shared" si="12" ref="AY28:AY61">AP28*1000</f>
        <v>200000</v>
      </c>
      <c r="AZ28" s="27" t="s">
        <v>157</v>
      </c>
      <c r="BA28" s="26">
        <f t="shared" si="7"/>
        <v>100000</v>
      </c>
      <c r="BB28" s="27" t="s">
        <v>578</v>
      </c>
      <c r="BC28" s="12" t="s">
        <v>509</v>
      </c>
      <c r="BD28" s="12" t="s">
        <v>0</v>
      </c>
      <c r="BE28" s="64">
        <v>38384</v>
      </c>
      <c r="BF28" s="64">
        <v>38610</v>
      </c>
      <c r="BG28" s="64" t="s">
        <v>74</v>
      </c>
    </row>
    <row r="29" spans="1:59" s="37" customFormat="1" ht="31.5" customHeight="1">
      <c r="A29" s="8">
        <v>25</v>
      </c>
      <c r="B29" s="9" t="s">
        <v>553</v>
      </c>
      <c r="C29" s="10" t="s">
        <v>125</v>
      </c>
      <c r="D29" s="11" t="s">
        <v>368</v>
      </c>
      <c r="E29" s="63" t="s">
        <v>513</v>
      </c>
      <c r="F29" s="10" t="s">
        <v>369</v>
      </c>
      <c r="G29" s="12" t="s">
        <v>300</v>
      </c>
      <c r="H29" s="10" t="s">
        <v>370</v>
      </c>
      <c r="I29" s="10" t="s">
        <v>371</v>
      </c>
      <c r="J29" s="13">
        <v>558357411</v>
      </c>
      <c r="K29" s="13">
        <v>558357411</v>
      </c>
      <c r="L29" s="13">
        <v>602868645</v>
      </c>
      <c r="M29" s="71" t="s">
        <v>372</v>
      </c>
      <c r="N29" s="71" t="s">
        <v>373</v>
      </c>
      <c r="O29" s="14" t="s">
        <v>374</v>
      </c>
      <c r="P29" s="10" t="s">
        <v>589</v>
      </c>
      <c r="Q29" s="15" t="s">
        <v>590</v>
      </c>
      <c r="R29" s="16" t="s">
        <v>375</v>
      </c>
      <c r="S29" s="10" t="str">
        <f t="shared" si="6"/>
        <v>Renáta Pavlínová</v>
      </c>
      <c r="T29" s="17" t="s">
        <v>639</v>
      </c>
      <c r="U29" s="17">
        <v>862</v>
      </c>
      <c r="V29" s="17"/>
      <c r="W29" s="8" t="s">
        <v>508</v>
      </c>
      <c r="X29" s="8" t="s">
        <v>508</v>
      </c>
      <c r="Y29" s="8" t="s">
        <v>508</v>
      </c>
      <c r="Z29" s="8" t="s">
        <v>508</v>
      </c>
      <c r="AA29" s="8" t="s">
        <v>508</v>
      </c>
      <c r="AB29" s="8" t="s">
        <v>508</v>
      </c>
      <c r="AC29" s="18" t="s">
        <v>508</v>
      </c>
      <c r="AD29" s="19"/>
      <c r="AE29" s="8" t="s">
        <v>508</v>
      </c>
      <c r="AF29" s="8" t="s">
        <v>508</v>
      </c>
      <c r="AG29" s="8" t="s">
        <v>508</v>
      </c>
      <c r="AH29" s="8" t="s">
        <v>508</v>
      </c>
      <c r="AI29" s="8" t="s">
        <v>508</v>
      </c>
      <c r="AJ29" s="18" t="s">
        <v>508</v>
      </c>
      <c r="AK29" s="12">
        <v>2</v>
      </c>
      <c r="AL29" s="12">
        <v>0</v>
      </c>
      <c r="AM29" s="12">
        <v>0</v>
      </c>
      <c r="AN29" s="20">
        <f t="shared" si="1"/>
        <v>2</v>
      </c>
      <c r="AO29" s="21">
        <v>745</v>
      </c>
      <c r="AP29" s="21">
        <v>200</v>
      </c>
      <c r="AQ29" s="22">
        <v>545</v>
      </c>
      <c r="AR29" s="23">
        <f t="shared" si="2"/>
        <v>0.2684563758389262</v>
      </c>
      <c r="AS29" s="23">
        <f t="shared" si="10"/>
        <v>0.7315436241610739</v>
      </c>
      <c r="AT29" s="24">
        <f t="shared" si="4"/>
        <v>200</v>
      </c>
      <c r="AU29" s="25" t="e">
        <f t="shared" si="5"/>
        <v>#REF!</v>
      </c>
      <c r="AV29" s="25" t="s">
        <v>461</v>
      </c>
      <c r="AW29" s="16">
        <v>6341</v>
      </c>
      <c r="AX29" s="26">
        <f t="shared" si="11"/>
        <v>745000</v>
      </c>
      <c r="AY29" s="26">
        <f t="shared" si="12"/>
        <v>200000</v>
      </c>
      <c r="AZ29" s="27" t="s">
        <v>157</v>
      </c>
      <c r="BA29" s="26">
        <f t="shared" si="7"/>
        <v>100000</v>
      </c>
      <c r="BB29" s="27" t="s">
        <v>578</v>
      </c>
      <c r="BC29" s="12" t="s">
        <v>641</v>
      </c>
      <c r="BD29" s="12" t="s">
        <v>24</v>
      </c>
      <c r="BE29" s="64">
        <v>38504</v>
      </c>
      <c r="BF29" s="64">
        <v>38717</v>
      </c>
      <c r="BG29" s="64" t="s">
        <v>74</v>
      </c>
    </row>
    <row r="30" spans="1:59" s="37" customFormat="1" ht="18.75" customHeight="1">
      <c r="A30" s="8">
        <v>26</v>
      </c>
      <c r="B30" s="9" t="s">
        <v>516</v>
      </c>
      <c r="C30" s="10" t="s">
        <v>593</v>
      </c>
      <c r="D30" s="11" t="s">
        <v>580</v>
      </c>
      <c r="E30" s="63" t="s">
        <v>513</v>
      </c>
      <c r="F30" s="10" t="s">
        <v>594</v>
      </c>
      <c r="G30" s="12" t="s">
        <v>595</v>
      </c>
      <c r="H30" s="10" t="s">
        <v>596</v>
      </c>
      <c r="I30" s="10" t="s">
        <v>597</v>
      </c>
      <c r="J30" s="13">
        <v>556729717</v>
      </c>
      <c r="K30" s="13">
        <v>556729717</v>
      </c>
      <c r="L30" s="13">
        <v>737646933</v>
      </c>
      <c r="M30" s="71" t="s">
        <v>598</v>
      </c>
      <c r="N30" s="71" t="s">
        <v>599</v>
      </c>
      <c r="O30" s="14" t="s">
        <v>600</v>
      </c>
      <c r="P30" s="10" t="s">
        <v>589</v>
      </c>
      <c r="Q30" s="15" t="s">
        <v>590</v>
      </c>
      <c r="R30" s="16" t="s">
        <v>601</v>
      </c>
      <c r="S30" s="10" t="s">
        <v>597</v>
      </c>
      <c r="T30" s="17" t="s">
        <v>507</v>
      </c>
      <c r="U30" s="17">
        <v>915</v>
      </c>
      <c r="V30" s="17"/>
      <c r="W30" s="8" t="s">
        <v>508</v>
      </c>
      <c r="X30" s="8" t="s">
        <v>508</v>
      </c>
      <c r="Y30" s="8" t="s">
        <v>508</v>
      </c>
      <c r="Z30" s="8" t="s">
        <v>508</v>
      </c>
      <c r="AA30" s="8" t="s">
        <v>508</v>
      </c>
      <c r="AB30" s="8" t="s">
        <v>508</v>
      </c>
      <c r="AC30" s="18" t="s">
        <v>508</v>
      </c>
      <c r="AD30" s="19"/>
      <c r="AE30" s="8" t="s">
        <v>508</v>
      </c>
      <c r="AF30" s="8" t="s">
        <v>508</v>
      </c>
      <c r="AG30" s="8" t="s">
        <v>508</v>
      </c>
      <c r="AH30" s="8" t="s">
        <v>508</v>
      </c>
      <c r="AI30" s="8" t="s">
        <v>508</v>
      </c>
      <c r="AJ30" s="18" t="s">
        <v>508</v>
      </c>
      <c r="AK30" s="12">
        <v>2</v>
      </c>
      <c r="AL30" s="12">
        <v>0</v>
      </c>
      <c r="AM30" s="12">
        <v>0</v>
      </c>
      <c r="AN30" s="20">
        <f t="shared" si="1"/>
        <v>2</v>
      </c>
      <c r="AO30" s="21">
        <v>1200</v>
      </c>
      <c r="AP30" s="21">
        <v>200</v>
      </c>
      <c r="AQ30" s="22">
        <v>1000</v>
      </c>
      <c r="AR30" s="23">
        <f t="shared" si="2"/>
        <v>0.16666666666666666</v>
      </c>
      <c r="AS30" s="23">
        <f t="shared" si="10"/>
        <v>0.8333333333333334</v>
      </c>
      <c r="AT30" s="24">
        <f t="shared" si="4"/>
        <v>200</v>
      </c>
      <c r="AU30" s="25" t="e">
        <f t="shared" si="5"/>
        <v>#REF!</v>
      </c>
      <c r="AV30" s="25" t="s">
        <v>462</v>
      </c>
      <c r="AW30" s="16">
        <v>5321</v>
      </c>
      <c r="AX30" s="26">
        <f t="shared" si="11"/>
        <v>1200000</v>
      </c>
      <c r="AY30" s="26">
        <f t="shared" si="12"/>
        <v>200000</v>
      </c>
      <c r="AZ30" s="27" t="s">
        <v>157</v>
      </c>
      <c r="BA30" s="26">
        <f t="shared" si="7"/>
        <v>100000</v>
      </c>
      <c r="BB30" s="27" t="s">
        <v>578</v>
      </c>
      <c r="BC30" s="12" t="s">
        <v>509</v>
      </c>
      <c r="BD30" s="12" t="s">
        <v>606</v>
      </c>
      <c r="BE30" s="64">
        <v>38534</v>
      </c>
      <c r="BF30" s="64">
        <v>38625</v>
      </c>
      <c r="BG30" s="64" t="s">
        <v>74</v>
      </c>
    </row>
    <row r="31" spans="1:59" s="37" customFormat="1" ht="27" customHeight="1">
      <c r="A31" s="8">
        <v>27</v>
      </c>
      <c r="B31" s="9" t="s">
        <v>544</v>
      </c>
      <c r="C31" s="10" t="s">
        <v>237</v>
      </c>
      <c r="D31" s="11" t="s">
        <v>580</v>
      </c>
      <c r="E31" s="63" t="s">
        <v>513</v>
      </c>
      <c r="F31" s="10" t="s">
        <v>594</v>
      </c>
      <c r="G31" s="12" t="s">
        <v>595</v>
      </c>
      <c r="H31" s="10" t="s">
        <v>596</v>
      </c>
      <c r="I31" s="10" t="s">
        <v>597</v>
      </c>
      <c r="J31" s="13">
        <v>556729717</v>
      </c>
      <c r="K31" s="13">
        <v>556729717</v>
      </c>
      <c r="L31" s="13">
        <v>737646933</v>
      </c>
      <c r="M31" s="71" t="s">
        <v>598</v>
      </c>
      <c r="N31" s="71" t="s">
        <v>599</v>
      </c>
      <c r="O31" s="14" t="s">
        <v>600</v>
      </c>
      <c r="P31" s="10" t="s">
        <v>589</v>
      </c>
      <c r="Q31" s="15" t="s">
        <v>590</v>
      </c>
      <c r="R31" s="16" t="s">
        <v>601</v>
      </c>
      <c r="S31" s="10" t="s">
        <v>597</v>
      </c>
      <c r="T31" s="17" t="s">
        <v>507</v>
      </c>
      <c r="U31" s="17">
        <v>915</v>
      </c>
      <c r="V31" s="17"/>
      <c r="W31" s="8" t="s">
        <v>508</v>
      </c>
      <c r="X31" s="8" t="s">
        <v>508</v>
      </c>
      <c r="Y31" s="8" t="s">
        <v>508</v>
      </c>
      <c r="Z31" s="8" t="s">
        <v>508</v>
      </c>
      <c r="AA31" s="8" t="s">
        <v>508</v>
      </c>
      <c r="AB31" s="8" t="s">
        <v>508</v>
      </c>
      <c r="AC31" s="18" t="s">
        <v>508</v>
      </c>
      <c r="AD31" s="19"/>
      <c r="AE31" s="8" t="s">
        <v>508</v>
      </c>
      <c r="AF31" s="8" t="s">
        <v>508</v>
      </c>
      <c r="AG31" s="8" t="s">
        <v>508</v>
      </c>
      <c r="AH31" s="8" t="s">
        <v>508</v>
      </c>
      <c r="AI31" s="8" t="s">
        <v>508</v>
      </c>
      <c r="AJ31" s="18" t="s">
        <v>508</v>
      </c>
      <c r="AK31" s="12">
        <v>2</v>
      </c>
      <c r="AL31" s="12">
        <v>0</v>
      </c>
      <c r="AM31" s="12">
        <v>0</v>
      </c>
      <c r="AN31" s="20">
        <f t="shared" si="1"/>
        <v>2</v>
      </c>
      <c r="AO31" s="21">
        <v>500</v>
      </c>
      <c r="AP31" s="21">
        <v>200</v>
      </c>
      <c r="AQ31" s="22">
        <v>300</v>
      </c>
      <c r="AR31" s="23">
        <f t="shared" si="2"/>
        <v>0.4</v>
      </c>
      <c r="AS31" s="23">
        <f t="shared" si="10"/>
        <v>0.6</v>
      </c>
      <c r="AT31" s="24">
        <f t="shared" si="4"/>
        <v>200</v>
      </c>
      <c r="AU31" s="25" t="e">
        <f t="shared" si="5"/>
        <v>#REF!</v>
      </c>
      <c r="AV31" s="25" t="s">
        <v>462</v>
      </c>
      <c r="AW31" s="16">
        <v>5321</v>
      </c>
      <c r="AX31" s="26">
        <f t="shared" si="11"/>
        <v>500000</v>
      </c>
      <c r="AY31" s="26">
        <f t="shared" si="12"/>
        <v>200000</v>
      </c>
      <c r="AZ31" s="27" t="s">
        <v>157</v>
      </c>
      <c r="BA31" s="26">
        <f t="shared" si="7"/>
        <v>100000</v>
      </c>
      <c r="BB31" s="27" t="s">
        <v>578</v>
      </c>
      <c r="BC31" s="12" t="s">
        <v>509</v>
      </c>
      <c r="BD31" s="12" t="s">
        <v>606</v>
      </c>
      <c r="BE31" s="64">
        <v>38504</v>
      </c>
      <c r="BF31" s="64">
        <v>38686</v>
      </c>
      <c r="BG31" s="64" t="s">
        <v>74</v>
      </c>
    </row>
    <row r="32" spans="1:59" s="37" customFormat="1" ht="30" customHeight="1">
      <c r="A32" s="8">
        <v>28</v>
      </c>
      <c r="B32" s="9" t="s">
        <v>517</v>
      </c>
      <c r="C32" s="10" t="s">
        <v>618</v>
      </c>
      <c r="D32" s="11" t="s">
        <v>604</v>
      </c>
      <c r="E32" s="63" t="s">
        <v>513</v>
      </c>
      <c r="F32" s="10" t="s">
        <v>608</v>
      </c>
      <c r="G32" s="12" t="s">
        <v>609</v>
      </c>
      <c r="H32" s="10" t="s">
        <v>610</v>
      </c>
      <c r="I32" s="10" t="s">
        <v>611</v>
      </c>
      <c r="J32" s="13">
        <v>556413418</v>
      </c>
      <c r="K32" s="13">
        <v>556413418</v>
      </c>
      <c r="L32" s="13">
        <v>732179080</v>
      </c>
      <c r="M32" s="71" t="s">
        <v>612</v>
      </c>
      <c r="N32" s="71" t="s">
        <v>613</v>
      </c>
      <c r="O32" s="14" t="s">
        <v>614</v>
      </c>
      <c r="P32" s="10" t="s">
        <v>589</v>
      </c>
      <c r="Q32" s="15" t="s">
        <v>590</v>
      </c>
      <c r="R32" s="16" t="s">
        <v>615</v>
      </c>
      <c r="S32" s="10" t="s">
        <v>611</v>
      </c>
      <c r="T32" s="17" t="s">
        <v>507</v>
      </c>
      <c r="U32" s="17">
        <v>955</v>
      </c>
      <c r="V32" s="17"/>
      <c r="W32" s="8" t="s">
        <v>508</v>
      </c>
      <c r="X32" s="8" t="s">
        <v>508</v>
      </c>
      <c r="Y32" s="8" t="s">
        <v>508</v>
      </c>
      <c r="Z32" s="8" t="s">
        <v>508</v>
      </c>
      <c r="AA32" s="8" t="s">
        <v>508</v>
      </c>
      <c r="AB32" s="8" t="s">
        <v>508</v>
      </c>
      <c r="AC32" s="18" t="s">
        <v>508</v>
      </c>
      <c r="AD32" s="19"/>
      <c r="AE32" s="8" t="s">
        <v>508</v>
      </c>
      <c r="AF32" s="8" t="s">
        <v>508</v>
      </c>
      <c r="AG32" s="8" t="s">
        <v>508</v>
      </c>
      <c r="AH32" s="8" t="s">
        <v>508</v>
      </c>
      <c r="AI32" s="8" t="s">
        <v>508</v>
      </c>
      <c r="AJ32" s="18" t="s">
        <v>508</v>
      </c>
      <c r="AK32" s="12">
        <v>2</v>
      </c>
      <c r="AL32" s="12">
        <v>0</v>
      </c>
      <c r="AM32" s="12">
        <v>0</v>
      </c>
      <c r="AN32" s="20">
        <f t="shared" si="1"/>
        <v>2</v>
      </c>
      <c r="AO32" s="21">
        <v>573</v>
      </c>
      <c r="AP32" s="21">
        <v>200</v>
      </c>
      <c r="AQ32" s="22">
        <v>373</v>
      </c>
      <c r="AR32" s="23">
        <f t="shared" si="2"/>
        <v>0.34904013961605584</v>
      </c>
      <c r="AS32" s="23">
        <f t="shared" si="10"/>
        <v>0.6509598603839442</v>
      </c>
      <c r="AT32" s="24">
        <f t="shared" si="4"/>
        <v>200</v>
      </c>
      <c r="AU32" s="25" t="e">
        <f t="shared" si="5"/>
        <v>#REF!</v>
      </c>
      <c r="AV32" s="25" t="s">
        <v>461</v>
      </c>
      <c r="AW32" s="16">
        <v>6341</v>
      </c>
      <c r="AX32" s="26">
        <f t="shared" si="11"/>
        <v>573000</v>
      </c>
      <c r="AY32" s="26">
        <f t="shared" si="12"/>
        <v>200000</v>
      </c>
      <c r="AZ32" s="27" t="s">
        <v>157</v>
      </c>
      <c r="BA32" s="26">
        <f t="shared" si="7"/>
        <v>100000</v>
      </c>
      <c r="BB32" s="27" t="s">
        <v>578</v>
      </c>
      <c r="BC32" s="12" t="s">
        <v>509</v>
      </c>
      <c r="BD32" s="12" t="s">
        <v>616</v>
      </c>
      <c r="BE32" s="64">
        <v>38504</v>
      </c>
      <c r="BF32" s="64">
        <v>38595</v>
      </c>
      <c r="BG32" s="64" t="s">
        <v>74</v>
      </c>
    </row>
    <row r="33" spans="1:59" s="37" customFormat="1" ht="30.75" customHeight="1">
      <c r="A33" s="8">
        <v>29</v>
      </c>
      <c r="B33" s="9" t="s">
        <v>525</v>
      </c>
      <c r="C33" s="10" t="s">
        <v>709</v>
      </c>
      <c r="D33" s="11" t="s">
        <v>704</v>
      </c>
      <c r="E33" s="63" t="s">
        <v>513</v>
      </c>
      <c r="F33" s="10" t="s">
        <v>708</v>
      </c>
      <c r="G33" s="12" t="s">
        <v>707</v>
      </c>
      <c r="H33" s="10" t="s">
        <v>706</v>
      </c>
      <c r="I33" s="10" t="s">
        <v>705</v>
      </c>
      <c r="J33" s="13">
        <v>554652571</v>
      </c>
      <c r="K33" s="13">
        <v>554652140</v>
      </c>
      <c r="L33" s="13">
        <v>603913415</v>
      </c>
      <c r="M33" s="71" t="s">
        <v>32</v>
      </c>
      <c r="N33" s="71" t="s">
        <v>33</v>
      </c>
      <c r="O33" s="14" t="s">
        <v>34</v>
      </c>
      <c r="P33" s="10" t="s">
        <v>589</v>
      </c>
      <c r="Q33" s="15" t="s">
        <v>590</v>
      </c>
      <c r="R33" s="16" t="s">
        <v>35</v>
      </c>
      <c r="S33" s="10" t="str">
        <f aca="true" t="shared" si="13" ref="S33:S41">I33</f>
        <v>Jindřich Galda</v>
      </c>
      <c r="T33" s="17" t="s">
        <v>507</v>
      </c>
      <c r="U33" s="17">
        <v>969</v>
      </c>
      <c r="V33" s="17"/>
      <c r="W33" s="8" t="s">
        <v>508</v>
      </c>
      <c r="X33" s="8" t="s">
        <v>508</v>
      </c>
      <c r="Y33" s="8" t="s">
        <v>508</v>
      </c>
      <c r="Z33" s="8" t="s">
        <v>508</v>
      </c>
      <c r="AA33" s="8" t="s">
        <v>508</v>
      </c>
      <c r="AB33" s="8" t="s">
        <v>508</v>
      </c>
      <c r="AC33" s="18" t="s">
        <v>508</v>
      </c>
      <c r="AD33" s="19"/>
      <c r="AE33" s="8" t="s">
        <v>508</v>
      </c>
      <c r="AF33" s="8" t="s">
        <v>508</v>
      </c>
      <c r="AG33" s="8" t="s">
        <v>508</v>
      </c>
      <c r="AH33" s="8" t="s">
        <v>508</v>
      </c>
      <c r="AI33" s="8" t="s">
        <v>508</v>
      </c>
      <c r="AJ33" s="18" t="s">
        <v>508</v>
      </c>
      <c r="AK33" s="12">
        <v>2</v>
      </c>
      <c r="AL33" s="12">
        <v>0</v>
      </c>
      <c r="AM33" s="12">
        <v>0</v>
      </c>
      <c r="AN33" s="20">
        <f t="shared" si="1"/>
        <v>2</v>
      </c>
      <c r="AO33" s="21">
        <v>695</v>
      </c>
      <c r="AP33" s="21">
        <v>200</v>
      </c>
      <c r="AQ33" s="22">
        <v>495</v>
      </c>
      <c r="AR33" s="23">
        <f t="shared" si="2"/>
        <v>0.28776978417266186</v>
      </c>
      <c r="AS33" s="23">
        <f t="shared" si="10"/>
        <v>0.7122302158273381</v>
      </c>
      <c r="AT33" s="24">
        <f t="shared" si="4"/>
        <v>200</v>
      </c>
      <c r="AU33" s="25" t="e">
        <f t="shared" si="5"/>
        <v>#REF!</v>
      </c>
      <c r="AV33" s="25" t="s">
        <v>461</v>
      </c>
      <c r="AW33" s="16">
        <v>6341</v>
      </c>
      <c r="AX33" s="26">
        <f t="shared" si="11"/>
        <v>695000</v>
      </c>
      <c r="AY33" s="26">
        <f t="shared" si="12"/>
        <v>200000</v>
      </c>
      <c r="AZ33" s="27" t="s">
        <v>157</v>
      </c>
      <c r="BA33" s="26">
        <f t="shared" si="7"/>
        <v>100000</v>
      </c>
      <c r="BB33" s="27" t="s">
        <v>578</v>
      </c>
      <c r="BC33" s="12" t="s">
        <v>509</v>
      </c>
      <c r="BD33" s="12" t="s">
        <v>25</v>
      </c>
      <c r="BE33" s="64">
        <v>38504</v>
      </c>
      <c r="BF33" s="64">
        <v>38595</v>
      </c>
      <c r="BG33" s="64" t="s">
        <v>74</v>
      </c>
    </row>
    <row r="34" spans="1:59" s="37" customFormat="1" ht="25.5">
      <c r="A34" s="8">
        <v>30</v>
      </c>
      <c r="B34" s="9" t="s">
        <v>555</v>
      </c>
      <c r="C34" s="10" t="s">
        <v>388</v>
      </c>
      <c r="D34" s="11" t="s">
        <v>387</v>
      </c>
      <c r="E34" s="63" t="s">
        <v>513</v>
      </c>
      <c r="F34" s="10" t="s">
        <v>389</v>
      </c>
      <c r="G34" s="12" t="s">
        <v>390</v>
      </c>
      <c r="H34" s="10" t="s">
        <v>391</v>
      </c>
      <c r="I34" s="10" t="s">
        <v>392</v>
      </c>
      <c r="J34" s="13">
        <v>558694322</v>
      </c>
      <c r="K34" s="13">
        <v>558694322</v>
      </c>
      <c r="L34" s="13">
        <v>777594462</v>
      </c>
      <c r="M34" s="71" t="s">
        <v>393</v>
      </c>
      <c r="N34" s="71" t="s">
        <v>394</v>
      </c>
      <c r="O34" s="14" t="s">
        <v>395</v>
      </c>
      <c r="P34" s="10" t="s">
        <v>576</v>
      </c>
      <c r="Q34" s="15" t="s">
        <v>577</v>
      </c>
      <c r="R34" s="16" t="s">
        <v>396</v>
      </c>
      <c r="S34" s="10" t="str">
        <f t="shared" si="13"/>
        <v>Mgr. Jaroslav Molin</v>
      </c>
      <c r="T34" s="17" t="s">
        <v>507</v>
      </c>
      <c r="U34" s="17">
        <v>990</v>
      </c>
      <c r="V34" s="17"/>
      <c r="W34" s="8" t="s">
        <v>508</v>
      </c>
      <c r="X34" s="8" t="s">
        <v>508</v>
      </c>
      <c r="Y34" s="8" t="s">
        <v>508</v>
      </c>
      <c r="Z34" s="8" t="s">
        <v>508</v>
      </c>
      <c r="AA34" s="8" t="s">
        <v>508</v>
      </c>
      <c r="AB34" s="8" t="s">
        <v>508</v>
      </c>
      <c r="AC34" s="18" t="s">
        <v>508</v>
      </c>
      <c r="AD34" s="19"/>
      <c r="AE34" s="8" t="s">
        <v>508</v>
      </c>
      <c r="AF34" s="8" t="s">
        <v>508</v>
      </c>
      <c r="AG34" s="8" t="s">
        <v>508</v>
      </c>
      <c r="AH34" s="8" t="s">
        <v>508</v>
      </c>
      <c r="AI34" s="8" t="s">
        <v>508</v>
      </c>
      <c r="AJ34" s="18" t="s">
        <v>508</v>
      </c>
      <c r="AK34" s="12">
        <v>2</v>
      </c>
      <c r="AL34" s="12">
        <v>0</v>
      </c>
      <c r="AM34" s="12">
        <v>0</v>
      </c>
      <c r="AN34" s="20">
        <f t="shared" si="1"/>
        <v>2</v>
      </c>
      <c r="AO34" s="21">
        <v>250</v>
      </c>
      <c r="AP34" s="21">
        <v>125</v>
      </c>
      <c r="AQ34" s="22">
        <v>125</v>
      </c>
      <c r="AR34" s="23">
        <f t="shared" si="2"/>
        <v>0.5</v>
      </c>
      <c r="AS34" s="23">
        <f t="shared" si="10"/>
        <v>0.5</v>
      </c>
      <c r="AT34" s="24">
        <f t="shared" si="4"/>
        <v>125</v>
      </c>
      <c r="AU34" s="25" t="e">
        <f t="shared" si="5"/>
        <v>#REF!</v>
      </c>
      <c r="AV34" s="25" t="s">
        <v>461</v>
      </c>
      <c r="AW34" s="16" t="s">
        <v>386</v>
      </c>
      <c r="AX34" s="26">
        <f t="shared" si="11"/>
        <v>250000</v>
      </c>
      <c r="AY34" s="26">
        <f t="shared" si="12"/>
        <v>125000</v>
      </c>
      <c r="AZ34" s="27" t="s">
        <v>160</v>
      </c>
      <c r="BA34" s="26">
        <f t="shared" si="7"/>
        <v>62500</v>
      </c>
      <c r="BB34" s="27" t="s">
        <v>268</v>
      </c>
      <c r="BC34" s="12" t="s">
        <v>509</v>
      </c>
      <c r="BD34" s="12" t="s">
        <v>269</v>
      </c>
      <c r="BE34" s="64">
        <v>38443</v>
      </c>
      <c r="BF34" s="64">
        <v>38686</v>
      </c>
      <c r="BG34" s="64" t="s">
        <v>74</v>
      </c>
    </row>
    <row r="35" spans="1:59" s="37" customFormat="1" ht="19.5" customHeight="1">
      <c r="A35" s="8">
        <v>31</v>
      </c>
      <c r="B35" s="9" t="s">
        <v>540</v>
      </c>
      <c r="C35" s="10" t="s">
        <v>201</v>
      </c>
      <c r="D35" s="11" t="s">
        <v>200</v>
      </c>
      <c r="E35" s="63" t="s">
        <v>513</v>
      </c>
      <c r="F35" s="10" t="s">
        <v>202</v>
      </c>
      <c r="G35" s="12" t="s">
        <v>192</v>
      </c>
      <c r="H35" s="10" t="s">
        <v>203</v>
      </c>
      <c r="I35" s="10" t="s">
        <v>204</v>
      </c>
      <c r="J35" s="13">
        <v>558692240</v>
      </c>
      <c r="K35" s="13"/>
      <c r="L35" s="13">
        <v>724180872</v>
      </c>
      <c r="M35" s="71" t="s">
        <v>205</v>
      </c>
      <c r="N35" s="71" t="s">
        <v>206</v>
      </c>
      <c r="O35" s="14" t="s">
        <v>207</v>
      </c>
      <c r="P35" s="10" t="s">
        <v>589</v>
      </c>
      <c r="Q35" s="15" t="s">
        <v>590</v>
      </c>
      <c r="R35" s="16" t="s">
        <v>208</v>
      </c>
      <c r="S35" s="10" t="str">
        <f t="shared" si="13"/>
        <v>Ing. Jindřich Vymětalík</v>
      </c>
      <c r="T35" s="17" t="s">
        <v>507</v>
      </c>
      <c r="U35" s="17">
        <v>1017</v>
      </c>
      <c r="V35" s="17"/>
      <c r="W35" s="8" t="s">
        <v>508</v>
      </c>
      <c r="X35" s="8" t="s">
        <v>508</v>
      </c>
      <c r="Y35" s="8" t="s">
        <v>508</v>
      </c>
      <c r="Z35" s="8" t="s">
        <v>508</v>
      </c>
      <c r="AA35" s="8" t="s">
        <v>508</v>
      </c>
      <c r="AB35" s="8" t="s">
        <v>508</v>
      </c>
      <c r="AC35" s="18" t="s">
        <v>508</v>
      </c>
      <c r="AD35" s="19"/>
      <c r="AE35" s="8" t="s">
        <v>508</v>
      </c>
      <c r="AF35" s="8" t="s">
        <v>508</v>
      </c>
      <c r="AG35" s="8" t="s">
        <v>508</v>
      </c>
      <c r="AH35" s="8" t="s">
        <v>508</v>
      </c>
      <c r="AI35" s="8" t="s">
        <v>508</v>
      </c>
      <c r="AJ35" s="18" t="s">
        <v>508</v>
      </c>
      <c r="AK35" s="12">
        <v>2</v>
      </c>
      <c r="AL35" s="12">
        <v>0</v>
      </c>
      <c r="AM35" s="12">
        <v>0</v>
      </c>
      <c r="AN35" s="20">
        <f t="shared" si="1"/>
        <v>2</v>
      </c>
      <c r="AO35" s="21">
        <v>250</v>
      </c>
      <c r="AP35" s="21">
        <v>125</v>
      </c>
      <c r="AQ35" s="22">
        <v>125</v>
      </c>
      <c r="AR35" s="23">
        <f t="shared" si="2"/>
        <v>0.5</v>
      </c>
      <c r="AS35" s="23">
        <f t="shared" si="10"/>
        <v>0.5</v>
      </c>
      <c r="AT35" s="24">
        <f t="shared" si="4"/>
        <v>125</v>
      </c>
      <c r="AU35" s="25" t="e">
        <f t="shared" si="5"/>
        <v>#REF!</v>
      </c>
      <c r="AV35" s="25" t="s">
        <v>462</v>
      </c>
      <c r="AW35" s="16">
        <v>5321</v>
      </c>
      <c r="AX35" s="26">
        <f t="shared" si="11"/>
        <v>250000</v>
      </c>
      <c r="AY35" s="26">
        <f t="shared" si="12"/>
        <v>125000</v>
      </c>
      <c r="AZ35" s="27" t="s">
        <v>160</v>
      </c>
      <c r="BA35" s="26">
        <f t="shared" si="7"/>
        <v>62500</v>
      </c>
      <c r="BB35" s="27" t="s">
        <v>168</v>
      </c>
      <c r="BC35" s="12" t="s">
        <v>509</v>
      </c>
      <c r="BD35" s="12" t="s">
        <v>1</v>
      </c>
      <c r="BE35" s="64">
        <v>38473</v>
      </c>
      <c r="BF35" s="64">
        <v>38960</v>
      </c>
      <c r="BG35" s="64" t="s">
        <v>75</v>
      </c>
    </row>
    <row r="36" spans="1:59" s="37" customFormat="1" ht="25.5">
      <c r="A36" s="8">
        <v>32</v>
      </c>
      <c r="B36" s="9" t="s">
        <v>534</v>
      </c>
      <c r="C36" s="10" t="s">
        <v>137</v>
      </c>
      <c r="D36" s="11" t="s">
        <v>128</v>
      </c>
      <c r="E36" s="63" t="s">
        <v>513</v>
      </c>
      <c r="F36" s="10" t="s">
        <v>129</v>
      </c>
      <c r="G36" s="12" t="s">
        <v>130</v>
      </c>
      <c r="H36" s="10" t="s">
        <v>131</v>
      </c>
      <c r="I36" s="10" t="s">
        <v>132</v>
      </c>
      <c r="J36" s="13">
        <v>558733131</v>
      </c>
      <c r="K36" s="13">
        <v>558733132</v>
      </c>
      <c r="L36" s="13">
        <v>602754245</v>
      </c>
      <c r="M36" s="71" t="s">
        <v>133</v>
      </c>
      <c r="N36" s="71" t="s">
        <v>134</v>
      </c>
      <c r="O36" s="14" t="s">
        <v>135</v>
      </c>
      <c r="P36" s="10" t="s">
        <v>664</v>
      </c>
      <c r="Q36" s="15" t="s">
        <v>665</v>
      </c>
      <c r="R36" s="16" t="s">
        <v>136</v>
      </c>
      <c r="S36" s="10" t="str">
        <f t="shared" si="13"/>
        <v>Ing. Martin Pinkas</v>
      </c>
      <c r="T36" s="17" t="s">
        <v>507</v>
      </c>
      <c r="U36" s="17">
        <v>1042</v>
      </c>
      <c r="V36" s="17"/>
      <c r="W36" s="8" t="s">
        <v>508</v>
      </c>
      <c r="X36" s="8" t="s">
        <v>508</v>
      </c>
      <c r="Y36" s="8" t="s">
        <v>508</v>
      </c>
      <c r="Z36" s="8" t="s">
        <v>508</v>
      </c>
      <c r="AA36" s="8" t="s">
        <v>508</v>
      </c>
      <c r="AB36" s="8" t="s">
        <v>508</v>
      </c>
      <c r="AC36" s="18" t="s">
        <v>508</v>
      </c>
      <c r="AD36" s="19"/>
      <c r="AE36" s="8" t="s">
        <v>508</v>
      </c>
      <c r="AF36" s="8" t="s">
        <v>508</v>
      </c>
      <c r="AG36" s="8" t="s">
        <v>508</v>
      </c>
      <c r="AH36" s="8" t="s">
        <v>508</v>
      </c>
      <c r="AI36" s="8" t="s">
        <v>508</v>
      </c>
      <c r="AJ36" s="18" t="s">
        <v>508</v>
      </c>
      <c r="AK36" s="12">
        <v>2</v>
      </c>
      <c r="AL36" s="12">
        <v>0</v>
      </c>
      <c r="AM36" s="12">
        <v>0</v>
      </c>
      <c r="AN36" s="20">
        <f t="shared" si="1"/>
        <v>2</v>
      </c>
      <c r="AO36" s="21">
        <v>215</v>
      </c>
      <c r="AP36" s="21">
        <v>100</v>
      </c>
      <c r="AQ36" s="22">
        <v>115</v>
      </c>
      <c r="AR36" s="23">
        <f t="shared" si="2"/>
        <v>0.46511627906976744</v>
      </c>
      <c r="AS36" s="23">
        <f t="shared" si="10"/>
        <v>0.5348837209302325</v>
      </c>
      <c r="AT36" s="24">
        <f t="shared" si="4"/>
        <v>100</v>
      </c>
      <c r="AU36" s="25" t="e">
        <f t="shared" si="5"/>
        <v>#REF!</v>
      </c>
      <c r="AV36" s="25" t="s">
        <v>461</v>
      </c>
      <c r="AW36" s="16">
        <v>6341</v>
      </c>
      <c r="AX36" s="26">
        <f t="shared" si="11"/>
        <v>215000</v>
      </c>
      <c r="AY36" s="26">
        <f t="shared" si="12"/>
        <v>100000</v>
      </c>
      <c r="AZ36" s="27" t="s">
        <v>578</v>
      </c>
      <c r="BA36" s="26">
        <f t="shared" si="7"/>
        <v>50000</v>
      </c>
      <c r="BB36" s="27" t="s">
        <v>617</v>
      </c>
      <c r="BC36" s="12" t="s">
        <v>509</v>
      </c>
      <c r="BD36" s="12" t="s">
        <v>11</v>
      </c>
      <c r="BE36" s="64">
        <v>38534</v>
      </c>
      <c r="BF36" s="64">
        <v>38717</v>
      </c>
      <c r="BG36" s="64" t="s">
        <v>74</v>
      </c>
    </row>
    <row r="37" spans="1:59" s="37" customFormat="1" ht="18.75" customHeight="1">
      <c r="A37" s="8">
        <v>33</v>
      </c>
      <c r="B37" s="9" t="s">
        <v>567</v>
      </c>
      <c r="C37" s="10" t="s">
        <v>356</v>
      </c>
      <c r="D37" s="11" t="s">
        <v>347</v>
      </c>
      <c r="E37" s="63" t="s">
        <v>513</v>
      </c>
      <c r="F37" s="10" t="s">
        <v>348</v>
      </c>
      <c r="G37" s="12" t="s">
        <v>349</v>
      </c>
      <c r="H37" s="10" t="s">
        <v>350</v>
      </c>
      <c r="I37" s="10" t="s">
        <v>351</v>
      </c>
      <c r="J37" s="13">
        <v>553679112</v>
      </c>
      <c r="K37" s="13">
        <v>553653037</v>
      </c>
      <c r="L37" s="13">
        <v>724182957</v>
      </c>
      <c r="M37" s="71" t="s">
        <v>352</v>
      </c>
      <c r="N37" s="71" t="s">
        <v>353</v>
      </c>
      <c r="O37" s="14" t="s">
        <v>354</v>
      </c>
      <c r="P37" s="10" t="s">
        <v>685</v>
      </c>
      <c r="Q37" s="15" t="s">
        <v>686</v>
      </c>
      <c r="R37" s="16" t="s">
        <v>355</v>
      </c>
      <c r="S37" s="10" t="str">
        <f t="shared" si="13"/>
        <v>Jaromír Halfar</v>
      </c>
      <c r="T37" s="17" t="s">
        <v>507</v>
      </c>
      <c r="U37" s="17">
        <v>1073</v>
      </c>
      <c r="V37" s="17"/>
      <c r="W37" s="8" t="s">
        <v>508</v>
      </c>
      <c r="X37" s="8" t="s">
        <v>508</v>
      </c>
      <c r="Y37" s="8" t="s">
        <v>508</v>
      </c>
      <c r="Z37" s="8" t="s">
        <v>508</v>
      </c>
      <c r="AA37" s="8" t="s">
        <v>508</v>
      </c>
      <c r="AB37" s="8" t="s">
        <v>508</v>
      </c>
      <c r="AC37" s="18" t="s">
        <v>508</v>
      </c>
      <c r="AD37" s="19"/>
      <c r="AE37" s="8" t="s">
        <v>508</v>
      </c>
      <c r="AF37" s="8" t="s">
        <v>508</v>
      </c>
      <c r="AG37" s="8" t="s">
        <v>508</v>
      </c>
      <c r="AH37" s="8" t="s">
        <v>508</v>
      </c>
      <c r="AI37" s="8" t="s">
        <v>508</v>
      </c>
      <c r="AJ37" s="18" t="s">
        <v>508</v>
      </c>
      <c r="AK37" s="12">
        <v>2</v>
      </c>
      <c r="AL37" s="12">
        <v>0</v>
      </c>
      <c r="AM37" s="12">
        <v>0</v>
      </c>
      <c r="AN37" s="20">
        <f t="shared" si="1"/>
        <v>2</v>
      </c>
      <c r="AO37" s="21">
        <v>220</v>
      </c>
      <c r="AP37" s="21">
        <v>100</v>
      </c>
      <c r="AQ37" s="22">
        <v>120</v>
      </c>
      <c r="AR37" s="23">
        <f t="shared" si="2"/>
        <v>0.45454545454545453</v>
      </c>
      <c r="AS37" s="23">
        <f t="shared" si="10"/>
        <v>0.5454545454545454</v>
      </c>
      <c r="AT37" s="24">
        <f t="shared" si="4"/>
        <v>100</v>
      </c>
      <c r="AU37" s="25" t="e">
        <f t="shared" si="5"/>
        <v>#REF!</v>
      </c>
      <c r="AV37" s="25" t="s">
        <v>461</v>
      </c>
      <c r="AW37" s="16" t="s">
        <v>386</v>
      </c>
      <c r="AX37" s="26">
        <f t="shared" si="11"/>
        <v>220000</v>
      </c>
      <c r="AY37" s="26">
        <f t="shared" si="12"/>
        <v>100000</v>
      </c>
      <c r="AZ37" s="27" t="s">
        <v>578</v>
      </c>
      <c r="BA37" s="26">
        <f t="shared" si="7"/>
        <v>50000</v>
      </c>
      <c r="BB37" s="27" t="s">
        <v>617</v>
      </c>
      <c r="BC37" s="12" t="s">
        <v>509</v>
      </c>
      <c r="BD37" s="12" t="s">
        <v>2</v>
      </c>
      <c r="BE37" s="64">
        <v>38504</v>
      </c>
      <c r="BF37" s="64">
        <v>38595</v>
      </c>
      <c r="BG37" s="64" t="s">
        <v>74</v>
      </c>
    </row>
    <row r="38" spans="1:59" s="37" customFormat="1" ht="25.5">
      <c r="A38" s="8">
        <v>34</v>
      </c>
      <c r="B38" s="9" t="s">
        <v>556</v>
      </c>
      <c r="C38" s="10" t="s">
        <v>406</v>
      </c>
      <c r="D38" s="11" t="s">
        <v>397</v>
      </c>
      <c r="E38" s="63" t="s">
        <v>513</v>
      </c>
      <c r="F38" s="10" t="s">
        <v>398</v>
      </c>
      <c r="G38" s="12" t="s">
        <v>399</v>
      </c>
      <c r="H38" s="10" t="s">
        <v>400</v>
      </c>
      <c r="I38" s="10" t="s">
        <v>401</v>
      </c>
      <c r="J38" s="13">
        <v>558696826</v>
      </c>
      <c r="K38" s="13">
        <v>558696826</v>
      </c>
      <c r="L38" s="13">
        <v>602593750</v>
      </c>
      <c r="M38" s="71" t="s">
        <v>402</v>
      </c>
      <c r="N38" s="71" t="s">
        <v>403</v>
      </c>
      <c r="O38" s="14" t="s">
        <v>404</v>
      </c>
      <c r="P38" s="10" t="s">
        <v>576</v>
      </c>
      <c r="Q38" s="15" t="s">
        <v>577</v>
      </c>
      <c r="R38" s="16" t="s">
        <v>405</v>
      </c>
      <c r="S38" s="10" t="str">
        <f t="shared" si="13"/>
        <v>Stanislav Čmiel</v>
      </c>
      <c r="T38" s="17" t="s">
        <v>507</v>
      </c>
      <c r="U38" s="17">
        <v>1109</v>
      </c>
      <c r="V38" s="17"/>
      <c r="W38" s="8" t="s">
        <v>508</v>
      </c>
      <c r="X38" s="8" t="s">
        <v>508</v>
      </c>
      <c r="Y38" s="8" t="s">
        <v>508</v>
      </c>
      <c r="Z38" s="8" t="s">
        <v>508</v>
      </c>
      <c r="AA38" s="8" t="s">
        <v>508</v>
      </c>
      <c r="AB38" s="8" t="s">
        <v>508</v>
      </c>
      <c r="AC38" s="18" t="s">
        <v>508</v>
      </c>
      <c r="AD38" s="19"/>
      <c r="AE38" s="8" t="s">
        <v>508</v>
      </c>
      <c r="AF38" s="8" t="s">
        <v>508</v>
      </c>
      <c r="AG38" s="8" t="s">
        <v>508</v>
      </c>
      <c r="AH38" s="8" t="s">
        <v>508</v>
      </c>
      <c r="AI38" s="8" t="s">
        <v>508</v>
      </c>
      <c r="AJ38" s="18" t="s">
        <v>508</v>
      </c>
      <c r="AK38" s="12">
        <v>2</v>
      </c>
      <c r="AL38" s="12">
        <v>0</v>
      </c>
      <c r="AM38" s="12">
        <v>0</v>
      </c>
      <c r="AN38" s="20">
        <f t="shared" si="1"/>
        <v>2</v>
      </c>
      <c r="AO38" s="21">
        <v>500</v>
      </c>
      <c r="AP38" s="21">
        <v>200</v>
      </c>
      <c r="AQ38" s="22">
        <v>300</v>
      </c>
      <c r="AR38" s="23">
        <f t="shared" si="2"/>
        <v>0.4</v>
      </c>
      <c r="AS38" s="23">
        <f t="shared" si="10"/>
        <v>0.6</v>
      </c>
      <c r="AT38" s="24">
        <f t="shared" si="4"/>
        <v>200</v>
      </c>
      <c r="AU38" s="25" t="e">
        <f t="shared" si="5"/>
        <v>#REF!</v>
      </c>
      <c r="AV38" s="25" t="s">
        <v>461</v>
      </c>
      <c r="AW38" s="16" t="s">
        <v>385</v>
      </c>
      <c r="AX38" s="26">
        <f t="shared" si="11"/>
        <v>500000</v>
      </c>
      <c r="AY38" s="26">
        <f t="shared" si="12"/>
        <v>200000</v>
      </c>
      <c r="AZ38" s="27" t="s">
        <v>157</v>
      </c>
      <c r="BA38" s="26">
        <f t="shared" si="7"/>
        <v>100000</v>
      </c>
      <c r="BB38" s="27" t="s">
        <v>578</v>
      </c>
      <c r="BC38" s="12" t="s">
        <v>509</v>
      </c>
      <c r="BD38" s="12" t="s">
        <v>3</v>
      </c>
      <c r="BE38" s="64">
        <v>38473</v>
      </c>
      <c r="BF38" s="64">
        <v>38686</v>
      </c>
      <c r="BG38" s="64" t="s">
        <v>74</v>
      </c>
    </row>
    <row r="39" spans="1:59" s="37" customFormat="1" ht="30" customHeight="1">
      <c r="A39" s="8">
        <v>35</v>
      </c>
      <c r="B39" s="9" t="s">
        <v>524</v>
      </c>
      <c r="C39" s="10" t="s">
        <v>703</v>
      </c>
      <c r="D39" s="11" t="s">
        <v>695</v>
      </c>
      <c r="E39" s="63" t="s">
        <v>513</v>
      </c>
      <c r="F39" s="10" t="s">
        <v>696</v>
      </c>
      <c r="G39" s="12" t="s">
        <v>697</v>
      </c>
      <c r="H39" s="10" t="s">
        <v>696</v>
      </c>
      <c r="I39" s="10" t="s">
        <v>698</v>
      </c>
      <c r="J39" s="13">
        <v>553786022</v>
      </c>
      <c r="K39" s="13">
        <v>553786022</v>
      </c>
      <c r="L39" s="13">
        <v>602768079</v>
      </c>
      <c r="M39" s="71" t="s">
        <v>699</v>
      </c>
      <c r="N39" s="71" t="s">
        <v>700</v>
      </c>
      <c r="O39" s="14" t="s">
        <v>701</v>
      </c>
      <c r="P39" s="10" t="s">
        <v>589</v>
      </c>
      <c r="Q39" s="15" t="s">
        <v>590</v>
      </c>
      <c r="R39" s="16" t="s">
        <v>702</v>
      </c>
      <c r="S39" s="10" t="str">
        <f t="shared" si="13"/>
        <v>Jaroslav Vaněk</v>
      </c>
      <c r="T39" s="17" t="s">
        <v>507</v>
      </c>
      <c r="U39" s="17">
        <v>1117</v>
      </c>
      <c r="V39" s="17"/>
      <c r="W39" s="8" t="s">
        <v>508</v>
      </c>
      <c r="X39" s="8" t="s">
        <v>508</v>
      </c>
      <c r="Y39" s="8" t="s">
        <v>508</v>
      </c>
      <c r="Z39" s="8" t="s">
        <v>508</v>
      </c>
      <c r="AA39" s="8" t="s">
        <v>508</v>
      </c>
      <c r="AB39" s="8" t="s">
        <v>508</v>
      </c>
      <c r="AC39" s="18" t="s">
        <v>508</v>
      </c>
      <c r="AD39" s="19"/>
      <c r="AE39" s="8" t="s">
        <v>508</v>
      </c>
      <c r="AF39" s="8" t="s">
        <v>508</v>
      </c>
      <c r="AG39" s="8" t="s">
        <v>508</v>
      </c>
      <c r="AH39" s="8" t="s">
        <v>508</v>
      </c>
      <c r="AI39" s="8" t="s">
        <v>508</v>
      </c>
      <c r="AJ39" s="18" t="s">
        <v>508</v>
      </c>
      <c r="AK39" s="12">
        <v>2</v>
      </c>
      <c r="AL39" s="12">
        <v>0</v>
      </c>
      <c r="AM39" s="12">
        <v>0</v>
      </c>
      <c r="AN39" s="20">
        <f t="shared" si="1"/>
        <v>2</v>
      </c>
      <c r="AO39" s="21">
        <v>422</v>
      </c>
      <c r="AP39" s="21">
        <v>200</v>
      </c>
      <c r="AQ39" s="22">
        <v>222</v>
      </c>
      <c r="AR39" s="23">
        <f t="shared" si="2"/>
        <v>0.47393364928909953</v>
      </c>
      <c r="AS39" s="23">
        <f t="shared" si="10"/>
        <v>0.5260663507109005</v>
      </c>
      <c r="AT39" s="24">
        <f t="shared" si="4"/>
        <v>200</v>
      </c>
      <c r="AU39" s="25" t="e">
        <f t="shared" si="5"/>
        <v>#REF!</v>
      </c>
      <c r="AV39" s="25" t="s">
        <v>462</v>
      </c>
      <c r="AW39" s="16">
        <v>5321</v>
      </c>
      <c r="AX39" s="26">
        <f t="shared" si="11"/>
        <v>422000</v>
      </c>
      <c r="AY39" s="26">
        <f t="shared" si="12"/>
        <v>200000</v>
      </c>
      <c r="AZ39" s="27" t="s">
        <v>157</v>
      </c>
      <c r="BA39" s="26">
        <f t="shared" si="7"/>
        <v>100000</v>
      </c>
      <c r="BB39" s="27" t="s">
        <v>578</v>
      </c>
      <c r="BC39" s="12" t="s">
        <v>509</v>
      </c>
      <c r="BD39" s="12" t="s">
        <v>26</v>
      </c>
      <c r="BE39" s="64">
        <v>38504</v>
      </c>
      <c r="BF39" s="64">
        <v>38625</v>
      </c>
      <c r="BG39" s="64" t="s">
        <v>74</v>
      </c>
    </row>
    <row r="40" spans="1:59" s="37" customFormat="1" ht="51">
      <c r="A40" s="8">
        <v>36</v>
      </c>
      <c r="B40" s="9" t="s">
        <v>552</v>
      </c>
      <c r="C40" s="10" t="s">
        <v>309</v>
      </c>
      <c r="D40" s="11" t="s">
        <v>308</v>
      </c>
      <c r="E40" s="63" t="s">
        <v>513</v>
      </c>
      <c r="F40" s="10" t="s">
        <v>310</v>
      </c>
      <c r="G40" s="12" t="s">
        <v>311</v>
      </c>
      <c r="H40" s="10" t="s">
        <v>312</v>
      </c>
      <c r="I40" s="10" t="s">
        <v>313</v>
      </c>
      <c r="J40" s="13">
        <v>558689111</v>
      </c>
      <c r="K40" s="13"/>
      <c r="L40" s="13">
        <v>602764639</v>
      </c>
      <c r="M40" s="71" t="s">
        <v>314</v>
      </c>
      <c r="N40" s="71" t="s">
        <v>315</v>
      </c>
      <c r="O40" s="14" t="s">
        <v>316</v>
      </c>
      <c r="P40" s="10" t="s">
        <v>589</v>
      </c>
      <c r="Q40" s="15" t="s">
        <v>590</v>
      </c>
      <c r="R40" s="16" t="s">
        <v>317</v>
      </c>
      <c r="S40" s="10" t="str">
        <f t="shared" si="13"/>
        <v>Ing. Boleslav Neshoda</v>
      </c>
      <c r="T40" s="17" t="s">
        <v>507</v>
      </c>
      <c r="U40" s="17">
        <v>1161</v>
      </c>
      <c r="V40" s="17"/>
      <c r="W40" s="8" t="s">
        <v>508</v>
      </c>
      <c r="X40" s="8" t="s">
        <v>508</v>
      </c>
      <c r="Y40" s="8" t="s">
        <v>508</v>
      </c>
      <c r="Z40" s="8" t="s">
        <v>508</v>
      </c>
      <c r="AA40" s="8" t="s">
        <v>508</v>
      </c>
      <c r="AB40" s="8" t="s">
        <v>508</v>
      </c>
      <c r="AC40" s="18" t="s">
        <v>508</v>
      </c>
      <c r="AD40" s="19"/>
      <c r="AE40" s="8" t="s">
        <v>508</v>
      </c>
      <c r="AF40" s="8" t="s">
        <v>508</v>
      </c>
      <c r="AG40" s="8" t="s">
        <v>508</v>
      </c>
      <c r="AH40" s="8" t="s">
        <v>508</v>
      </c>
      <c r="AI40" s="8" t="s">
        <v>508</v>
      </c>
      <c r="AJ40" s="18" t="s">
        <v>508</v>
      </c>
      <c r="AK40" s="12">
        <v>2</v>
      </c>
      <c r="AL40" s="12">
        <v>0</v>
      </c>
      <c r="AM40" s="12">
        <v>0</v>
      </c>
      <c r="AN40" s="20">
        <f t="shared" si="1"/>
        <v>2</v>
      </c>
      <c r="AO40" s="21">
        <v>500</v>
      </c>
      <c r="AP40" s="21">
        <v>200</v>
      </c>
      <c r="AQ40" s="22">
        <v>300</v>
      </c>
      <c r="AR40" s="23">
        <f t="shared" si="2"/>
        <v>0.4</v>
      </c>
      <c r="AS40" s="23">
        <f t="shared" si="10"/>
        <v>0.6</v>
      </c>
      <c r="AT40" s="24">
        <f t="shared" si="4"/>
        <v>200</v>
      </c>
      <c r="AU40" s="25" t="e">
        <f t="shared" si="5"/>
        <v>#REF!</v>
      </c>
      <c r="AV40" s="25" t="s">
        <v>461</v>
      </c>
      <c r="AW40" s="16">
        <v>6341</v>
      </c>
      <c r="AX40" s="26">
        <f t="shared" si="11"/>
        <v>500000</v>
      </c>
      <c r="AY40" s="26">
        <f t="shared" si="12"/>
        <v>200000</v>
      </c>
      <c r="AZ40" s="27" t="s">
        <v>157</v>
      </c>
      <c r="BA40" s="26">
        <f t="shared" si="7"/>
        <v>100000</v>
      </c>
      <c r="BB40" s="27" t="s">
        <v>578</v>
      </c>
      <c r="BC40" s="12" t="s">
        <v>509</v>
      </c>
      <c r="BD40" s="12" t="s">
        <v>27</v>
      </c>
      <c r="BE40" s="64">
        <v>38473</v>
      </c>
      <c r="BF40" s="64">
        <v>38716</v>
      </c>
      <c r="BG40" s="64" t="s">
        <v>74</v>
      </c>
    </row>
    <row r="41" spans="1:59" s="37" customFormat="1" ht="25.5">
      <c r="A41" s="8">
        <v>37</v>
      </c>
      <c r="B41" s="9" t="s">
        <v>558</v>
      </c>
      <c r="C41" s="10" t="s">
        <v>426</v>
      </c>
      <c r="D41" s="11" t="s">
        <v>418</v>
      </c>
      <c r="E41" s="63" t="s">
        <v>513</v>
      </c>
      <c r="F41" s="10" t="s">
        <v>419</v>
      </c>
      <c r="G41" s="12" t="s">
        <v>417</v>
      </c>
      <c r="H41" s="10" t="s">
        <v>420</v>
      </c>
      <c r="I41" s="10" t="s">
        <v>421</v>
      </c>
      <c r="J41" s="13">
        <v>554645125</v>
      </c>
      <c r="K41" s="13">
        <v>554625636</v>
      </c>
      <c r="L41" s="13">
        <v>724178620</v>
      </c>
      <c r="M41" s="71" t="s">
        <v>422</v>
      </c>
      <c r="N41" s="71" t="s">
        <v>423</v>
      </c>
      <c r="O41" s="14" t="s">
        <v>424</v>
      </c>
      <c r="P41" s="10" t="s">
        <v>576</v>
      </c>
      <c r="Q41" s="15" t="s">
        <v>577</v>
      </c>
      <c r="R41" s="16" t="s">
        <v>425</v>
      </c>
      <c r="S41" s="10" t="str">
        <f t="shared" si="13"/>
        <v>Ing. Salome Sýkorová</v>
      </c>
      <c r="T41" s="17" t="s">
        <v>639</v>
      </c>
      <c r="U41" s="17">
        <v>1172</v>
      </c>
      <c r="V41" s="17"/>
      <c r="W41" s="8" t="s">
        <v>508</v>
      </c>
      <c r="X41" s="8" t="s">
        <v>508</v>
      </c>
      <c r="Y41" s="8" t="s">
        <v>508</v>
      </c>
      <c r="Z41" s="8" t="s">
        <v>508</v>
      </c>
      <c r="AA41" s="8" t="s">
        <v>508</v>
      </c>
      <c r="AB41" s="8" t="s">
        <v>508</v>
      </c>
      <c r="AC41" s="18" t="s">
        <v>508</v>
      </c>
      <c r="AD41" s="19"/>
      <c r="AE41" s="8" t="s">
        <v>508</v>
      </c>
      <c r="AF41" s="8" t="s">
        <v>508</v>
      </c>
      <c r="AG41" s="8" t="s">
        <v>508</v>
      </c>
      <c r="AH41" s="8" t="s">
        <v>508</v>
      </c>
      <c r="AI41" s="8" t="s">
        <v>508</v>
      </c>
      <c r="AJ41" s="18" t="s">
        <v>508</v>
      </c>
      <c r="AK41" s="12">
        <v>2</v>
      </c>
      <c r="AL41" s="12">
        <v>0</v>
      </c>
      <c r="AM41" s="12">
        <v>0</v>
      </c>
      <c r="AN41" s="20">
        <f t="shared" si="1"/>
        <v>2</v>
      </c>
      <c r="AO41" s="21">
        <v>500</v>
      </c>
      <c r="AP41" s="21">
        <v>200</v>
      </c>
      <c r="AQ41" s="22">
        <v>300</v>
      </c>
      <c r="AR41" s="23">
        <f t="shared" si="2"/>
        <v>0.4</v>
      </c>
      <c r="AS41" s="23">
        <f t="shared" si="10"/>
        <v>0.6</v>
      </c>
      <c r="AT41" s="24">
        <f t="shared" si="4"/>
        <v>200</v>
      </c>
      <c r="AU41" s="25" t="e">
        <f t="shared" si="5"/>
        <v>#REF!</v>
      </c>
      <c r="AV41" s="25" t="s">
        <v>462</v>
      </c>
      <c r="AW41" s="16" t="s">
        <v>385</v>
      </c>
      <c r="AX41" s="26">
        <f t="shared" si="11"/>
        <v>500000</v>
      </c>
      <c r="AY41" s="26">
        <f t="shared" si="12"/>
        <v>200000</v>
      </c>
      <c r="AZ41" s="27" t="s">
        <v>157</v>
      </c>
      <c r="BA41" s="26">
        <f t="shared" si="7"/>
        <v>100000</v>
      </c>
      <c r="BB41" s="27" t="s">
        <v>578</v>
      </c>
      <c r="BC41" s="12" t="s">
        <v>641</v>
      </c>
      <c r="BD41" s="12" t="s">
        <v>174</v>
      </c>
      <c r="BE41" s="64">
        <v>38504</v>
      </c>
      <c r="BF41" s="64">
        <v>38686</v>
      </c>
      <c r="BG41" s="64" t="s">
        <v>74</v>
      </c>
    </row>
    <row r="42" spans="1:59" s="37" customFormat="1" ht="25.5">
      <c r="A42" s="8">
        <v>38</v>
      </c>
      <c r="B42" s="9" t="s">
        <v>520</v>
      </c>
      <c r="C42" s="10" t="s">
        <v>646</v>
      </c>
      <c r="D42" s="11" t="s">
        <v>644</v>
      </c>
      <c r="E42" s="63" t="s">
        <v>513</v>
      </c>
      <c r="F42" s="10" t="s">
        <v>647</v>
      </c>
      <c r="G42" s="12" t="s">
        <v>648</v>
      </c>
      <c r="H42" s="10" t="s">
        <v>649</v>
      </c>
      <c r="I42" s="10" t="s">
        <v>650</v>
      </c>
      <c r="J42" s="13">
        <v>558362121</v>
      </c>
      <c r="K42" s="13">
        <v>558362121</v>
      </c>
      <c r="L42" s="13">
        <v>603871190</v>
      </c>
      <c r="M42" s="71" t="s">
        <v>651</v>
      </c>
      <c r="N42" s="71" t="s">
        <v>652</v>
      </c>
      <c r="O42" s="14" t="s">
        <v>653</v>
      </c>
      <c r="P42" s="10" t="s">
        <v>576</v>
      </c>
      <c r="Q42" s="15" t="s">
        <v>577</v>
      </c>
      <c r="R42" s="16" t="s">
        <v>654</v>
      </c>
      <c r="S42" s="10" t="str">
        <f>I42</f>
        <v>Zdeněk Szkandera</v>
      </c>
      <c r="T42" s="17" t="s">
        <v>507</v>
      </c>
      <c r="U42" s="17">
        <v>1289</v>
      </c>
      <c r="V42" s="17"/>
      <c r="W42" s="8" t="s">
        <v>508</v>
      </c>
      <c r="X42" s="8" t="s">
        <v>508</v>
      </c>
      <c r="Y42" s="8" t="s">
        <v>508</v>
      </c>
      <c r="Z42" s="8" t="s">
        <v>508</v>
      </c>
      <c r="AA42" s="8" t="s">
        <v>508</v>
      </c>
      <c r="AB42" s="8" t="s">
        <v>508</v>
      </c>
      <c r="AC42" s="18" t="s">
        <v>508</v>
      </c>
      <c r="AD42" s="19"/>
      <c r="AE42" s="8" t="s">
        <v>508</v>
      </c>
      <c r="AF42" s="8" t="s">
        <v>508</v>
      </c>
      <c r="AG42" s="8" t="s">
        <v>508</v>
      </c>
      <c r="AH42" s="8" t="s">
        <v>508</v>
      </c>
      <c r="AI42" s="8" t="s">
        <v>508</v>
      </c>
      <c r="AJ42" s="18" t="s">
        <v>508</v>
      </c>
      <c r="AK42" s="12">
        <v>2</v>
      </c>
      <c r="AL42" s="12">
        <v>0</v>
      </c>
      <c r="AM42" s="12">
        <v>0</v>
      </c>
      <c r="AN42" s="20">
        <f>SUM(AK42:AM42)</f>
        <v>2</v>
      </c>
      <c r="AO42" s="21">
        <v>700</v>
      </c>
      <c r="AP42" s="21">
        <v>200</v>
      </c>
      <c r="AQ42" s="22">
        <v>500</v>
      </c>
      <c r="AR42" s="23">
        <f>(AP42/AO42)</f>
        <v>0.2857142857142857</v>
      </c>
      <c r="AS42" s="23">
        <f>AQ42/AO42</f>
        <v>0.7142857142857143</v>
      </c>
      <c r="AT42" s="24">
        <f>AP42</f>
        <v>200</v>
      </c>
      <c r="AU42" s="25" t="e">
        <f t="shared" si="5"/>
        <v>#REF!</v>
      </c>
      <c r="AV42" s="25" t="s">
        <v>462</v>
      </c>
      <c r="AW42" s="16">
        <v>5321</v>
      </c>
      <c r="AX42" s="26">
        <f>AO42*1000</f>
        <v>700000</v>
      </c>
      <c r="AY42" s="26">
        <f>AP42*1000</f>
        <v>200000</v>
      </c>
      <c r="AZ42" s="27" t="s">
        <v>157</v>
      </c>
      <c r="BA42" s="26">
        <f>AY42/2</f>
        <v>100000</v>
      </c>
      <c r="BB42" s="27" t="s">
        <v>578</v>
      </c>
      <c r="BC42" s="12" t="s">
        <v>509</v>
      </c>
      <c r="BD42" s="12" t="s">
        <v>655</v>
      </c>
      <c r="BE42" s="64">
        <v>38504</v>
      </c>
      <c r="BF42" s="64">
        <v>38595</v>
      </c>
      <c r="BG42" s="64" t="s">
        <v>74</v>
      </c>
    </row>
    <row r="43" spans="1:59" s="37" customFormat="1" ht="26.25" customHeight="1">
      <c r="A43" s="8">
        <v>39</v>
      </c>
      <c r="B43" s="9" t="s">
        <v>515</v>
      </c>
      <c r="C43" s="10" t="s">
        <v>581</v>
      </c>
      <c r="D43" s="11" t="s">
        <v>579</v>
      </c>
      <c r="E43" s="63" t="s">
        <v>513</v>
      </c>
      <c r="F43" s="10" t="s">
        <v>583</v>
      </c>
      <c r="G43" s="12" t="s">
        <v>584</v>
      </c>
      <c r="H43" s="10" t="s">
        <v>582</v>
      </c>
      <c r="I43" s="10" t="s">
        <v>585</v>
      </c>
      <c r="J43" s="13">
        <v>558655108</v>
      </c>
      <c r="K43" s="13">
        <v>558605108</v>
      </c>
      <c r="L43" s="13">
        <v>724181698</v>
      </c>
      <c r="M43" s="71" t="s">
        <v>586</v>
      </c>
      <c r="N43" s="71" t="s">
        <v>587</v>
      </c>
      <c r="O43" s="14" t="s">
        <v>588</v>
      </c>
      <c r="P43" s="10" t="s">
        <v>589</v>
      </c>
      <c r="Q43" s="15" t="s">
        <v>590</v>
      </c>
      <c r="R43" s="16" t="s">
        <v>591</v>
      </c>
      <c r="S43" s="10" t="s">
        <v>585</v>
      </c>
      <c r="T43" s="17" t="s">
        <v>507</v>
      </c>
      <c r="U43" s="17">
        <v>1297</v>
      </c>
      <c r="V43" s="17"/>
      <c r="W43" s="8" t="s">
        <v>508</v>
      </c>
      <c r="X43" s="8" t="s">
        <v>508</v>
      </c>
      <c r="Y43" s="8" t="s">
        <v>508</v>
      </c>
      <c r="Z43" s="8" t="s">
        <v>508</v>
      </c>
      <c r="AA43" s="8" t="s">
        <v>508</v>
      </c>
      <c r="AB43" s="8" t="s">
        <v>508</v>
      </c>
      <c r="AC43" s="18" t="s">
        <v>508</v>
      </c>
      <c r="AD43" s="19"/>
      <c r="AE43" s="8" t="s">
        <v>508</v>
      </c>
      <c r="AF43" s="8" t="s">
        <v>508</v>
      </c>
      <c r="AG43" s="8" t="s">
        <v>508</v>
      </c>
      <c r="AH43" s="8" t="s">
        <v>508</v>
      </c>
      <c r="AI43" s="8" t="s">
        <v>508</v>
      </c>
      <c r="AJ43" s="18" t="s">
        <v>508</v>
      </c>
      <c r="AK43" s="12">
        <v>2</v>
      </c>
      <c r="AL43" s="12">
        <v>0</v>
      </c>
      <c r="AM43" s="12">
        <v>0</v>
      </c>
      <c r="AN43" s="20">
        <f t="shared" si="1"/>
        <v>2</v>
      </c>
      <c r="AO43" s="21">
        <v>260</v>
      </c>
      <c r="AP43" s="21">
        <v>120</v>
      </c>
      <c r="AQ43" s="22">
        <v>140</v>
      </c>
      <c r="AR43" s="23">
        <f t="shared" si="2"/>
        <v>0.46153846153846156</v>
      </c>
      <c r="AS43" s="23">
        <f t="shared" si="10"/>
        <v>0.5384615384615384</v>
      </c>
      <c r="AT43" s="24">
        <f t="shared" si="4"/>
        <v>120</v>
      </c>
      <c r="AU43" s="25" t="e">
        <f t="shared" si="5"/>
        <v>#REF!</v>
      </c>
      <c r="AV43" s="25" t="s">
        <v>461</v>
      </c>
      <c r="AW43" s="16">
        <v>6341</v>
      </c>
      <c r="AX43" s="26">
        <f t="shared" si="11"/>
        <v>260000</v>
      </c>
      <c r="AY43" s="26">
        <f t="shared" si="12"/>
        <v>120000</v>
      </c>
      <c r="AZ43" s="27" t="s">
        <v>602</v>
      </c>
      <c r="BA43" s="26">
        <f t="shared" si="7"/>
        <v>60000</v>
      </c>
      <c r="BB43" s="27" t="s">
        <v>603</v>
      </c>
      <c r="BC43" s="12" t="s">
        <v>509</v>
      </c>
      <c r="BD43" s="12" t="s">
        <v>592</v>
      </c>
      <c r="BE43" s="64">
        <v>38412</v>
      </c>
      <c r="BF43" s="64">
        <v>38595</v>
      </c>
      <c r="BG43" s="64" t="s">
        <v>74</v>
      </c>
    </row>
    <row r="44" spans="1:59" s="37" customFormat="1" ht="38.25">
      <c r="A44" s="8">
        <v>40</v>
      </c>
      <c r="B44" s="9" t="s">
        <v>519</v>
      </c>
      <c r="C44" s="10" t="s">
        <v>628</v>
      </c>
      <c r="D44" s="11" t="s">
        <v>607</v>
      </c>
      <c r="E44" s="63" t="s">
        <v>513</v>
      </c>
      <c r="F44" s="10" t="s">
        <v>629</v>
      </c>
      <c r="G44" s="12" t="s">
        <v>630</v>
      </c>
      <c r="H44" s="10" t="s">
        <v>631</v>
      </c>
      <c r="I44" s="10" t="s">
        <v>632</v>
      </c>
      <c r="J44" s="13">
        <v>558358245</v>
      </c>
      <c r="K44" s="65">
        <v>558357356</v>
      </c>
      <c r="L44" s="13">
        <v>608822735</v>
      </c>
      <c r="M44" s="71" t="s">
        <v>633</v>
      </c>
      <c r="N44" s="71" t="s">
        <v>634</v>
      </c>
      <c r="O44" s="14" t="s">
        <v>635</v>
      </c>
      <c r="P44" s="10" t="s">
        <v>576</v>
      </c>
      <c r="Q44" s="15" t="s">
        <v>577</v>
      </c>
      <c r="R44" s="16" t="s">
        <v>636</v>
      </c>
      <c r="S44" s="10" t="s">
        <v>632</v>
      </c>
      <c r="T44" s="17" t="s">
        <v>507</v>
      </c>
      <c r="U44" s="17">
        <v>1367</v>
      </c>
      <c r="V44" s="17"/>
      <c r="W44" s="8" t="s">
        <v>508</v>
      </c>
      <c r="X44" s="8" t="s">
        <v>508</v>
      </c>
      <c r="Y44" s="8" t="s">
        <v>508</v>
      </c>
      <c r="Z44" s="8" t="s">
        <v>508</v>
      </c>
      <c r="AA44" s="8" t="s">
        <v>508</v>
      </c>
      <c r="AB44" s="8" t="s">
        <v>508</v>
      </c>
      <c r="AC44" s="18" t="s">
        <v>508</v>
      </c>
      <c r="AD44" s="19"/>
      <c r="AE44" s="8" t="s">
        <v>508</v>
      </c>
      <c r="AF44" s="8" t="s">
        <v>508</v>
      </c>
      <c r="AG44" s="8" t="s">
        <v>508</v>
      </c>
      <c r="AH44" s="8" t="s">
        <v>508</v>
      </c>
      <c r="AI44" s="8" t="s">
        <v>508</v>
      </c>
      <c r="AJ44" s="18" t="s">
        <v>508</v>
      </c>
      <c r="AK44" s="12">
        <v>2</v>
      </c>
      <c r="AL44" s="12">
        <v>0</v>
      </c>
      <c r="AM44" s="12">
        <v>0</v>
      </c>
      <c r="AN44" s="20">
        <f t="shared" si="1"/>
        <v>2</v>
      </c>
      <c r="AO44" s="21">
        <v>220</v>
      </c>
      <c r="AP44" s="21">
        <v>100</v>
      </c>
      <c r="AQ44" s="22">
        <v>120</v>
      </c>
      <c r="AR44" s="23">
        <f t="shared" si="2"/>
        <v>0.45454545454545453</v>
      </c>
      <c r="AS44" s="23">
        <f t="shared" si="10"/>
        <v>0.5454545454545454</v>
      </c>
      <c r="AT44" s="24">
        <f t="shared" si="4"/>
        <v>100</v>
      </c>
      <c r="AU44" s="25" t="e">
        <f t="shared" si="5"/>
        <v>#REF!</v>
      </c>
      <c r="AV44" s="25" t="s">
        <v>461</v>
      </c>
      <c r="AW44" s="16">
        <v>6341</v>
      </c>
      <c r="AX44" s="26">
        <f t="shared" si="11"/>
        <v>220000</v>
      </c>
      <c r="AY44" s="26">
        <f t="shared" si="12"/>
        <v>100000</v>
      </c>
      <c r="AZ44" s="27" t="s">
        <v>578</v>
      </c>
      <c r="BA44" s="26">
        <f t="shared" si="7"/>
        <v>50000</v>
      </c>
      <c r="BB44" s="27" t="s">
        <v>617</v>
      </c>
      <c r="BC44" s="12" t="s">
        <v>509</v>
      </c>
      <c r="BD44" s="12" t="s">
        <v>637</v>
      </c>
      <c r="BE44" s="64">
        <v>38534</v>
      </c>
      <c r="BF44" s="64">
        <v>38656</v>
      </c>
      <c r="BG44" s="64" t="s">
        <v>74</v>
      </c>
    </row>
    <row r="45" spans="1:59" s="37" customFormat="1" ht="38.25">
      <c r="A45" s="8">
        <v>41</v>
      </c>
      <c r="B45" s="9" t="s">
        <v>564</v>
      </c>
      <c r="C45" s="10" t="s">
        <v>319</v>
      </c>
      <c r="D45" s="11" t="s">
        <v>318</v>
      </c>
      <c r="E45" s="63" t="s">
        <v>513</v>
      </c>
      <c r="F45" s="10" t="s">
        <v>320</v>
      </c>
      <c r="G45" s="12" t="s">
        <v>321</v>
      </c>
      <c r="H45" s="10" t="s">
        <v>322</v>
      </c>
      <c r="I45" s="10" t="s">
        <v>323</v>
      </c>
      <c r="J45" s="13">
        <v>556418066</v>
      </c>
      <c r="K45" s="13">
        <v>556418055</v>
      </c>
      <c r="L45" s="13">
        <v>602785783</v>
      </c>
      <c r="M45" s="71" t="s">
        <v>324</v>
      </c>
      <c r="N45" s="71" t="s">
        <v>325</v>
      </c>
      <c r="O45" s="14" t="s">
        <v>326</v>
      </c>
      <c r="P45" s="10" t="s">
        <v>589</v>
      </c>
      <c r="Q45" s="15" t="s">
        <v>590</v>
      </c>
      <c r="R45" s="16" t="s">
        <v>327</v>
      </c>
      <c r="S45" s="10" t="str">
        <f aca="true" t="shared" si="14" ref="S45:S61">I45</f>
        <v>Josef Voral</v>
      </c>
      <c r="T45" s="17" t="s">
        <v>507</v>
      </c>
      <c r="U45" s="17">
        <v>1450</v>
      </c>
      <c r="V45" s="17"/>
      <c r="W45" s="8" t="s">
        <v>508</v>
      </c>
      <c r="X45" s="8" t="s">
        <v>508</v>
      </c>
      <c r="Y45" s="8" t="s">
        <v>508</v>
      </c>
      <c r="Z45" s="8" t="s">
        <v>508</v>
      </c>
      <c r="AA45" s="8" t="s">
        <v>508</v>
      </c>
      <c r="AB45" s="8" t="s">
        <v>508</v>
      </c>
      <c r="AC45" s="18" t="s">
        <v>508</v>
      </c>
      <c r="AD45" s="19"/>
      <c r="AE45" s="8" t="s">
        <v>508</v>
      </c>
      <c r="AF45" s="8" t="s">
        <v>508</v>
      </c>
      <c r="AG45" s="8" t="s">
        <v>508</v>
      </c>
      <c r="AH45" s="8" t="s">
        <v>508</v>
      </c>
      <c r="AI45" s="8" t="s">
        <v>508</v>
      </c>
      <c r="AJ45" s="18" t="s">
        <v>508</v>
      </c>
      <c r="AK45" s="12">
        <v>2</v>
      </c>
      <c r="AL45" s="12">
        <v>0</v>
      </c>
      <c r="AM45" s="12">
        <v>0</v>
      </c>
      <c r="AN45" s="20">
        <f t="shared" si="1"/>
        <v>2</v>
      </c>
      <c r="AO45" s="21">
        <v>400</v>
      </c>
      <c r="AP45" s="21">
        <v>200</v>
      </c>
      <c r="AQ45" s="22">
        <v>200</v>
      </c>
      <c r="AR45" s="23">
        <f t="shared" si="2"/>
        <v>0.5</v>
      </c>
      <c r="AS45" s="23">
        <f t="shared" si="10"/>
        <v>0.5</v>
      </c>
      <c r="AT45" s="24">
        <f t="shared" si="4"/>
        <v>200</v>
      </c>
      <c r="AU45" s="25" t="e">
        <f t="shared" si="5"/>
        <v>#REF!</v>
      </c>
      <c r="AV45" s="25" t="s">
        <v>461</v>
      </c>
      <c r="AW45" s="16" t="s">
        <v>386</v>
      </c>
      <c r="AX45" s="26">
        <f t="shared" si="11"/>
        <v>400000</v>
      </c>
      <c r="AY45" s="26">
        <f t="shared" si="12"/>
        <v>200000</v>
      </c>
      <c r="AZ45" s="27" t="s">
        <v>157</v>
      </c>
      <c r="BA45" s="26">
        <f t="shared" si="7"/>
        <v>100000</v>
      </c>
      <c r="BB45" s="27" t="s">
        <v>578</v>
      </c>
      <c r="BC45" s="12" t="s">
        <v>509</v>
      </c>
      <c r="BD45" s="12" t="s">
        <v>4</v>
      </c>
      <c r="BE45" s="64">
        <v>38473</v>
      </c>
      <c r="BF45" s="64">
        <v>38717</v>
      </c>
      <c r="BG45" s="64" t="s">
        <v>74</v>
      </c>
    </row>
    <row r="46" spans="1:59" s="37" customFormat="1" ht="25.5">
      <c r="A46" s="8">
        <v>42</v>
      </c>
      <c r="B46" s="9" t="s">
        <v>530</v>
      </c>
      <c r="C46" s="10" t="s">
        <v>80</v>
      </c>
      <c r="D46" s="11" t="s">
        <v>76</v>
      </c>
      <c r="E46" s="63" t="s">
        <v>513</v>
      </c>
      <c r="F46" s="10" t="s">
        <v>77</v>
      </c>
      <c r="G46" s="12" t="s">
        <v>78</v>
      </c>
      <c r="H46" s="10" t="s">
        <v>79</v>
      </c>
      <c r="I46" s="10" t="s">
        <v>81</v>
      </c>
      <c r="J46" s="13">
        <v>553716560</v>
      </c>
      <c r="K46" s="13">
        <v>553716560</v>
      </c>
      <c r="L46" s="13">
        <v>608412593</v>
      </c>
      <c r="M46" s="71" t="s">
        <v>82</v>
      </c>
      <c r="N46" s="71" t="s">
        <v>83</v>
      </c>
      <c r="O46" s="14" t="s">
        <v>84</v>
      </c>
      <c r="P46" s="10" t="s">
        <v>576</v>
      </c>
      <c r="Q46" s="15" t="s">
        <v>577</v>
      </c>
      <c r="R46" s="16" t="s">
        <v>85</v>
      </c>
      <c r="S46" s="10" t="str">
        <f t="shared" si="14"/>
        <v>Ing. František Kuča</v>
      </c>
      <c r="T46" s="17" t="s">
        <v>507</v>
      </c>
      <c r="U46" s="17">
        <v>1466</v>
      </c>
      <c r="V46" s="17"/>
      <c r="W46" s="8" t="s">
        <v>508</v>
      </c>
      <c r="X46" s="8" t="s">
        <v>508</v>
      </c>
      <c r="Y46" s="8" t="s">
        <v>508</v>
      </c>
      <c r="Z46" s="8" t="s">
        <v>508</v>
      </c>
      <c r="AA46" s="8" t="s">
        <v>508</v>
      </c>
      <c r="AB46" s="8" t="s">
        <v>508</v>
      </c>
      <c r="AC46" s="18" t="s">
        <v>508</v>
      </c>
      <c r="AD46" s="19"/>
      <c r="AE46" s="8" t="s">
        <v>508</v>
      </c>
      <c r="AF46" s="8" t="s">
        <v>508</v>
      </c>
      <c r="AG46" s="8" t="s">
        <v>508</v>
      </c>
      <c r="AH46" s="8" t="s">
        <v>508</v>
      </c>
      <c r="AI46" s="8" t="s">
        <v>508</v>
      </c>
      <c r="AJ46" s="18" t="s">
        <v>508</v>
      </c>
      <c r="AK46" s="12">
        <v>2</v>
      </c>
      <c r="AL46" s="12">
        <v>0</v>
      </c>
      <c r="AM46" s="12">
        <v>0</v>
      </c>
      <c r="AN46" s="20">
        <f t="shared" si="1"/>
        <v>2</v>
      </c>
      <c r="AO46" s="21">
        <v>260</v>
      </c>
      <c r="AP46" s="21">
        <v>130</v>
      </c>
      <c r="AQ46" s="22">
        <v>130</v>
      </c>
      <c r="AR46" s="23">
        <f t="shared" si="2"/>
        <v>0.5</v>
      </c>
      <c r="AS46" s="23">
        <f t="shared" si="10"/>
        <v>0.5</v>
      </c>
      <c r="AT46" s="24">
        <f t="shared" si="4"/>
        <v>130</v>
      </c>
      <c r="AU46" s="25" t="e">
        <f t="shared" si="5"/>
        <v>#REF!</v>
      </c>
      <c r="AV46" s="25" t="s">
        <v>461</v>
      </c>
      <c r="AW46" s="16">
        <v>6341</v>
      </c>
      <c r="AX46" s="26">
        <f t="shared" si="11"/>
        <v>260000</v>
      </c>
      <c r="AY46" s="26">
        <f t="shared" si="12"/>
        <v>130000</v>
      </c>
      <c r="AZ46" s="27" t="s">
        <v>161</v>
      </c>
      <c r="BA46" s="26">
        <f t="shared" si="7"/>
        <v>65000</v>
      </c>
      <c r="BB46" s="27" t="s">
        <v>169</v>
      </c>
      <c r="BC46" s="12" t="s">
        <v>509</v>
      </c>
      <c r="BD46" s="12" t="s">
        <v>28</v>
      </c>
      <c r="BE46" s="64">
        <v>38443</v>
      </c>
      <c r="BF46" s="64">
        <v>38686</v>
      </c>
      <c r="BG46" s="64" t="s">
        <v>74</v>
      </c>
    </row>
    <row r="47" spans="1:59" s="37" customFormat="1" ht="25.5">
      <c r="A47" s="8">
        <v>43</v>
      </c>
      <c r="B47" s="9" t="s">
        <v>531</v>
      </c>
      <c r="C47" s="10" t="s">
        <v>357</v>
      </c>
      <c r="D47" s="11" t="s">
        <v>76</v>
      </c>
      <c r="E47" s="63" t="s">
        <v>513</v>
      </c>
      <c r="F47" s="10" t="s">
        <v>77</v>
      </c>
      <c r="G47" s="12" t="s">
        <v>78</v>
      </c>
      <c r="H47" s="10" t="s">
        <v>79</v>
      </c>
      <c r="I47" s="10" t="s">
        <v>81</v>
      </c>
      <c r="J47" s="13">
        <v>553716560</v>
      </c>
      <c r="K47" s="13">
        <v>553716560</v>
      </c>
      <c r="L47" s="13">
        <v>608412593</v>
      </c>
      <c r="M47" s="71" t="s">
        <v>82</v>
      </c>
      <c r="N47" s="71" t="s">
        <v>83</v>
      </c>
      <c r="O47" s="14" t="s">
        <v>84</v>
      </c>
      <c r="P47" s="10" t="s">
        <v>576</v>
      </c>
      <c r="Q47" s="15" t="s">
        <v>577</v>
      </c>
      <c r="R47" s="16" t="s">
        <v>85</v>
      </c>
      <c r="S47" s="10" t="str">
        <f t="shared" si="14"/>
        <v>Ing. František Kuča</v>
      </c>
      <c r="T47" s="17" t="s">
        <v>507</v>
      </c>
      <c r="U47" s="17">
        <v>1466</v>
      </c>
      <c r="V47" s="17"/>
      <c r="W47" s="8" t="s">
        <v>508</v>
      </c>
      <c r="X47" s="8" t="s">
        <v>508</v>
      </c>
      <c r="Y47" s="8" t="s">
        <v>508</v>
      </c>
      <c r="Z47" s="8" t="s">
        <v>508</v>
      </c>
      <c r="AA47" s="8" t="s">
        <v>508</v>
      </c>
      <c r="AB47" s="8" t="s">
        <v>508</v>
      </c>
      <c r="AC47" s="18" t="s">
        <v>508</v>
      </c>
      <c r="AD47" s="19"/>
      <c r="AE47" s="8" t="s">
        <v>508</v>
      </c>
      <c r="AF47" s="8" t="s">
        <v>508</v>
      </c>
      <c r="AG47" s="8" t="s">
        <v>508</v>
      </c>
      <c r="AH47" s="8" t="s">
        <v>508</v>
      </c>
      <c r="AI47" s="8" t="s">
        <v>508</v>
      </c>
      <c r="AJ47" s="18" t="s">
        <v>508</v>
      </c>
      <c r="AK47" s="12">
        <v>2</v>
      </c>
      <c r="AL47" s="12">
        <v>0</v>
      </c>
      <c r="AM47" s="12">
        <v>0</v>
      </c>
      <c r="AN47" s="20">
        <f t="shared" si="1"/>
        <v>2</v>
      </c>
      <c r="AO47" s="21">
        <v>450</v>
      </c>
      <c r="AP47" s="21">
        <v>200</v>
      </c>
      <c r="AQ47" s="22">
        <v>250</v>
      </c>
      <c r="AR47" s="23">
        <f t="shared" si="2"/>
        <v>0.4444444444444444</v>
      </c>
      <c r="AS47" s="23">
        <f t="shared" si="10"/>
        <v>0.5555555555555556</v>
      </c>
      <c r="AT47" s="24">
        <f t="shared" si="4"/>
        <v>200</v>
      </c>
      <c r="AU47" s="25" t="e">
        <f t="shared" si="5"/>
        <v>#REF!</v>
      </c>
      <c r="AV47" s="25" t="s">
        <v>461</v>
      </c>
      <c r="AW47" s="16">
        <v>6341</v>
      </c>
      <c r="AX47" s="26">
        <f t="shared" si="11"/>
        <v>450000</v>
      </c>
      <c r="AY47" s="26">
        <f t="shared" si="12"/>
        <v>200000</v>
      </c>
      <c r="AZ47" s="27" t="s">
        <v>157</v>
      </c>
      <c r="BA47" s="26">
        <f t="shared" si="7"/>
        <v>100000</v>
      </c>
      <c r="BB47" s="27" t="s">
        <v>578</v>
      </c>
      <c r="BC47" s="12" t="s">
        <v>509</v>
      </c>
      <c r="BD47" s="12" t="s">
        <v>28</v>
      </c>
      <c r="BE47" s="64">
        <v>38596</v>
      </c>
      <c r="BF47" s="64">
        <v>38837</v>
      </c>
      <c r="BG47" s="64" t="s">
        <v>75</v>
      </c>
    </row>
    <row r="48" spans="1:59" s="37" customFormat="1" ht="25.5">
      <c r="A48" s="8">
        <v>44</v>
      </c>
      <c r="B48" s="9" t="s">
        <v>557</v>
      </c>
      <c r="C48" s="10" t="s">
        <v>416</v>
      </c>
      <c r="D48" s="11" t="s">
        <v>407</v>
      </c>
      <c r="E48" s="63" t="s">
        <v>513</v>
      </c>
      <c r="F48" s="10" t="s">
        <v>408</v>
      </c>
      <c r="G48" s="12" t="s">
        <v>409</v>
      </c>
      <c r="H48" s="10" t="s">
        <v>410</v>
      </c>
      <c r="I48" s="10" t="s">
        <v>411</v>
      </c>
      <c r="J48" s="13">
        <v>595054120</v>
      </c>
      <c r="K48" s="13">
        <v>595054120</v>
      </c>
      <c r="L48" s="13">
        <v>724180676</v>
      </c>
      <c r="M48" s="71" t="s">
        <v>412</v>
      </c>
      <c r="N48" s="71" t="s">
        <v>413</v>
      </c>
      <c r="O48" s="14" t="s">
        <v>414</v>
      </c>
      <c r="P48" s="10" t="s">
        <v>576</v>
      </c>
      <c r="Q48" s="15" t="s">
        <v>577</v>
      </c>
      <c r="R48" s="16" t="s">
        <v>415</v>
      </c>
      <c r="S48" s="10" t="str">
        <f t="shared" si="14"/>
        <v>Mgr. Ludmila Janoschová</v>
      </c>
      <c r="T48" s="17" t="s">
        <v>639</v>
      </c>
      <c r="U48" s="17">
        <v>1539</v>
      </c>
      <c r="V48" s="17"/>
      <c r="W48" s="8" t="s">
        <v>508</v>
      </c>
      <c r="X48" s="8" t="s">
        <v>508</v>
      </c>
      <c r="Y48" s="8" t="s">
        <v>508</v>
      </c>
      <c r="Z48" s="8" t="s">
        <v>508</v>
      </c>
      <c r="AA48" s="8" t="s">
        <v>508</v>
      </c>
      <c r="AB48" s="8" t="s">
        <v>508</v>
      </c>
      <c r="AC48" s="18" t="s">
        <v>508</v>
      </c>
      <c r="AD48" s="19"/>
      <c r="AE48" s="8" t="s">
        <v>508</v>
      </c>
      <c r="AF48" s="8" t="s">
        <v>508</v>
      </c>
      <c r="AG48" s="8" t="s">
        <v>508</v>
      </c>
      <c r="AH48" s="8" t="s">
        <v>508</v>
      </c>
      <c r="AI48" s="8" t="s">
        <v>508</v>
      </c>
      <c r="AJ48" s="18" t="s">
        <v>508</v>
      </c>
      <c r="AK48" s="12">
        <v>2</v>
      </c>
      <c r="AL48" s="12">
        <v>0</v>
      </c>
      <c r="AM48" s="12">
        <v>0</v>
      </c>
      <c r="AN48" s="20">
        <f t="shared" si="1"/>
        <v>2</v>
      </c>
      <c r="AO48" s="21">
        <v>720</v>
      </c>
      <c r="AP48" s="21">
        <v>200</v>
      </c>
      <c r="AQ48" s="22">
        <v>520</v>
      </c>
      <c r="AR48" s="23">
        <f t="shared" si="2"/>
        <v>0.2777777777777778</v>
      </c>
      <c r="AS48" s="23">
        <f t="shared" si="10"/>
        <v>0.7222222222222222</v>
      </c>
      <c r="AT48" s="24">
        <f t="shared" si="4"/>
        <v>200</v>
      </c>
      <c r="AU48" s="25" t="e">
        <f t="shared" si="5"/>
        <v>#REF!</v>
      </c>
      <c r="AV48" s="25" t="s">
        <v>461</v>
      </c>
      <c r="AW48" s="16" t="s">
        <v>386</v>
      </c>
      <c r="AX48" s="26">
        <f t="shared" si="11"/>
        <v>720000</v>
      </c>
      <c r="AY48" s="26">
        <f t="shared" si="12"/>
        <v>200000</v>
      </c>
      <c r="AZ48" s="27" t="s">
        <v>157</v>
      </c>
      <c r="BA48" s="26">
        <f t="shared" si="7"/>
        <v>100000</v>
      </c>
      <c r="BB48" s="27" t="s">
        <v>578</v>
      </c>
      <c r="BC48" s="12" t="s">
        <v>641</v>
      </c>
      <c r="BD48" s="12" t="s">
        <v>710</v>
      </c>
      <c r="BE48" s="64">
        <v>38412</v>
      </c>
      <c r="BF48" s="64">
        <v>38595</v>
      </c>
      <c r="BG48" s="64" t="s">
        <v>74</v>
      </c>
    </row>
    <row r="49" spans="1:59" s="37" customFormat="1" ht="25.5">
      <c r="A49" s="8">
        <v>45</v>
      </c>
      <c r="B49" s="9" t="s">
        <v>549</v>
      </c>
      <c r="C49" s="10" t="s">
        <v>188</v>
      </c>
      <c r="D49" s="11" t="s">
        <v>279</v>
      </c>
      <c r="E49" s="63" t="s">
        <v>513</v>
      </c>
      <c r="F49" s="10" t="s">
        <v>280</v>
      </c>
      <c r="G49" s="12" t="s">
        <v>281</v>
      </c>
      <c r="H49" s="10" t="s">
        <v>282</v>
      </c>
      <c r="I49" s="10" t="s">
        <v>283</v>
      </c>
      <c r="J49" s="13">
        <v>554641129</v>
      </c>
      <c r="K49" s="13">
        <v>554631347</v>
      </c>
      <c r="L49" s="13">
        <v>724180356</v>
      </c>
      <c r="M49" s="71" t="s">
        <v>284</v>
      </c>
      <c r="N49" s="71" t="s">
        <v>285</v>
      </c>
      <c r="O49" s="14" t="s">
        <v>286</v>
      </c>
      <c r="P49" s="10" t="s">
        <v>576</v>
      </c>
      <c r="Q49" s="15" t="s">
        <v>577</v>
      </c>
      <c r="R49" s="16" t="s">
        <v>287</v>
      </c>
      <c r="S49" s="10" t="str">
        <f t="shared" si="14"/>
        <v>Vlastimil Adámek</v>
      </c>
      <c r="T49" s="17" t="s">
        <v>507</v>
      </c>
      <c r="U49" s="17">
        <v>1547</v>
      </c>
      <c r="V49" s="17"/>
      <c r="W49" s="8" t="s">
        <v>508</v>
      </c>
      <c r="X49" s="8" t="s">
        <v>508</v>
      </c>
      <c r="Y49" s="8" t="s">
        <v>508</v>
      </c>
      <c r="Z49" s="8" t="s">
        <v>508</v>
      </c>
      <c r="AA49" s="8" t="s">
        <v>508</v>
      </c>
      <c r="AB49" s="8" t="s">
        <v>508</v>
      </c>
      <c r="AC49" s="18" t="s">
        <v>508</v>
      </c>
      <c r="AD49" s="19"/>
      <c r="AE49" s="8" t="s">
        <v>508</v>
      </c>
      <c r="AF49" s="8" t="s">
        <v>508</v>
      </c>
      <c r="AG49" s="8" t="s">
        <v>508</v>
      </c>
      <c r="AH49" s="8" t="s">
        <v>508</v>
      </c>
      <c r="AI49" s="8" t="s">
        <v>508</v>
      </c>
      <c r="AJ49" s="18" t="s">
        <v>508</v>
      </c>
      <c r="AK49" s="12">
        <v>2</v>
      </c>
      <c r="AL49" s="12">
        <v>0</v>
      </c>
      <c r="AM49" s="12">
        <v>0</v>
      </c>
      <c r="AN49" s="20">
        <f t="shared" si="1"/>
        <v>2</v>
      </c>
      <c r="AO49" s="21">
        <v>426</v>
      </c>
      <c r="AP49" s="21">
        <v>200</v>
      </c>
      <c r="AQ49" s="22">
        <v>226</v>
      </c>
      <c r="AR49" s="23">
        <f t="shared" si="2"/>
        <v>0.4694835680751174</v>
      </c>
      <c r="AS49" s="23">
        <f t="shared" si="10"/>
        <v>0.5305164319248826</v>
      </c>
      <c r="AT49" s="24">
        <f t="shared" si="4"/>
        <v>200</v>
      </c>
      <c r="AU49" s="25" t="e">
        <f t="shared" si="5"/>
        <v>#REF!</v>
      </c>
      <c r="AV49" s="25" t="s">
        <v>461</v>
      </c>
      <c r="AW49" s="16">
        <v>6341</v>
      </c>
      <c r="AX49" s="26">
        <f t="shared" si="11"/>
        <v>426000</v>
      </c>
      <c r="AY49" s="26">
        <f t="shared" si="12"/>
        <v>200000</v>
      </c>
      <c r="AZ49" s="27" t="s">
        <v>157</v>
      </c>
      <c r="BA49" s="26">
        <f t="shared" si="7"/>
        <v>100000</v>
      </c>
      <c r="BB49" s="27" t="s">
        <v>578</v>
      </c>
      <c r="BC49" s="12" t="s">
        <v>509</v>
      </c>
      <c r="BD49" s="12" t="s">
        <v>711</v>
      </c>
      <c r="BE49" s="64">
        <v>38354</v>
      </c>
      <c r="BF49" s="64">
        <v>38656</v>
      </c>
      <c r="BG49" s="64" t="s">
        <v>74</v>
      </c>
    </row>
    <row r="50" spans="1:59" s="37" customFormat="1" ht="25.5">
      <c r="A50" s="8">
        <v>46</v>
      </c>
      <c r="B50" s="9" t="s">
        <v>522</v>
      </c>
      <c r="C50" s="10" t="s">
        <v>682</v>
      </c>
      <c r="D50" s="11" t="s">
        <v>671</v>
      </c>
      <c r="E50" s="63" t="s">
        <v>513</v>
      </c>
      <c r="F50" s="10" t="s">
        <v>675</v>
      </c>
      <c r="G50" s="12" t="s">
        <v>676</v>
      </c>
      <c r="H50" s="11" t="s">
        <v>673</v>
      </c>
      <c r="I50" s="10" t="s">
        <v>677</v>
      </c>
      <c r="J50" s="13">
        <v>553770228</v>
      </c>
      <c r="K50" s="13">
        <v>553770228</v>
      </c>
      <c r="L50" s="13">
        <v>724180357</v>
      </c>
      <c r="M50" s="71" t="s">
        <v>678</v>
      </c>
      <c r="N50" s="71" t="s">
        <v>679</v>
      </c>
      <c r="O50" s="14" t="s">
        <v>680</v>
      </c>
      <c r="P50" s="10" t="s">
        <v>576</v>
      </c>
      <c r="Q50" s="15" t="s">
        <v>577</v>
      </c>
      <c r="R50" s="16" t="s">
        <v>681</v>
      </c>
      <c r="S50" s="10" t="str">
        <f t="shared" si="14"/>
        <v>Ing. Ludmila Bubeníková</v>
      </c>
      <c r="T50" s="17" t="s">
        <v>639</v>
      </c>
      <c r="U50" s="17">
        <v>1605</v>
      </c>
      <c r="V50" s="17"/>
      <c r="W50" s="8" t="s">
        <v>508</v>
      </c>
      <c r="X50" s="8" t="s">
        <v>508</v>
      </c>
      <c r="Y50" s="8" t="s">
        <v>508</v>
      </c>
      <c r="Z50" s="8" t="s">
        <v>508</v>
      </c>
      <c r="AA50" s="8" t="s">
        <v>508</v>
      </c>
      <c r="AB50" s="8" t="s">
        <v>508</v>
      </c>
      <c r="AC50" s="18" t="s">
        <v>508</v>
      </c>
      <c r="AD50" s="19"/>
      <c r="AE50" s="8" t="s">
        <v>508</v>
      </c>
      <c r="AF50" s="8" t="s">
        <v>508</v>
      </c>
      <c r="AG50" s="8" t="s">
        <v>508</v>
      </c>
      <c r="AH50" s="8" t="s">
        <v>508</v>
      </c>
      <c r="AI50" s="8" t="s">
        <v>508</v>
      </c>
      <c r="AJ50" s="18" t="s">
        <v>508</v>
      </c>
      <c r="AK50" s="12">
        <v>2</v>
      </c>
      <c r="AL50" s="12">
        <v>0</v>
      </c>
      <c r="AM50" s="12">
        <v>0</v>
      </c>
      <c r="AN50" s="20">
        <f t="shared" si="1"/>
        <v>2</v>
      </c>
      <c r="AO50" s="21">
        <v>250</v>
      </c>
      <c r="AP50" s="21">
        <v>120</v>
      </c>
      <c r="AQ50" s="22">
        <v>130</v>
      </c>
      <c r="AR50" s="23">
        <f t="shared" si="2"/>
        <v>0.48</v>
      </c>
      <c r="AS50" s="23">
        <f t="shared" si="10"/>
        <v>0.52</v>
      </c>
      <c r="AT50" s="24">
        <f t="shared" si="4"/>
        <v>120</v>
      </c>
      <c r="AU50" s="25" t="e">
        <f t="shared" si="5"/>
        <v>#REF!</v>
      </c>
      <c r="AV50" s="25" t="s">
        <v>462</v>
      </c>
      <c r="AW50" s="16">
        <v>5321</v>
      </c>
      <c r="AX50" s="26">
        <f t="shared" si="11"/>
        <v>250000</v>
      </c>
      <c r="AY50" s="26">
        <f t="shared" si="12"/>
        <v>120000</v>
      </c>
      <c r="AZ50" s="27" t="s">
        <v>602</v>
      </c>
      <c r="BA50" s="26">
        <f t="shared" si="7"/>
        <v>60000</v>
      </c>
      <c r="BB50" s="27" t="s">
        <v>603</v>
      </c>
      <c r="BC50" s="12" t="s">
        <v>641</v>
      </c>
      <c r="BD50" s="12" t="s">
        <v>5</v>
      </c>
      <c r="BE50" s="64">
        <v>38473</v>
      </c>
      <c r="BF50" s="64">
        <v>38717</v>
      </c>
      <c r="BG50" s="64" t="s">
        <v>74</v>
      </c>
    </row>
    <row r="51" spans="1:59" s="37" customFormat="1" ht="25.5">
      <c r="A51" s="8">
        <v>47</v>
      </c>
      <c r="B51" s="9" t="s">
        <v>532</v>
      </c>
      <c r="C51" s="10" t="s">
        <v>126</v>
      </c>
      <c r="D51" s="11" t="s">
        <v>106</v>
      </c>
      <c r="E51" s="63" t="s">
        <v>513</v>
      </c>
      <c r="F51" s="10" t="s">
        <v>107</v>
      </c>
      <c r="G51" s="12" t="s">
        <v>108</v>
      </c>
      <c r="H51" s="10" t="s">
        <v>109</v>
      </c>
      <c r="I51" s="10" t="s">
        <v>110</v>
      </c>
      <c r="J51" s="13">
        <v>553663115</v>
      </c>
      <c r="K51" s="13">
        <v>553663010</v>
      </c>
      <c r="L51" s="13">
        <v>602793629</v>
      </c>
      <c r="M51" s="71" t="s">
        <v>111</v>
      </c>
      <c r="N51" s="71" t="s">
        <v>112</v>
      </c>
      <c r="O51" s="14" t="s">
        <v>113</v>
      </c>
      <c r="P51" s="10" t="s">
        <v>576</v>
      </c>
      <c r="Q51" s="15" t="s">
        <v>577</v>
      </c>
      <c r="R51" s="16" t="s">
        <v>114</v>
      </c>
      <c r="S51" s="10" t="str">
        <f t="shared" si="14"/>
        <v>Františka Špillerová</v>
      </c>
      <c r="T51" s="17" t="s">
        <v>639</v>
      </c>
      <c r="U51" s="17">
        <v>1609</v>
      </c>
      <c r="V51" s="17"/>
      <c r="W51" s="8" t="s">
        <v>508</v>
      </c>
      <c r="X51" s="8" t="s">
        <v>508</v>
      </c>
      <c r="Y51" s="8" t="s">
        <v>508</v>
      </c>
      <c r="Z51" s="8" t="s">
        <v>508</v>
      </c>
      <c r="AA51" s="8" t="s">
        <v>508</v>
      </c>
      <c r="AB51" s="8" t="s">
        <v>508</v>
      </c>
      <c r="AC51" s="18" t="s">
        <v>508</v>
      </c>
      <c r="AD51" s="19"/>
      <c r="AE51" s="8" t="s">
        <v>508</v>
      </c>
      <c r="AF51" s="8" t="s">
        <v>508</v>
      </c>
      <c r="AG51" s="8" t="s">
        <v>508</v>
      </c>
      <c r="AH51" s="8" t="s">
        <v>508</v>
      </c>
      <c r="AI51" s="8" t="s">
        <v>508</v>
      </c>
      <c r="AJ51" s="18" t="s">
        <v>508</v>
      </c>
      <c r="AK51" s="12">
        <v>2</v>
      </c>
      <c r="AL51" s="12">
        <v>0</v>
      </c>
      <c r="AM51" s="12">
        <v>0</v>
      </c>
      <c r="AN51" s="20">
        <f t="shared" si="1"/>
        <v>2</v>
      </c>
      <c r="AO51" s="21">
        <v>592</v>
      </c>
      <c r="AP51" s="21">
        <v>200</v>
      </c>
      <c r="AQ51" s="22">
        <v>392</v>
      </c>
      <c r="AR51" s="23">
        <f t="shared" si="2"/>
        <v>0.33783783783783783</v>
      </c>
      <c r="AS51" s="23">
        <f t="shared" si="10"/>
        <v>0.6621621621621622</v>
      </c>
      <c r="AT51" s="24">
        <f t="shared" si="4"/>
        <v>200</v>
      </c>
      <c r="AU51" s="25" t="e">
        <f t="shared" si="5"/>
        <v>#REF!</v>
      </c>
      <c r="AV51" s="25" t="s">
        <v>461</v>
      </c>
      <c r="AW51" s="16">
        <v>6341</v>
      </c>
      <c r="AX51" s="26">
        <f t="shared" si="11"/>
        <v>592000</v>
      </c>
      <c r="AY51" s="26">
        <f t="shared" si="12"/>
        <v>200000</v>
      </c>
      <c r="AZ51" s="27" t="s">
        <v>157</v>
      </c>
      <c r="BA51" s="26">
        <f t="shared" si="7"/>
        <v>100000</v>
      </c>
      <c r="BB51" s="27" t="s">
        <v>578</v>
      </c>
      <c r="BC51" s="12" t="s">
        <v>641</v>
      </c>
      <c r="BD51" s="12" t="s">
        <v>175</v>
      </c>
      <c r="BE51" s="64">
        <v>38473</v>
      </c>
      <c r="BF51" s="64">
        <v>38564</v>
      </c>
      <c r="BG51" s="64" t="s">
        <v>74</v>
      </c>
    </row>
    <row r="52" spans="1:59" s="37" customFormat="1" ht="38.25">
      <c r="A52" s="8">
        <v>48</v>
      </c>
      <c r="B52" s="9" t="s">
        <v>541</v>
      </c>
      <c r="C52" s="10" t="s">
        <v>127</v>
      </c>
      <c r="D52" s="11" t="s">
        <v>209</v>
      </c>
      <c r="E52" s="63" t="s">
        <v>513</v>
      </c>
      <c r="F52" s="10" t="s">
        <v>210</v>
      </c>
      <c r="G52" s="12" t="s">
        <v>211</v>
      </c>
      <c r="H52" s="10" t="s">
        <v>212</v>
      </c>
      <c r="I52" s="10" t="s">
        <v>213</v>
      </c>
      <c r="J52" s="13">
        <v>556750237</v>
      </c>
      <c r="K52" s="13">
        <v>556750010</v>
      </c>
      <c r="L52" s="13">
        <v>603885603</v>
      </c>
      <c r="M52" s="71" t="s">
        <v>214</v>
      </c>
      <c r="N52" s="71"/>
      <c r="O52" s="14" t="s">
        <v>215</v>
      </c>
      <c r="P52" s="10" t="s">
        <v>589</v>
      </c>
      <c r="Q52" s="15" t="s">
        <v>590</v>
      </c>
      <c r="R52" s="16" t="s">
        <v>216</v>
      </c>
      <c r="S52" s="10" t="str">
        <f t="shared" si="14"/>
        <v>Miroslav Vyhlídal</v>
      </c>
      <c r="T52" s="17" t="s">
        <v>507</v>
      </c>
      <c r="U52" s="17">
        <v>1683</v>
      </c>
      <c r="V52" s="17"/>
      <c r="W52" s="8" t="s">
        <v>508</v>
      </c>
      <c r="X52" s="8" t="s">
        <v>508</v>
      </c>
      <c r="Y52" s="8" t="s">
        <v>508</v>
      </c>
      <c r="Z52" s="8" t="s">
        <v>508</v>
      </c>
      <c r="AA52" s="8" t="s">
        <v>508</v>
      </c>
      <c r="AB52" s="8" t="s">
        <v>508</v>
      </c>
      <c r="AC52" s="18" t="s">
        <v>508</v>
      </c>
      <c r="AD52" s="19"/>
      <c r="AE52" s="8" t="s">
        <v>508</v>
      </c>
      <c r="AF52" s="8" t="s">
        <v>508</v>
      </c>
      <c r="AG52" s="8" t="s">
        <v>508</v>
      </c>
      <c r="AH52" s="8" t="s">
        <v>508</v>
      </c>
      <c r="AI52" s="8" t="s">
        <v>508</v>
      </c>
      <c r="AJ52" s="18" t="s">
        <v>508</v>
      </c>
      <c r="AK52" s="12">
        <v>2</v>
      </c>
      <c r="AL52" s="12">
        <v>0</v>
      </c>
      <c r="AM52" s="12">
        <v>0</v>
      </c>
      <c r="AN52" s="20">
        <f t="shared" si="1"/>
        <v>2</v>
      </c>
      <c r="AO52" s="21">
        <v>560</v>
      </c>
      <c r="AP52" s="21">
        <v>200</v>
      </c>
      <c r="AQ52" s="22">
        <v>360</v>
      </c>
      <c r="AR52" s="23">
        <f t="shared" si="2"/>
        <v>0.35714285714285715</v>
      </c>
      <c r="AS52" s="23">
        <f t="shared" si="10"/>
        <v>0.6428571428571429</v>
      </c>
      <c r="AT52" s="24">
        <f t="shared" si="4"/>
        <v>200</v>
      </c>
      <c r="AU52" s="25" t="e">
        <f t="shared" si="5"/>
        <v>#REF!</v>
      </c>
      <c r="AV52" s="25" t="s">
        <v>461</v>
      </c>
      <c r="AW52" s="16" t="s">
        <v>386</v>
      </c>
      <c r="AX52" s="26">
        <f t="shared" si="11"/>
        <v>560000</v>
      </c>
      <c r="AY52" s="26">
        <f t="shared" si="12"/>
        <v>200000</v>
      </c>
      <c r="AZ52" s="27" t="s">
        <v>157</v>
      </c>
      <c r="BA52" s="26">
        <f t="shared" si="7"/>
        <v>100000</v>
      </c>
      <c r="BB52" s="27" t="s">
        <v>578</v>
      </c>
      <c r="BC52" s="12" t="s">
        <v>509</v>
      </c>
      <c r="BD52" s="12" t="s">
        <v>29</v>
      </c>
      <c r="BE52" s="64">
        <v>38565</v>
      </c>
      <c r="BF52" s="64">
        <v>38717</v>
      </c>
      <c r="BG52" s="64" t="s">
        <v>74</v>
      </c>
    </row>
    <row r="53" spans="1:59" s="37" customFormat="1" ht="38.25">
      <c r="A53" s="8">
        <v>49</v>
      </c>
      <c r="B53" s="9" t="s">
        <v>566</v>
      </c>
      <c r="C53" s="10" t="s">
        <v>338</v>
      </c>
      <c r="D53" s="11" t="s">
        <v>337</v>
      </c>
      <c r="E53" s="63" t="s">
        <v>513</v>
      </c>
      <c r="F53" s="10" t="s">
        <v>339</v>
      </c>
      <c r="G53" s="12" t="s">
        <v>340</v>
      </c>
      <c r="H53" s="10" t="s">
        <v>341</v>
      </c>
      <c r="I53" s="10" t="s">
        <v>342</v>
      </c>
      <c r="J53" s="13">
        <v>558369053</v>
      </c>
      <c r="K53" s="13">
        <v>558369053</v>
      </c>
      <c r="L53" s="13">
        <v>724157007</v>
      </c>
      <c r="M53" s="71" t="s">
        <v>343</v>
      </c>
      <c r="N53" s="71" t="s">
        <v>344</v>
      </c>
      <c r="O53" s="14" t="s">
        <v>345</v>
      </c>
      <c r="P53" s="10" t="s">
        <v>589</v>
      </c>
      <c r="Q53" s="15" t="s">
        <v>590</v>
      </c>
      <c r="R53" s="16" t="s">
        <v>346</v>
      </c>
      <c r="S53" s="10" t="str">
        <f t="shared" si="14"/>
        <v>Pavel Tomčala</v>
      </c>
      <c r="T53" s="17" t="s">
        <v>507</v>
      </c>
      <c r="U53" s="17">
        <v>1753</v>
      </c>
      <c r="V53" s="17"/>
      <c r="W53" s="8" t="s">
        <v>508</v>
      </c>
      <c r="X53" s="8" t="s">
        <v>508</v>
      </c>
      <c r="Y53" s="8" t="s">
        <v>508</v>
      </c>
      <c r="Z53" s="8" t="s">
        <v>508</v>
      </c>
      <c r="AA53" s="8" t="s">
        <v>508</v>
      </c>
      <c r="AB53" s="8" t="s">
        <v>508</v>
      </c>
      <c r="AC53" s="18" t="s">
        <v>508</v>
      </c>
      <c r="AD53" s="19"/>
      <c r="AE53" s="8" t="s">
        <v>508</v>
      </c>
      <c r="AF53" s="8" t="s">
        <v>508</v>
      </c>
      <c r="AG53" s="8" t="s">
        <v>508</v>
      </c>
      <c r="AH53" s="8" t="s">
        <v>508</v>
      </c>
      <c r="AI53" s="8" t="s">
        <v>508</v>
      </c>
      <c r="AJ53" s="18" t="s">
        <v>508</v>
      </c>
      <c r="AK53" s="12">
        <v>2</v>
      </c>
      <c r="AL53" s="12">
        <v>0</v>
      </c>
      <c r="AM53" s="12">
        <v>0</v>
      </c>
      <c r="AN53" s="20">
        <f t="shared" si="1"/>
        <v>2</v>
      </c>
      <c r="AO53" s="21">
        <v>470</v>
      </c>
      <c r="AP53" s="21">
        <v>200</v>
      </c>
      <c r="AQ53" s="22">
        <v>270</v>
      </c>
      <c r="AR53" s="23">
        <f t="shared" si="2"/>
        <v>0.425531914893617</v>
      </c>
      <c r="AS53" s="23">
        <f t="shared" si="10"/>
        <v>0.574468085106383</v>
      </c>
      <c r="AT53" s="24">
        <f t="shared" si="4"/>
        <v>200</v>
      </c>
      <c r="AU53" s="25" t="e">
        <f t="shared" si="5"/>
        <v>#REF!</v>
      </c>
      <c r="AV53" s="25" t="s">
        <v>461</v>
      </c>
      <c r="AW53" s="16" t="s">
        <v>386</v>
      </c>
      <c r="AX53" s="26">
        <f t="shared" si="11"/>
        <v>470000</v>
      </c>
      <c r="AY53" s="26">
        <f t="shared" si="12"/>
        <v>200000</v>
      </c>
      <c r="AZ53" s="27" t="s">
        <v>157</v>
      </c>
      <c r="BA53" s="26">
        <f t="shared" si="7"/>
        <v>100000</v>
      </c>
      <c r="BB53" s="27" t="s">
        <v>578</v>
      </c>
      <c r="BC53" s="12" t="s">
        <v>509</v>
      </c>
      <c r="BD53" s="12" t="s">
        <v>30</v>
      </c>
      <c r="BE53" s="64">
        <v>38473</v>
      </c>
      <c r="BF53" s="64">
        <v>38656</v>
      </c>
      <c r="BG53" s="64" t="s">
        <v>74</v>
      </c>
    </row>
    <row r="54" spans="1:59" s="37" customFormat="1" ht="38.25">
      <c r="A54" s="8">
        <v>50</v>
      </c>
      <c r="B54" s="9" t="s">
        <v>547</v>
      </c>
      <c r="C54" s="10" t="s">
        <v>266</v>
      </c>
      <c r="D54" s="11" t="s">
        <v>238</v>
      </c>
      <c r="E54" s="63" t="s">
        <v>513</v>
      </c>
      <c r="F54" s="10" t="s">
        <v>239</v>
      </c>
      <c r="G54" s="12" t="s">
        <v>240</v>
      </c>
      <c r="H54" s="10" t="s">
        <v>241</v>
      </c>
      <c r="I54" s="10" t="s">
        <v>242</v>
      </c>
      <c r="J54" s="13">
        <v>556749342</v>
      </c>
      <c r="K54" s="13">
        <v>607846256</v>
      </c>
      <c r="L54" s="13">
        <v>556749326</v>
      </c>
      <c r="M54" s="71" t="s">
        <v>243</v>
      </c>
      <c r="N54" s="71" t="s">
        <v>244</v>
      </c>
      <c r="O54" s="14" t="s">
        <v>245</v>
      </c>
      <c r="P54" s="10" t="s">
        <v>589</v>
      </c>
      <c r="Q54" s="15" t="s">
        <v>590</v>
      </c>
      <c r="R54" s="16" t="s">
        <v>246</v>
      </c>
      <c r="S54" s="10" t="str">
        <f t="shared" si="14"/>
        <v>Dagmar Novosadová</v>
      </c>
      <c r="T54" s="17" t="s">
        <v>507</v>
      </c>
      <c r="U54" s="17">
        <v>1840</v>
      </c>
      <c r="V54" s="17"/>
      <c r="W54" s="8" t="s">
        <v>508</v>
      </c>
      <c r="X54" s="8" t="s">
        <v>508</v>
      </c>
      <c r="Y54" s="8" t="s">
        <v>508</v>
      </c>
      <c r="Z54" s="8" t="s">
        <v>508</v>
      </c>
      <c r="AA54" s="8" t="s">
        <v>508</v>
      </c>
      <c r="AB54" s="8" t="s">
        <v>508</v>
      </c>
      <c r="AC54" s="18" t="s">
        <v>508</v>
      </c>
      <c r="AD54" s="19"/>
      <c r="AE54" s="8" t="s">
        <v>508</v>
      </c>
      <c r="AF54" s="8" t="s">
        <v>508</v>
      </c>
      <c r="AG54" s="8" t="s">
        <v>508</v>
      </c>
      <c r="AH54" s="8" t="s">
        <v>508</v>
      </c>
      <c r="AI54" s="8" t="s">
        <v>508</v>
      </c>
      <c r="AJ54" s="18" t="s">
        <v>508</v>
      </c>
      <c r="AK54" s="12">
        <v>2</v>
      </c>
      <c r="AL54" s="12">
        <v>0</v>
      </c>
      <c r="AM54" s="12">
        <v>0</v>
      </c>
      <c r="AN54" s="20">
        <f t="shared" si="1"/>
        <v>2</v>
      </c>
      <c r="AO54" s="21">
        <v>290</v>
      </c>
      <c r="AP54" s="21">
        <v>145</v>
      </c>
      <c r="AQ54" s="22">
        <v>145</v>
      </c>
      <c r="AR54" s="23">
        <f t="shared" si="2"/>
        <v>0.5</v>
      </c>
      <c r="AS54" s="23">
        <f t="shared" si="10"/>
        <v>0.5</v>
      </c>
      <c r="AT54" s="24">
        <f t="shared" si="4"/>
        <v>145</v>
      </c>
      <c r="AU54" s="25" t="e">
        <f t="shared" si="5"/>
        <v>#REF!</v>
      </c>
      <c r="AV54" s="25" t="s">
        <v>461</v>
      </c>
      <c r="AW54" s="16" t="s">
        <v>386</v>
      </c>
      <c r="AX54" s="26">
        <f t="shared" si="11"/>
        <v>290000</v>
      </c>
      <c r="AY54" s="26">
        <f t="shared" si="12"/>
        <v>145000</v>
      </c>
      <c r="AZ54" s="27" t="s">
        <v>164</v>
      </c>
      <c r="BA54" s="26">
        <f t="shared" si="7"/>
        <v>72500</v>
      </c>
      <c r="BB54" s="27" t="s">
        <v>172</v>
      </c>
      <c r="BC54" s="12" t="s">
        <v>641</v>
      </c>
      <c r="BD54" s="12" t="s">
        <v>173</v>
      </c>
      <c r="BE54" s="64">
        <v>38534</v>
      </c>
      <c r="BF54" s="64">
        <v>38595</v>
      </c>
      <c r="BG54" s="64" t="s">
        <v>74</v>
      </c>
    </row>
    <row r="55" spans="1:59" s="37" customFormat="1" ht="18" customHeight="1">
      <c r="A55" s="8">
        <v>51</v>
      </c>
      <c r="B55" s="9" t="s">
        <v>543</v>
      </c>
      <c r="C55" s="10" t="s">
        <v>235</v>
      </c>
      <c r="D55" s="11" t="s">
        <v>226</v>
      </c>
      <c r="E55" s="63" t="s">
        <v>513</v>
      </c>
      <c r="F55" s="10" t="s">
        <v>227</v>
      </c>
      <c r="G55" s="12" t="s">
        <v>228</v>
      </c>
      <c r="H55" s="10" t="s">
        <v>229</v>
      </c>
      <c r="I55" s="10" t="s">
        <v>230</v>
      </c>
      <c r="J55" s="13">
        <v>556857093</v>
      </c>
      <c r="K55" s="13">
        <v>556857093</v>
      </c>
      <c r="L55" s="13">
        <v>602868849</v>
      </c>
      <c r="M55" s="71" t="s">
        <v>231</v>
      </c>
      <c r="N55" s="71" t="s">
        <v>232</v>
      </c>
      <c r="O55" s="14" t="s">
        <v>233</v>
      </c>
      <c r="P55" s="10" t="s">
        <v>589</v>
      </c>
      <c r="Q55" s="15" t="s">
        <v>590</v>
      </c>
      <c r="R55" s="16" t="s">
        <v>234</v>
      </c>
      <c r="S55" s="10" t="str">
        <f t="shared" si="14"/>
        <v>Bc. Vít Smetana</v>
      </c>
      <c r="T55" s="17" t="s">
        <v>507</v>
      </c>
      <c r="U55" s="17">
        <v>1937</v>
      </c>
      <c r="V55" s="17"/>
      <c r="W55" s="8" t="s">
        <v>508</v>
      </c>
      <c r="X55" s="8" t="s">
        <v>508</v>
      </c>
      <c r="Y55" s="8" t="s">
        <v>508</v>
      </c>
      <c r="Z55" s="8" t="s">
        <v>508</v>
      </c>
      <c r="AA55" s="8" t="s">
        <v>508</v>
      </c>
      <c r="AB55" s="8" t="s">
        <v>508</v>
      </c>
      <c r="AC55" s="18" t="s">
        <v>508</v>
      </c>
      <c r="AD55" s="19"/>
      <c r="AE55" s="8" t="s">
        <v>508</v>
      </c>
      <c r="AF55" s="8" t="s">
        <v>508</v>
      </c>
      <c r="AG55" s="8" t="s">
        <v>508</v>
      </c>
      <c r="AH55" s="8" t="s">
        <v>508</v>
      </c>
      <c r="AI55" s="8" t="s">
        <v>508</v>
      </c>
      <c r="AJ55" s="18" t="s">
        <v>508</v>
      </c>
      <c r="AK55" s="12">
        <v>2</v>
      </c>
      <c r="AL55" s="12">
        <v>0</v>
      </c>
      <c r="AM55" s="12">
        <v>0</v>
      </c>
      <c r="AN55" s="20">
        <f aca="true" t="shared" si="15" ref="AN55:AN61">SUM(AK55:AM55)</f>
        <v>2</v>
      </c>
      <c r="AO55" s="21">
        <v>900</v>
      </c>
      <c r="AP55" s="21">
        <v>200</v>
      </c>
      <c r="AQ55" s="22">
        <v>700</v>
      </c>
      <c r="AR55" s="23">
        <f aca="true" t="shared" si="16" ref="AR55:AR61">(AP55/AO55)</f>
        <v>0.2222222222222222</v>
      </c>
      <c r="AS55" s="23">
        <f aca="true" t="shared" si="17" ref="AS55:AS61">AQ55/AO55</f>
        <v>0.7777777777777778</v>
      </c>
      <c r="AT55" s="24">
        <f aca="true" t="shared" si="18" ref="AT55:AT61">AP55</f>
        <v>200</v>
      </c>
      <c r="AU55" s="25" t="e">
        <f t="shared" si="5"/>
        <v>#REF!</v>
      </c>
      <c r="AV55" s="25" t="s">
        <v>462</v>
      </c>
      <c r="AW55" s="16">
        <v>5321</v>
      </c>
      <c r="AX55" s="26">
        <f t="shared" si="11"/>
        <v>900000</v>
      </c>
      <c r="AY55" s="26">
        <f t="shared" si="12"/>
        <v>200000</v>
      </c>
      <c r="AZ55" s="27" t="s">
        <v>157</v>
      </c>
      <c r="BA55" s="26">
        <f t="shared" si="7"/>
        <v>100000</v>
      </c>
      <c r="BB55" s="27" t="s">
        <v>578</v>
      </c>
      <c r="BC55" s="12" t="s">
        <v>509</v>
      </c>
      <c r="BD55" s="12" t="s">
        <v>6</v>
      </c>
      <c r="BE55" s="64">
        <v>38504</v>
      </c>
      <c r="BF55" s="64">
        <v>38564</v>
      </c>
      <c r="BG55" s="64" t="s">
        <v>74</v>
      </c>
    </row>
    <row r="56" spans="1:59" s="37" customFormat="1" ht="51">
      <c r="A56" s="8">
        <v>52</v>
      </c>
      <c r="B56" s="9" t="s">
        <v>542</v>
      </c>
      <c r="C56" s="10" t="s">
        <v>640</v>
      </c>
      <c r="D56" s="11" t="s">
        <v>217</v>
      </c>
      <c r="E56" s="63" t="s">
        <v>513</v>
      </c>
      <c r="F56" s="10" t="s">
        <v>218</v>
      </c>
      <c r="G56" s="12" t="s">
        <v>219</v>
      </c>
      <c r="H56" s="10" t="s">
        <v>220</v>
      </c>
      <c r="I56" s="10" t="s">
        <v>221</v>
      </c>
      <c r="J56" s="13">
        <v>556850154</v>
      </c>
      <c r="K56" s="13">
        <v>556850171</v>
      </c>
      <c r="L56" s="13">
        <v>724161964</v>
      </c>
      <c r="M56" s="71" t="s">
        <v>222</v>
      </c>
      <c r="N56" s="71" t="s">
        <v>223</v>
      </c>
      <c r="O56" s="14" t="s">
        <v>224</v>
      </c>
      <c r="P56" s="10" t="s">
        <v>589</v>
      </c>
      <c r="Q56" s="15" t="s">
        <v>590</v>
      </c>
      <c r="R56" s="16" t="s">
        <v>225</v>
      </c>
      <c r="S56" s="10" t="str">
        <f t="shared" si="14"/>
        <v>Ing. Tomáš Hrubiš</v>
      </c>
      <c r="T56" s="17" t="s">
        <v>507</v>
      </c>
      <c r="U56" s="17">
        <v>1969</v>
      </c>
      <c r="V56" s="17"/>
      <c r="W56" s="8" t="s">
        <v>508</v>
      </c>
      <c r="X56" s="8" t="s">
        <v>508</v>
      </c>
      <c r="Y56" s="8" t="s">
        <v>508</v>
      </c>
      <c r="Z56" s="8" t="s">
        <v>508</v>
      </c>
      <c r="AA56" s="8" t="s">
        <v>508</v>
      </c>
      <c r="AB56" s="8" t="s">
        <v>508</v>
      </c>
      <c r="AC56" s="18" t="s">
        <v>508</v>
      </c>
      <c r="AD56" s="19"/>
      <c r="AE56" s="8" t="s">
        <v>508</v>
      </c>
      <c r="AF56" s="8" t="s">
        <v>508</v>
      </c>
      <c r="AG56" s="8" t="s">
        <v>508</v>
      </c>
      <c r="AH56" s="8" t="s">
        <v>508</v>
      </c>
      <c r="AI56" s="8" t="s">
        <v>508</v>
      </c>
      <c r="AJ56" s="18" t="s">
        <v>508</v>
      </c>
      <c r="AK56" s="12">
        <v>2</v>
      </c>
      <c r="AL56" s="12">
        <v>0</v>
      </c>
      <c r="AM56" s="12">
        <v>0</v>
      </c>
      <c r="AN56" s="20">
        <f t="shared" si="15"/>
        <v>2</v>
      </c>
      <c r="AO56" s="21">
        <v>653</v>
      </c>
      <c r="AP56" s="21">
        <v>200</v>
      </c>
      <c r="AQ56" s="22">
        <v>453</v>
      </c>
      <c r="AR56" s="23">
        <f t="shared" si="16"/>
        <v>0.30627871362940273</v>
      </c>
      <c r="AS56" s="23">
        <f t="shared" si="17"/>
        <v>0.6937212863705973</v>
      </c>
      <c r="AT56" s="24">
        <f t="shared" si="18"/>
        <v>200</v>
      </c>
      <c r="AU56" s="25" t="e">
        <f t="shared" si="5"/>
        <v>#REF!</v>
      </c>
      <c r="AV56" s="25" t="s">
        <v>461</v>
      </c>
      <c r="AW56" s="16">
        <v>6341</v>
      </c>
      <c r="AX56" s="26">
        <f t="shared" si="11"/>
        <v>653000</v>
      </c>
      <c r="AY56" s="26">
        <f t="shared" si="12"/>
        <v>200000</v>
      </c>
      <c r="AZ56" s="27" t="s">
        <v>157</v>
      </c>
      <c r="BA56" s="26">
        <f t="shared" si="7"/>
        <v>100000</v>
      </c>
      <c r="BB56" s="27" t="s">
        <v>578</v>
      </c>
      <c r="BC56" s="12" t="s">
        <v>509</v>
      </c>
      <c r="BD56" s="12" t="s">
        <v>7</v>
      </c>
      <c r="BE56" s="64">
        <v>38565</v>
      </c>
      <c r="BF56" s="64">
        <v>38625</v>
      </c>
      <c r="BG56" s="64" t="s">
        <v>74</v>
      </c>
    </row>
    <row r="57" spans="1:59" s="37" customFormat="1" ht="38.25">
      <c r="A57" s="8">
        <v>53</v>
      </c>
      <c r="B57" s="9" t="s">
        <v>546</v>
      </c>
      <c r="C57" s="10" t="s">
        <v>265</v>
      </c>
      <c r="D57" s="11" t="s">
        <v>257</v>
      </c>
      <c r="E57" s="63" t="s">
        <v>236</v>
      </c>
      <c r="F57" s="10" t="s">
        <v>258</v>
      </c>
      <c r="G57" s="12" t="s">
        <v>683</v>
      </c>
      <c r="H57" s="10" t="s">
        <v>259</v>
      </c>
      <c r="I57" s="10" t="s">
        <v>260</v>
      </c>
      <c r="J57" s="13">
        <v>554773080</v>
      </c>
      <c r="K57" s="13">
        <v>554773081</v>
      </c>
      <c r="L57" s="13">
        <v>724178704</v>
      </c>
      <c r="M57" s="71" t="s">
        <v>261</v>
      </c>
      <c r="N57" s="71" t="s">
        <v>262</v>
      </c>
      <c r="O57" s="14" t="s">
        <v>263</v>
      </c>
      <c r="P57" s="10" t="s">
        <v>589</v>
      </c>
      <c r="Q57" s="15" t="s">
        <v>590</v>
      </c>
      <c r="R57" s="16" t="s">
        <v>264</v>
      </c>
      <c r="S57" s="10" t="str">
        <f t="shared" si="14"/>
        <v>Ing. Josef Klech</v>
      </c>
      <c r="T57" s="17" t="s">
        <v>507</v>
      </c>
      <c r="U57" s="17">
        <v>2463</v>
      </c>
      <c r="V57" s="17"/>
      <c r="W57" s="8" t="s">
        <v>508</v>
      </c>
      <c r="X57" s="8" t="s">
        <v>508</v>
      </c>
      <c r="Y57" s="8" t="s">
        <v>508</v>
      </c>
      <c r="Z57" s="8" t="s">
        <v>508</v>
      </c>
      <c r="AA57" s="8" t="s">
        <v>508</v>
      </c>
      <c r="AB57" s="8" t="s">
        <v>508</v>
      </c>
      <c r="AC57" s="18" t="s">
        <v>508</v>
      </c>
      <c r="AD57" s="19"/>
      <c r="AE57" s="8" t="s">
        <v>508</v>
      </c>
      <c r="AF57" s="8" t="s">
        <v>508</v>
      </c>
      <c r="AG57" s="8" t="s">
        <v>508</v>
      </c>
      <c r="AH57" s="8" t="s">
        <v>508</v>
      </c>
      <c r="AI57" s="8" t="s">
        <v>508</v>
      </c>
      <c r="AJ57" s="18" t="s">
        <v>508</v>
      </c>
      <c r="AK57" s="12">
        <v>2</v>
      </c>
      <c r="AL57" s="12">
        <v>0</v>
      </c>
      <c r="AM57" s="12">
        <v>0</v>
      </c>
      <c r="AN57" s="20">
        <f t="shared" si="15"/>
        <v>2</v>
      </c>
      <c r="AO57" s="21">
        <v>428</v>
      </c>
      <c r="AP57" s="21">
        <v>193</v>
      </c>
      <c r="AQ57" s="22">
        <v>235</v>
      </c>
      <c r="AR57" s="23">
        <f t="shared" si="16"/>
        <v>0.45093457943925236</v>
      </c>
      <c r="AS57" s="23">
        <f t="shared" si="17"/>
        <v>0.5490654205607477</v>
      </c>
      <c r="AT57" s="24">
        <f t="shared" si="18"/>
        <v>193</v>
      </c>
      <c r="AU57" s="25" t="e">
        <f t="shared" si="5"/>
        <v>#REF!</v>
      </c>
      <c r="AV57" s="25" t="s">
        <v>462</v>
      </c>
      <c r="AW57" s="16">
        <v>5321</v>
      </c>
      <c r="AX57" s="26">
        <f t="shared" si="11"/>
        <v>428000</v>
      </c>
      <c r="AY57" s="26">
        <f t="shared" si="12"/>
        <v>193000</v>
      </c>
      <c r="AZ57" s="27" t="s">
        <v>645</v>
      </c>
      <c r="BA57" s="26">
        <f t="shared" si="7"/>
        <v>96500</v>
      </c>
      <c r="BB57" s="27" t="s">
        <v>167</v>
      </c>
      <c r="BC57" s="12" t="s">
        <v>509</v>
      </c>
      <c r="BD57" s="12" t="s">
        <v>8</v>
      </c>
      <c r="BE57" s="64">
        <v>38504</v>
      </c>
      <c r="BF57" s="64">
        <v>38625</v>
      </c>
      <c r="BG57" s="64" t="s">
        <v>74</v>
      </c>
    </row>
    <row r="58" spans="1:59" s="37" customFormat="1" ht="38.25">
      <c r="A58" s="8">
        <v>54</v>
      </c>
      <c r="B58" s="9" t="s">
        <v>548</v>
      </c>
      <c r="C58" s="10" t="s">
        <v>278</v>
      </c>
      <c r="D58" s="11" t="s">
        <v>267</v>
      </c>
      <c r="E58" s="63" t="s">
        <v>513</v>
      </c>
      <c r="F58" s="10" t="s">
        <v>270</v>
      </c>
      <c r="G58" s="12" t="s">
        <v>271</v>
      </c>
      <c r="H58" s="10" t="s">
        <v>272</v>
      </c>
      <c r="I58" s="10" t="s">
        <v>273</v>
      </c>
      <c r="J58" s="13">
        <v>556770101</v>
      </c>
      <c r="K58" s="13">
        <v>556713210</v>
      </c>
      <c r="L58" s="13">
        <v>603490585</v>
      </c>
      <c r="M58" s="71" t="s">
        <v>274</v>
      </c>
      <c r="N58" s="71" t="s">
        <v>275</v>
      </c>
      <c r="O58" s="14" t="s">
        <v>276</v>
      </c>
      <c r="P58" s="10" t="s">
        <v>589</v>
      </c>
      <c r="Q58" s="15" t="s">
        <v>590</v>
      </c>
      <c r="R58" s="16" t="s">
        <v>277</v>
      </c>
      <c r="S58" s="10" t="str">
        <f t="shared" si="14"/>
        <v>Ing. Miroslav Ondračka</v>
      </c>
      <c r="T58" s="17" t="s">
        <v>507</v>
      </c>
      <c r="U58" s="17">
        <v>2498</v>
      </c>
      <c r="V58" s="17"/>
      <c r="W58" s="8" t="s">
        <v>508</v>
      </c>
      <c r="X58" s="8" t="s">
        <v>508</v>
      </c>
      <c r="Y58" s="8" t="s">
        <v>508</v>
      </c>
      <c r="Z58" s="8" t="s">
        <v>508</v>
      </c>
      <c r="AA58" s="8" t="s">
        <v>508</v>
      </c>
      <c r="AB58" s="8" t="s">
        <v>508</v>
      </c>
      <c r="AC58" s="18" t="s">
        <v>508</v>
      </c>
      <c r="AD58" s="19"/>
      <c r="AE58" s="8" t="s">
        <v>508</v>
      </c>
      <c r="AF58" s="8" t="s">
        <v>508</v>
      </c>
      <c r="AG58" s="8" t="s">
        <v>508</v>
      </c>
      <c r="AH58" s="8" t="s">
        <v>508</v>
      </c>
      <c r="AI58" s="8" t="s">
        <v>508</v>
      </c>
      <c r="AJ58" s="18" t="s">
        <v>508</v>
      </c>
      <c r="AK58" s="12">
        <v>2</v>
      </c>
      <c r="AL58" s="12">
        <v>0</v>
      </c>
      <c r="AM58" s="12">
        <v>0</v>
      </c>
      <c r="AN58" s="20">
        <f t="shared" si="15"/>
        <v>2</v>
      </c>
      <c r="AO58" s="21">
        <v>300</v>
      </c>
      <c r="AP58" s="21">
        <v>150</v>
      </c>
      <c r="AQ58" s="22">
        <v>150</v>
      </c>
      <c r="AR58" s="23">
        <f t="shared" si="16"/>
        <v>0.5</v>
      </c>
      <c r="AS58" s="23">
        <f t="shared" si="17"/>
        <v>0.5</v>
      </c>
      <c r="AT58" s="24">
        <f t="shared" si="18"/>
        <v>150</v>
      </c>
      <c r="AU58" s="25" t="e">
        <f t="shared" si="5"/>
        <v>#REF!</v>
      </c>
      <c r="AV58" s="25" t="s">
        <v>667</v>
      </c>
      <c r="AW58" s="16" t="s">
        <v>668</v>
      </c>
      <c r="AX58" s="26">
        <f t="shared" si="11"/>
        <v>300000</v>
      </c>
      <c r="AY58" s="26">
        <f t="shared" si="12"/>
        <v>150000</v>
      </c>
      <c r="AZ58" s="27" t="s">
        <v>642</v>
      </c>
      <c r="BA58" s="26">
        <f t="shared" si="7"/>
        <v>75000</v>
      </c>
      <c r="BB58" s="27" t="s">
        <v>643</v>
      </c>
      <c r="BC58" s="12" t="s">
        <v>509</v>
      </c>
      <c r="BD58" s="12" t="s">
        <v>9</v>
      </c>
      <c r="BE58" s="64">
        <v>38443</v>
      </c>
      <c r="BF58" s="64">
        <v>38686</v>
      </c>
      <c r="BG58" s="64" t="s">
        <v>74</v>
      </c>
    </row>
    <row r="59" spans="1:59" s="37" customFormat="1" ht="25.5">
      <c r="A59" s="8">
        <v>55</v>
      </c>
      <c r="B59" s="9" t="s">
        <v>550</v>
      </c>
      <c r="C59" s="10" t="s">
        <v>289</v>
      </c>
      <c r="D59" s="11" t="s">
        <v>288</v>
      </c>
      <c r="E59" s="63" t="s">
        <v>513</v>
      </c>
      <c r="F59" s="10" t="s">
        <v>290</v>
      </c>
      <c r="G59" s="12" t="s">
        <v>291</v>
      </c>
      <c r="H59" s="10" t="s">
        <v>292</v>
      </c>
      <c r="I59" s="10" t="s">
        <v>293</v>
      </c>
      <c r="J59" s="13">
        <v>553756122</v>
      </c>
      <c r="K59" s="13">
        <v>553756476</v>
      </c>
      <c r="L59" s="13"/>
      <c r="M59" s="71" t="s">
        <v>294</v>
      </c>
      <c r="N59" s="71" t="s">
        <v>295</v>
      </c>
      <c r="O59" s="14" t="s">
        <v>296</v>
      </c>
      <c r="P59" s="10" t="s">
        <v>576</v>
      </c>
      <c r="Q59" s="15" t="s">
        <v>577</v>
      </c>
      <c r="R59" s="16" t="s">
        <v>297</v>
      </c>
      <c r="S59" s="10" t="str">
        <f t="shared" si="14"/>
        <v>Mgr. Jan Katolický</v>
      </c>
      <c r="T59" s="17" t="s">
        <v>507</v>
      </c>
      <c r="U59" s="17">
        <v>3058</v>
      </c>
      <c r="V59" s="17"/>
      <c r="W59" s="8" t="s">
        <v>508</v>
      </c>
      <c r="X59" s="8" t="s">
        <v>508</v>
      </c>
      <c r="Y59" s="8" t="s">
        <v>508</v>
      </c>
      <c r="Z59" s="8" t="s">
        <v>508</v>
      </c>
      <c r="AA59" s="8" t="s">
        <v>508</v>
      </c>
      <c r="AB59" s="8" t="s">
        <v>508</v>
      </c>
      <c r="AC59" s="18" t="s">
        <v>508</v>
      </c>
      <c r="AD59" s="19"/>
      <c r="AE59" s="8" t="s">
        <v>508</v>
      </c>
      <c r="AF59" s="8" t="s">
        <v>508</v>
      </c>
      <c r="AG59" s="8" t="s">
        <v>508</v>
      </c>
      <c r="AH59" s="8" t="s">
        <v>508</v>
      </c>
      <c r="AI59" s="8" t="s">
        <v>508</v>
      </c>
      <c r="AJ59" s="18" t="s">
        <v>508</v>
      </c>
      <c r="AK59" s="12">
        <v>2</v>
      </c>
      <c r="AL59" s="12">
        <v>0</v>
      </c>
      <c r="AM59" s="12">
        <v>0</v>
      </c>
      <c r="AN59" s="20">
        <f t="shared" si="15"/>
        <v>2</v>
      </c>
      <c r="AO59" s="21">
        <v>380</v>
      </c>
      <c r="AP59" s="21">
        <v>190</v>
      </c>
      <c r="AQ59" s="22">
        <v>190</v>
      </c>
      <c r="AR59" s="23">
        <f t="shared" si="16"/>
        <v>0.5</v>
      </c>
      <c r="AS59" s="23">
        <f t="shared" si="17"/>
        <v>0.5</v>
      </c>
      <c r="AT59" s="24">
        <f t="shared" si="18"/>
        <v>190</v>
      </c>
      <c r="AU59" s="25" t="e">
        <f t="shared" si="5"/>
        <v>#REF!</v>
      </c>
      <c r="AV59" s="25" t="s">
        <v>461</v>
      </c>
      <c r="AW59" s="16">
        <v>6341</v>
      </c>
      <c r="AX59" s="26">
        <f t="shared" si="11"/>
        <v>380000</v>
      </c>
      <c r="AY59" s="26">
        <f t="shared" si="12"/>
        <v>190000</v>
      </c>
      <c r="AZ59" s="27" t="s">
        <v>159</v>
      </c>
      <c r="BA59" s="26">
        <f t="shared" si="7"/>
        <v>95000</v>
      </c>
      <c r="BB59" s="27" t="s">
        <v>166</v>
      </c>
      <c r="BC59" s="12" t="s">
        <v>509</v>
      </c>
      <c r="BD59" s="12" t="s">
        <v>31</v>
      </c>
      <c r="BE59" s="64">
        <v>38473</v>
      </c>
      <c r="BF59" s="64">
        <v>38564</v>
      </c>
      <c r="BG59" s="64" t="s">
        <v>74</v>
      </c>
    </row>
    <row r="60" spans="1:59" s="37" customFormat="1" ht="38.25">
      <c r="A60" s="8">
        <v>56</v>
      </c>
      <c r="B60" s="9" t="s">
        <v>533</v>
      </c>
      <c r="C60" s="10" t="s">
        <v>117</v>
      </c>
      <c r="D60" s="11" t="s">
        <v>115</v>
      </c>
      <c r="E60" s="63" t="s">
        <v>513</v>
      </c>
      <c r="F60" s="10" t="s">
        <v>116</v>
      </c>
      <c r="G60" s="12" t="s">
        <v>118</v>
      </c>
      <c r="H60" s="10" t="s">
        <v>119</v>
      </c>
      <c r="I60" s="10" t="s">
        <v>120</v>
      </c>
      <c r="J60" s="13">
        <v>596540140</v>
      </c>
      <c r="K60" s="13">
        <v>539550168</v>
      </c>
      <c r="L60" s="13"/>
      <c r="M60" s="71" t="s">
        <v>121</v>
      </c>
      <c r="N60" s="71" t="s">
        <v>122</v>
      </c>
      <c r="O60" s="14" t="s">
        <v>123</v>
      </c>
      <c r="P60" s="10" t="s">
        <v>576</v>
      </c>
      <c r="Q60" s="15" t="s">
        <v>577</v>
      </c>
      <c r="R60" s="16" t="s">
        <v>124</v>
      </c>
      <c r="S60" s="10" t="str">
        <f t="shared" si="14"/>
        <v>Ing. Lumír Mžik</v>
      </c>
      <c r="T60" s="17" t="s">
        <v>507</v>
      </c>
      <c r="U60" s="17">
        <v>3802</v>
      </c>
      <c r="V60" s="17"/>
      <c r="W60" s="8" t="s">
        <v>508</v>
      </c>
      <c r="X60" s="8" t="s">
        <v>508</v>
      </c>
      <c r="Y60" s="8" t="s">
        <v>508</v>
      </c>
      <c r="Z60" s="8" t="s">
        <v>508</v>
      </c>
      <c r="AA60" s="8" t="s">
        <v>508</v>
      </c>
      <c r="AB60" s="8" t="s">
        <v>508</v>
      </c>
      <c r="AC60" s="18" t="s">
        <v>508</v>
      </c>
      <c r="AD60" s="19"/>
      <c r="AE60" s="8" t="s">
        <v>508</v>
      </c>
      <c r="AF60" s="8" t="s">
        <v>508</v>
      </c>
      <c r="AG60" s="8" t="s">
        <v>508</v>
      </c>
      <c r="AH60" s="8" t="s">
        <v>508</v>
      </c>
      <c r="AI60" s="8" t="s">
        <v>508</v>
      </c>
      <c r="AJ60" s="18" t="s">
        <v>508</v>
      </c>
      <c r="AK60" s="12">
        <v>2</v>
      </c>
      <c r="AL60" s="12">
        <v>0</v>
      </c>
      <c r="AM60" s="12">
        <v>0</v>
      </c>
      <c r="AN60" s="20">
        <f>SUM(AK60:AM60)</f>
        <v>2</v>
      </c>
      <c r="AO60" s="21">
        <v>647</v>
      </c>
      <c r="AP60" s="21">
        <v>200</v>
      </c>
      <c r="AQ60" s="22">
        <v>447</v>
      </c>
      <c r="AR60" s="23">
        <f>(AP60/AO60)</f>
        <v>0.3091190108191654</v>
      </c>
      <c r="AS60" s="23">
        <f>AQ60/AO60</f>
        <v>0.6908809891808346</v>
      </c>
      <c r="AT60" s="24">
        <f t="shared" si="18"/>
        <v>200</v>
      </c>
      <c r="AU60" s="25" t="e">
        <f t="shared" si="5"/>
        <v>#REF!</v>
      </c>
      <c r="AV60" s="25" t="s">
        <v>461</v>
      </c>
      <c r="AW60" s="16">
        <v>6341</v>
      </c>
      <c r="AX60" s="26">
        <f>AO60*1000</f>
        <v>647000</v>
      </c>
      <c r="AY60" s="26">
        <f>AP60*1000</f>
        <v>200000</v>
      </c>
      <c r="AZ60" s="27" t="s">
        <v>157</v>
      </c>
      <c r="BA60" s="26">
        <f>AY60/2</f>
        <v>100000</v>
      </c>
      <c r="BB60" s="27" t="s">
        <v>578</v>
      </c>
      <c r="BC60" s="12" t="s">
        <v>509</v>
      </c>
      <c r="BD60" s="12" t="s">
        <v>712</v>
      </c>
      <c r="BE60" s="64">
        <v>38374</v>
      </c>
      <c r="BF60" s="64">
        <v>38472</v>
      </c>
      <c r="BG60" s="64" t="s">
        <v>74</v>
      </c>
    </row>
    <row r="61" spans="1:59" s="37" customFormat="1" ht="39" thickBot="1">
      <c r="A61" s="8">
        <v>57</v>
      </c>
      <c r="B61" s="9" t="s">
        <v>527</v>
      </c>
      <c r="C61" s="10" t="s">
        <v>47</v>
      </c>
      <c r="D61" s="11" t="s">
        <v>46</v>
      </c>
      <c r="E61" s="63" t="s">
        <v>513</v>
      </c>
      <c r="F61" s="10" t="s">
        <v>48</v>
      </c>
      <c r="G61" s="12">
        <v>73998</v>
      </c>
      <c r="H61" s="10" t="s">
        <v>49</v>
      </c>
      <c r="I61" s="10" t="s">
        <v>50</v>
      </c>
      <c r="J61" s="13">
        <v>558337911</v>
      </c>
      <c r="K61" s="13">
        <v>558337910</v>
      </c>
      <c r="L61" s="13">
        <v>606740120</v>
      </c>
      <c r="M61" s="71" t="s">
        <v>51</v>
      </c>
      <c r="N61" s="71" t="s">
        <v>52</v>
      </c>
      <c r="O61" s="14" t="s">
        <v>53</v>
      </c>
      <c r="P61" s="10" t="s">
        <v>589</v>
      </c>
      <c r="Q61" s="15" t="s">
        <v>590</v>
      </c>
      <c r="R61" s="16" t="s">
        <v>54</v>
      </c>
      <c r="S61" s="10" t="str">
        <f t="shared" si="14"/>
        <v>Ing. Milan Procházka</v>
      </c>
      <c r="T61" s="17" t="s">
        <v>507</v>
      </c>
      <c r="U61" s="17">
        <v>3975</v>
      </c>
      <c r="V61" s="17"/>
      <c r="W61" s="8" t="s">
        <v>508</v>
      </c>
      <c r="X61" s="8" t="s">
        <v>508</v>
      </c>
      <c r="Y61" s="8" t="s">
        <v>508</v>
      </c>
      <c r="Z61" s="8" t="s">
        <v>508</v>
      </c>
      <c r="AA61" s="8" t="s">
        <v>508</v>
      </c>
      <c r="AB61" s="8" t="s">
        <v>508</v>
      </c>
      <c r="AC61" s="18" t="s">
        <v>508</v>
      </c>
      <c r="AD61" s="19"/>
      <c r="AE61" s="8" t="s">
        <v>508</v>
      </c>
      <c r="AF61" s="8" t="s">
        <v>508</v>
      </c>
      <c r="AG61" s="8" t="s">
        <v>508</v>
      </c>
      <c r="AH61" s="8" t="s">
        <v>508</v>
      </c>
      <c r="AI61" s="8" t="s">
        <v>508</v>
      </c>
      <c r="AJ61" s="18" t="s">
        <v>508</v>
      </c>
      <c r="AK61" s="12">
        <v>2</v>
      </c>
      <c r="AL61" s="12">
        <v>0</v>
      </c>
      <c r="AM61" s="12">
        <v>0</v>
      </c>
      <c r="AN61" s="20">
        <f t="shared" si="15"/>
        <v>2</v>
      </c>
      <c r="AO61" s="21">
        <v>400</v>
      </c>
      <c r="AP61" s="21">
        <v>200</v>
      </c>
      <c r="AQ61" s="22">
        <v>200</v>
      </c>
      <c r="AR61" s="23">
        <f t="shared" si="16"/>
        <v>0.5</v>
      </c>
      <c r="AS61" s="23">
        <f t="shared" si="17"/>
        <v>0.5</v>
      </c>
      <c r="AT61" s="24">
        <f t="shared" si="18"/>
        <v>200</v>
      </c>
      <c r="AU61" s="25" t="e">
        <f t="shared" si="5"/>
        <v>#REF!</v>
      </c>
      <c r="AV61" s="25" t="s">
        <v>462</v>
      </c>
      <c r="AW61" s="16">
        <v>5321</v>
      </c>
      <c r="AX61" s="26">
        <f t="shared" si="11"/>
        <v>400000</v>
      </c>
      <c r="AY61" s="26">
        <f t="shared" si="12"/>
        <v>200000</v>
      </c>
      <c r="AZ61" s="27" t="s">
        <v>157</v>
      </c>
      <c r="BA61" s="26">
        <f t="shared" si="7"/>
        <v>100000</v>
      </c>
      <c r="BB61" s="27" t="s">
        <v>578</v>
      </c>
      <c r="BC61" s="12" t="s">
        <v>509</v>
      </c>
      <c r="BD61" s="12" t="s">
        <v>713</v>
      </c>
      <c r="BE61" s="64">
        <v>38534</v>
      </c>
      <c r="BF61" s="64">
        <v>38595</v>
      </c>
      <c r="BG61" s="64" t="s">
        <v>74</v>
      </c>
    </row>
    <row r="62" spans="1:59" s="55" customFormat="1" ht="13.5" thickBot="1">
      <c r="A62" s="46"/>
      <c r="B62" s="47"/>
      <c r="C62" s="47"/>
      <c r="D62" s="48"/>
      <c r="E62" s="48"/>
      <c r="F62" s="48"/>
      <c r="G62" s="49"/>
      <c r="H62" s="50"/>
      <c r="I62" s="51"/>
      <c r="J62" s="51"/>
      <c r="K62" s="51"/>
      <c r="L62" s="51"/>
      <c r="M62" s="51"/>
      <c r="N62" s="51"/>
      <c r="O62" s="51"/>
      <c r="P62" s="52"/>
      <c r="Q62" s="51"/>
      <c r="R62" s="51"/>
      <c r="S62" s="53"/>
      <c r="T62" s="54"/>
      <c r="U62" s="54"/>
      <c r="V62" s="54"/>
      <c r="AB62" s="56"/>
      <c r="AD62" s="57"/>
      <c r="AE62" s="57"/>
      <c r="AH62" s="53"/>
      <c r="AI62" s="53"/>
      <c r="AJ62" s="53"/>
      <c r="AK62" s="53"/>
      <c r="AL62" s="53"/>
      <c r="AM62" s="53"/>
      <c r="AN62" s="53"/>
      <c r="AO62" s="58">
        <f>SUM(AO5:AO61)</f>
        <v>28733</v>
      </c>
      <c r="AP62" s="58">
        <f>SUM(AP5:AP61)</f>
        <v>10242</v>
      </c>
      <c r="AQ62" s="58">
        <f>SUM(AQ5:AQ61)</f>
        <v>18494</v>
      </c>
      <c r="AR62" s="59"/>
      <c r="AS62" s="59">
        <f>AQ62/AO62</f>
        <v>0.6436501583545052</v>
      </c>
      <c r="AT62" s="58">
        <f>SUM(AT5:AT61)</f>
        <v>10242</v>
      </c>
      <c r="AU62" s="53"/>
      <c r="AV62" s="53">
        <f>COUNTA(AV5:AV61)</f>
        <v>57</v>
      </c>
      <c r="AW62" s="67">
        <f>COUNTA(AW5:AW61)</f>
        <v>57</v>
      </c>
      <c r="AX62" s="60">
        <f>SUM(AX5:AX61)</f>
        <v>28733000</v>
      </c>
      <c r="AY62" s="60">
        <f>SUM(AY5:AY61)</f>
        <v>10242000</v>
      </c>
      <c r="AZ62" s="53"/>
      <c r="BA62" s="60">
        <f>SUM(BA5:BA61)</f>
        <v>5121000</v>
      </c>
      <c r="BB62" s="53">
        <f>COUNTA(BB5:BB61)</f>
        <v>57</v>
      </c>
      <c r="BC62" s="53">
        <f>COUNTA(BC5:BC61)</f>
        <v>57</v>
      </c>
      <c r="BD62" s="53">
        <f>COUNTA(BD5:BD61)</f>
        <v>57</v>
      </c>
      <c r="BE62" s="53">
        <f>COUNTA(BE5:BE61)</f>
        <v>57</v>
      </c>
      <c r="BF62" s="53">
        <f>COUNTA(BF5:BF61)</f>
        <v>57</v>
      </c>
      <c r="BG62" s="53"/>
    </row>
    <row r="63" spans="3:49" s="31" customFormat="1" ht="12.75">
      <c r="C63" s="34"/>
      <c r="E63" s="35"/>
      <c r="M63" s="34"/>
      <c r="N63" s="34"/>
      <c r="T63" s="2"/>
      <c r="U63" s="32"/>
      <c r="V63" s="32"/>
      <c r="AB63" s="33"/>
      <c r="AD63" s="34"/>
      <c r="AE63" s="34"/>
      <c r="AK63" s="35"/>
      <c r="AL63" s="35"/>
      <c r="AN63" s="34"/>
      <c r="AQ63" s="35"/>
      <c r="AW63" s="68"/>
    </row>
    <row r="65" spans="47:48" ht="12.75">
      <c r="AU65" s="28">
        <v>33768</v>
      </c>
      <c r="AV65" s="28">
        <v>5505</v>
      </c>
    </row>
    <row r="66" spans="47:48" ht="12.75">
      <c r="AU66" s="28">
        <v>1080</v>
      </c>
      <c r="AV66" s="28">
        <v>22621</v>
      </c>
    </row>
    <row r="67" ht="12.75">
      <c r="AU67" s="28">
        <v>3456</v>
      </c>
    </row>
    <row r="68" spans="47:49" ht="12.75">
      <c r="AU68" s="28">
        <f>SUM(AU65:AU67)</f>
        <v>38304</v>
      </c>
      <c r="AV68" s="28">
        <f>SUM(AV65:AV67)</f>
        <v>28126</v>
      </c>
      <c r="AW68" s="70">
        <f>AU68-AV68</f>
        <v>10178</v>
      </c>
    </row>
    <row r="69" ht="12.75">
      <c r="AV69" s="28">
        <f>AV68-AU66-AU67</f>
        <v>23590</v>
      </c>
    </row>
  </sheetData>
  <conditionalFormatting sqref="AC4 AC5:AD61">
    <cfRule type="expression" priority="1" dxfId="0" stopIfTrue="1">
      <formula>"nesplněno"</formula>
    </cfRule>
  </conditionalFormatting>
  <conditionalFormatting sqref="W4:AB61">
    <cfRule type="cellIs" priority="2" dxfId="1" operator="equal" stopIfTrue="1">
      <formula>"NE"</formula>
    </cfRule>
  </conditionalFormatting>
  <hyperlinks>
    <hyperlink ref="M43" r:id="rId1" display="sviadnov@applet.cz"/>
    <hyperlink ref="N43" r:id="rId2" display="www.sviadnov.cz"/>
    <hyperlink ref="M30" r:id="rId3" display="obec.spalov@quick.cz"/>
    <hyperlink ref="N30" r:id="rId4" display="www.spalov.cz"/>
    <hyperlink ref="M32" r:id="rId5" display="starosta@velkealbrechtice.cz"/>
    <hyperlink ref="N32" r:id="rId6" display="www.velkealbrechtice.cz"/>
    <hyperlink ref="M8" r:id="rId7" display="stara.ves@seznam.cz"/>
    <hyperlink ref="M44" r:id="rId8" display="ou.bukovec@bukovec.cz"/>
    <hyperlink ref="N44" r:id="rId9" display="www.bukovec.cz"/>
    <hyperlink ref="M42" r:id="rId10" display="ou.milikov@worldonline.cz"/>
    <hyperlink ref="N42" r:id="rId11" display="www.obecmilikov.cz"/>
    <hyperlink ref="M18" r:id="rId12" display="obec@albrechticky.cz"/>
    <hyperlink ref="N18" r:id="rId13" display="www.albrechticky.cz"/>
    <hyperlink ref="M50" r:id="rId14" display="starosta@velkapolom.cz"/>
    <hyperlink ref="N50" r:id="rId15" display="www.velkapolom.cz"/>
    <hyperlink ref="M11" r:id="rId16" display="obec@bilov.cz"/>
    <hyperlink ref="N11" r:id="rId17" display="www.bilov.cz"/>
    <hyperlink ref="M39" r:id="rId18" display="obec@dolnizivotice.cz"/>
    <hyperlink ref="N39" r:id="rId19" display="www.dolnizivotice.cz"/>
    <hyperlink ref="M33" r:id="rId20" display="galda@tremesna"/>
    <hyperlink ref="N33" r:id="rId21" display="www.tremesna.cz"/>
    <hyperlink ref="M13" r:id="rId22" display="obecmankovice@cmail.cz"/>
    <hyperlink ref="N13" r:id="rId23" display="www.mankovice.cz"/>
    <hyperlink ref="M61" r:id="rId24" display="obec@mostyujablunkova.cz"/>
    <hyperlink ref="N61" r:id="rId25" display="www.mostyujablunkova.cz"/>
    <hyperlink ref="M7" r:id="rId26" display="obec.leskovec@tiscali.cz"/>
    <hyperlink ref="M12" r:id="rId27" display="obeclomnice@quick.cz"/>
    <hyperlink ref="M46" r:id="rId28" display="ou.brumovice@volny.cz"/>
    <hyperlink ref="N46" r:id="rId29" display="www.brumovice-op.cz"/>
    <hyperlink ref="M47" r:id="rId30" display="ou.brumovice@volny.cz"/>
    <hyperlink ref="N47" r:id="rId31" display="www.brumovice-op.cz"/>
    <hyperlink ref="M51" r:id="rId32" display="ouvelh@iol.cz"/>
    <hyperlink ref="N51" r:id="rId33" display="www.velkeheraltice.cz"/>
    <hyperlink ref="N60" r:id="rId34" display="www.detmarovice.cz"/>
    <hyperlink ref="M36" r:id="rId35" display="chotebuz@volny.cz"/>
    <hyperlink ref="N36" r:id="rId36" display="www.chotebuz.cz"/>
    <hyperlink ref="M23" r:id="rId37" display="ou-litultovice@iol.cz"/>
    <hyperlink ref="N23" r:id="rId38" display="www.litultovice.cz"/>
    <hyperlink ref="M27" r:id="rId39" display="ou.neplachovice@iol.cz"/>
    <hyperlink ref="N27" r:id="rId40" display="www.neplachovice.web.worldonline.cz"/>
    <hyperlink ref="M26" r:id="rId41" display="ou@kyjovice.cz"/>
    <hyperlink ref="N26" r:id="rId42" display="www.kyjovice.cz"/>
    <hyperlink ref="M14" r:id="rId43" display="ou-krasna@post.cz"/>
    <hyperlink ref="N14" r:id="rId44" display="www.beskydy.cz/krasna"/>
    <hyperlink ref="M15" r:id="rId45" display="ou-krasna@post.cz"/>
    <hyperlink ref="N15" r:id="rId46" display="www.beskydy.cz/krasna"/>
    <hyperlink ref="M35" r:id="rId47" display="ouprazmo@iol.cz"/>
    <hyperlink ref="N35" r:id="rId48" display="www.prazmo.cz"/>
    <hyperlink ref="M52" r:id="rId49" display="ouhodslavice@telecom.cz"/>
    <hyperlink ref="M56" r:id="rId50" display="obecni.urad@kuncicepo.cz"/>
    <hyperlink ref="N56" r:id="rId51" display="www.kuncicepo.cz"/>
    <hyperlink ref="M55" r:id="rId52" display="starosta@verovice.cz"/>
    <hyperlink ref="N55" r:id="rId53" display="www.verovice.cz"/>
    <hyperlink ref="M31" r:id="rId54" display="obec.spalov@quick.cz"/>
    <hyperlink ref="N31" r:id="rId55" display="www.spalov.cz"/>
    <hyperlink ref="M19" r:id="rId56" display="oujakubcovice@telecom.cz"/>
    <hyperlink ref="N19" r:id="rId57" display="www.jakubcovice.zde.cz"/>
    <hyperlink ref="M57" r:id="rId58" display="ssuhb@mybox.cz"/>
    <hyperlink ref="N57" r:id="rId59" display="www.hbenesov.cz"/>
    <hyperlink ref="M54" r:id="rId60" display="obec@kunin.cz"/>
    <hyperlink ref="N54" r:id="rId61" display="www.kunin.cz"/>
    <hyperlink ref="M58" r:id="rId62" display="obec@suchdol-nad-odrou.cz"/>
    <hyperlink ref="N58" r:id="rId63" display="www.suchdol-nad-odrou.cz"/>
    <hyperlink ref="M49" r:id="rId64" display="ou.jindrichov@krnovsko.cz"/>
    <hyperlink ref="N49" r:id="rId65" display="www.obecjindrichov.cz"/>
    <hyperlink ref="M59" r:id="rId66" display="ous@volny.cz"/>
    <hyperlink ref="N59" r:id="rId67" display="www.stepankovice.cz"/>
    <hyperlink ref="M24" r:id="rId68" display="oupisecna@quick.cz"/>
    <hyperlink ref="N24" r:id="rId69" display="www.pisecna.unas.cz"/>
    <hyperlink ref="M40" r:id="rId70" display="lucina@iol.cz"/>
    <hyperlink ref="N40" r:id="rId71" display="www.lucina.cz"/>
    <hyperlink ref="M29" r:id="rId72" display="ou.dolnilomna@trz.cz"/>
    <hyperlink ref="N29" r:id="rId73" display="www.dlomna.trz.cz"/>
    <hyperlink ref="M28" r:id="rId74" display="starosta@teskovice.cz"/>
    <hyperlink ref="N28" r:id="rId75" display="www.teskovice.cz"/>
    <hyperlink ref="M38" r:id="rId76" display="ou-komornilhotka@iol.cz"/>
    <hyperlink ref="N38" r:id="rId77" display="www.komorni-lhotka.cz"/>
    <hyperlink ref="M48" r:id="rId78" display="urad@cmail.cz"/>
    <hyperlink ref="N48" r:id="rId79" display="www.silherovice.cz"/>
    <hyperlink ref="M41" r:id="rId80" display="sykorova@zator.cz"/>
    <hyperlink ref="N41" r:id="rId81" display="www.zator.cz"/>
    <hyperlink ref="M25" r:id="rId82" display="sobesovice@iol.cz"/>
    <hyperlink ref="N25" r:id="rId83" display="www.sobesovice.cz"/>
    <hyperlink ref="M9" r:id="rId84" display="zbyslavice@raz-dva.cz"/>
    <hyperlink ref="N9" r:id="rId85" display="www.zbyslavice.cz"/>
    <hyperlink ref="M10" r:id="rId86" display="zbyslavice@raz-dva.cz"/>
    <hyperlink ref="N10" r:id="rId87" display="www.zbyslavice.cz"/>
    <hyperlink ref="M21" r:id="rId88" display="obec@bruzovice.cz"/>
    <hyperlink ref="N21" r:id="rId89" display="www.bruzovice.cz"/>
    <hyperlink ref="M22" r:id="rId90" display="obec@bruzovice.cz"/>
    <hyperlink ref="N22" r:id="rId91" display="www.bruzovice.cz"/>
    <hyperlink ref="N45" r:id="rId92" display="www.jistebnik.cz"/>
    <hyperlink ref="M5" r:id="rId93" display="ou.bocanovice@quick.cz"/>
    <hyperlink ref="M53" r:id="rId94" display="starosta@obechradek.cz"/>
    <hyperlink ref="N53" r:id="rId95" display="www.obechradek.cz"/>
    <hyperlink ref="M37" r:id="rId96" display="mokrelazce@mokrelazce.cz"/>
    <hyperlink ref="N37" r:id="rId97" display="www.mokrelazce.cz"/>
    <hyperlink ref="M16" r:id="rId98" display="obec.ryzoviste@tiscali.cz"/>
    <hyperlink ref="N16" r:id="rId99" display="www.ryzoviste.cz"/>
    <hyperlink ref="M17" r:id="rId100" display="obec.ryzoviste@tiscali.cz"/>
    <hyperlink ref="N17" r:id="rId101" display="www.ryzoviste.cz"/>
    <hyperlink ref="M6" r:id="rId102" display="vojkovice@applet.cz"/>
    <hyperlink ref="N6" r:id="rId103" display="www.vojkovice.fmseznam.cz"/>
    <hyperlink ref="M20" r:id="rId104" display="obec@chvalikovice.cz"/>
    <hyperlink ref="N20" r:id="rId105" display="www.chvalikovice.cz"/>
    <hyperlink ref="M34" r:id="rId106" display="ou-stritez@telecom.cz"/>
    <hyperlink ref="N34" r:id="rId107" display="www.obecstritez.cz"/>
  </hyperlinks>
  <printOptions/>
  <pageMargins left="0.5905511811023623" right="0" top="0.984251968503937" bottom="0" header="0.5118110236220472" footer="0"/>
  <pageSetup horizontalDpi="600" verticalDpi="600" orientation="landscape" paperSize="9" scale="95" r:id="rId108"/>
  <headerFooter alignWithMargins="0">
    <oddHeader>&amp;L&amp;"Times New Roman CE,tučné"&amp;14Usnesení č. 5/221/1 - Příloha č. 4&amp;"Times New Roman CE,obyčejné"
Počet stran přílohy: 5&amp;R&amp;"Times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A1:IV16384"/>
    </sheetView>
  </sheetViews>
  <sheetFormatPr defaultColWidth="9.00390625" defaultRowHeight="12.75"/>
  <cols>
    <col min="1" max="1" width="9.125" style="92" customWidth="1"/>
    <col min="2" max="2" width="12.00390625" style="107" customWidth="1"/>
    <col min="3" max="3" width="11.00390625" style="107" customWidth="1"/>
    <col min="4" max="4" width="14.25390625" style="107" customWidth="1"/>
    <col min="5" max="6" width="9.875" style="107" customWidth="1"/>
    <col min="7" max="7" width="10.75390625" style="107" customWidth="1"/>
    <col min="8" max="8" width="11.25390625" style="107" customWidth="1"/>
    <col min="9" max="9" width="12.00390625" style="107" customWidth="1"/>
    <col min="10" max="10" width="12.00390625" style="98" customWidth="1"/>
    <col min="11" max="11" width="10.75390625" style="107" customWidth="1"/>
    <col min="12" max="12" width="12.25390625" style="98" customWidth="1"/>
    <col min="13" max="13" width="9.125" style="107" customWidth="1"/>
    <col min="14" max="15" width="9.125" style="98" customWidth="1"/>
    <col min="16" max="16" width="11.125" style="98" customWidth="1"/>
    <col min="17" max="17" width="11.875" style="99" customWidth="1"/>
    <col min="18" max="18" width="9.125" style="99" customWidth="1"/>
    <col min="19" max="19" width="11.625" style="99" customWidth="1"/>
    <col min="20" max="20" width="9.125" style="99" customWidth="1"/>
    <col min="21" max="21" width="11.25390625" style="99" customWidth="1"/>
    <col min="22" max="22" width="9.125" style="99" customWidth="1"/>
    <col min="23" max="23" width="11.625" style="98" customWidth="1"/>
    <col min="24" max="24" width="9.125" style="99" customWidth="1"/>
    <col min="25" max="25" width="11.00390625" style="98" customWidth="1"/>
    <col min="26" max="26" width="9.125" style="99" customWidth="1"/>
    <col min="27" max="27" width="12.125" style="99" customWidth="1"/>
    <col min="28" max="28" width="9.625" style="98" customWidth="1"/>
    <col min="29" max="16384" width="9.125" style="102" customWidth="1"/>
  </cols>
  <sheetData>
    <row r="1" spans="1:28" s="97" customFormat="1" ht="54" customHeight="1">
      <c r="A1" s="92"/>
      <c r="B1" s="93"/>
      <c r="C1" s="93"/>
      <c r="D1" s="93"/>
      <c r="E1" s="93"/>
      <c r="F1" s="93"/>
      <c r="G1" s="93"/>
      <c r="H1" s="93"/>
      <c r="I1" s="93"/>
      <c r="J1" s="94"/>
      <c r="K1" s="93"/>
      <c r="L1" s="94"/>
      <c r="M1" s="93"/>
      <c r="N1" s="94"/>
      <c r="O1" s="94"/>
      <c r="P1" s="94"/>
      <c r="Q1" s="94"/>
      <c r="R1" s="94"/>
      <c r="S1" s="94"/>
      <c r="T1" s="94"/>
      <c r="U1" s="94"/>
      <c r="V1" s="94"/>
      <c r="W1" s="95"/>
      <c r="X1" s="96"/>
      <c r="Y1" s="94"/>
      <c r="Z1" s="94"/>
      <c r="AA1" s="94"/>
      <c r="AB1" s="94"/>
    </row>
    <row r="2" spans="2:24" ht="15">
      <c r="B2" s="98"/>
      <c r="C2" s="98"/>
      <c r="D2" s="98"/>
      <c r="E2" s="98"/>
      <c r="F2" s="98"/>
      <c r="G2" s="98"/>
      <c r="H2" s="98"/>
      <c r="I2" s="98"/>
      <c r="K2" s="98"/>
      <c r="M2" s="98"/>
      <c r="W2" s="100"/>
      <c r="X2" s="101"/>
    </row>
    <row r="3" spans="2:24" ht="15">
      <c r="B3" s="98"/>
      <c r="C3" s="98"/>
      <c r="D3" s="98"/>
      <c r="E3" s="98"/>
      <c r="F3" s="98"/>
      <c r="G3" s="98"/>
      <c r="H3" s="98"/>
      <c r="I3" s="98"/>
      <c r="K3" s="98"/>
      <c r="M3" s="98"/>
      <c r="W3" s="100"/>
      <c r="X3" s="101"/>
    </row>
    <row r="4" spans="2:24" ht="15">
      <c r="B4" s="98"/>
      <c r="C4" s="98"/>
      <c r="D4" s="98"/>
      <c r="E4" s="98"/>
      <c r="F4" s="98"/>
      <c r="G4" s="98"/>
      <c r="H4" s="98"/>
      <c r="I4" s="98"/>
      <c r="K4" s="98"/>
      <c r="M4" s="98"/>
      <c r="W4" s="100"/>
      <c r="X4" s="101"/>
    </row>
    <row r="5" spans="2:24" ht="15">
      <c r="B5" s="98"/>
      <c r="C5" s="98"/>
      <c r="D5" s="98"/>
      <c r="E5" s="98"/>
      <c r="F5" s="98"/>
      <c r="G5" s="98"/>
      <c r="H5" s="98"/>
      <c r="I5" s="98"/>
      <c r="K5" s="98"/>
      <c r="M5" s="98"/>
      <c r="W5" s="100"/>
      <c r="X5" s="101"/>
    </row>
    <row r="6" spans="2:24" ht="15">
      <c r="B6" s="98"/>
      <c r="C6" s="98"/>
      <c r="D6" s="98"/>
      <c r="E6" s="98"/>
      <c r="F6" s="98"/>
      <c r="G6" s="98"/>
      <c r="H6" s="98"/>
      <c r="I6" s="98"/>
      <c r="K6" s="98"/>
      <c r="M6" s="98"/>
      <c r="W6" s="100"/>
      <c r="X6" s="101"/>
    </row>
    <row r="7" spans="1:28" s="106" customFormat="1" ht="1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105"/>
      <c r="Y7" s="104"/>
      <c r="Z7" s="104"/>
      <c r="AA7" s="104"/>
      <c r="AB7" s="10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bartmanova</cp:lastModifiedBy>
  <cp:lastPrinted>2005-06-24T08:16:36Z</cp:lastPrinted>
  <dcterms:created xsi:type="dcterms:W3CDTF">2004-02-24T06:50:35Z</dcterms:created>
  <dcterms:modified xsi:type="dcterms:W3CDTF">2005-06-24T08:16:44Z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