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E.zav.ukaz" sheetId="1" r:id="rId1"/>
    <sheet name="TAB-1" sheetId="2" r:id="rId2"/>
    <sheet name="TAB-2" sheetId="3" r:id="rId3"/>
    <sheet name="TAB-3" sheetId="4" r:id="rId4"/>
    <sheet name="TAB-4" sheetId="5" r:id="rId5"/>
    <sheet name="TAB-4 účel" sheetId="6" r:id="rId6"/>
    <sheet name="TAB-5" sheetId="7" r:id="rId7"/>
    <sheet name="TAB-6" sheetId="8" r:id="rId8"/>
    <sheet name="TAB-7" sheetId="9" r:id="rId9"/>
  </sheets>
  <definedNames>
    <definedName name="_xlnm.Print_Area" localSheetId="0">'E.zav.ukaz'!$A$1:$J$16</definedName>
    <definedName name="_xlnm.Print_Area" localSheetId="1">'TAB-1'!$A$1:$D$29</definedName>
    <definedName name="_xlnm.Print_Area" localSheetId="2">'TAB-2'!$A$1:$D$25</definedName>
    <definedName name="_xlnm.Print_Area" localSheetId="3">'TAB-3'!$A$1:$D$70</definedName>
    <definedName name="_xlnm.Print_Area" localSheetId="4">'TAB-4'!$A$1:$F$280</definedName>
    <definedName name="_xlnm.Print_Area" localSheetId="5">'TAB-4 účel'!$A$1:$D$10</definedName>
    <definedName name="_xlnm.Print_Area" localSheetId="7">'TAB-6'!$A$1:$D$10</definedName>
    <definedName name="Z_5B9F9FD0_0CB2_4EC2_9E70_A4069FA5CD9A_.wvu.Cols" localSheetId="0" hidden="1">'E.zav.ukaz'!$I:$I</definedName>
    <definedName name="Z_5B9F9FD0_0CB2_4EC2_9E70_A4069FA5CD9A_.wvu.PrintArea" localSheetId="0" hidden="1">'E.zav.ukaz'!$A$1:$J$16</definedName>
    <definedName name="Z_5B9F9FD0_0CB2_4EC2_9E70_A4069FA5CD9A_.wvu.PrintArea" localSheetId="1" hidden="1">'TAB-1'!$A$1:$D$29</definedName>
    <definedName name="Z_5B9F9FD0_0CB2_4EC2_9E70_A4069FA5CD9A_.wvu.PrintArea" localSheetId="2" hidden="1">'TAB-2'!$A$1:$D$25</definedName>
    <definedName name="Z_5B9F9FD0_0CB2_4EC2_9E70_A4069FA5CD9A_.wvu.PrintArea" localSheetId="3" hidden="1">'TAB-3'!$A$1:$D$70</definedName>
    <definedName name="Z_5B9F9FD0_0CB2_4EC2_9E70_A4069FA5CD9A_.wvu.PrintArea" localSheetId="4" hidden="1">'TAB-4'!$A$1:$F$280</definedName>
    <definedName name="Z_5B9F9FD0_0CB2_4EC2_9E70_A4069FA5CD9A_.wvu.PrintArea" localSheetId="5" hidden="1">'TAB-4 účel'!$A$1:$D$10</definedName>
    <definedName name="Z_5B9F9FD0_0CB2_4EC2_9E70_A4069FA5CD9A_.wvu.PrintArea" localSheetId="7" hidden="1">'TAB-6'!$A$1:$D$10</definedName>
    <definedName name="Z_630CD5E0_4FF8_4927_A5C3_A81C40722260_.wvu.Cols" localSheetId="0" hidden="1">'E.zav.ukaz'!$I:$I</definedName>
    <definedName name="Z_630CD5E0_4FF8_4927_A5C3_A81C40722260_.wvu.PrintArea" localSheetId="0" hidden="1">'E.zav.ukaz'!$A$2:$J$29</definedName>
    <definedName name="Z_630CD5E0_4FF8_4927_A5C3_A81C40722260_.wvu.PrintArea" localSheetId="1" hidden="1">'TAB-1'!$A$1:$D$6</definedName>
    <definedName name="Z_630CD5E0_4FF8_4927_A5C3_A81C40722260_.wvu.PrintArea" localSheetId="2" hidden="1">'TAB-2'!$A$1:$D$13</definedName>
    <definedName name="Z_630CD5E0_4FF8_4927_A5C3_A81C40722260_.wvu.PrintArea" localSheetId="3" hidden="1">'TAB-3'!$A$1:$D$40</definedName>
    <definedName name="Z_BB6FCD85_3BBB_4F1B_9EDB_02959A79FFEA_.wvu.Cols" localSheetId="0" hidden="1">'E.zav.ukaz'!$I:$I</definedName>
    <definedName name="Z_BB6FCD85_3BBB_4F1B_9EDB_02959A79FFEA_.wvu.PrintArea" localSheetId="0" hidden="1">'E.zav.ukaz'!$A$1:$J$16</definedName>
    <definedName name="Z_BB6FCD85_3BBB_4F1B_9EDB_02959A79FFEA_.wvu.PrintArea" localSheetId="1" hidden="1">'TAB-1'!$A$1:$D$29</definedName>
    <definedName name="Z_BB6FCD85_3BBB_4F1B_9EDB_02959A79FFEA_.wvu.PrintArea" localSheetId="2" hidden="1">'TAB-2'!$A$1:$D$25</definedName>
    <definedName name="Z_BB6FCD85_3BBB_4F1B_9EDB_02959A79FFEA_.wvu.PrintArea" localSheetId="3" hidden="1">'TAB-3'!$A$1:$D$70</definedName>
    <definedName name="Z_BB6FCD85_3BBB_4F1B_9EDB_02959A79FFEA_.wvu.PrintArea" localSheetId="4" hidden="1">'TAB-4'!$A$1:$F$280</definedName>
    <definedName name="Z_BB6FCD85_3BBB_4F1B_9EDB_02959A79FFEA_.wvu.PrintArea" localSheetId="5" hidden="1">'TAB-4 účel'!$A$1:$D$10</definedName>
    <definedName name="Z_BB6FCD85_3BBB_4F1B_9EDB_02959A79FFEA_.wvu.PrintArea" localSheetId="7" hidden="1">'TAB-6'!$A$1:$D$10</definedName>
    <definedName name="Z_DF6DD3D3_9FED_4680_B2F6_DE0F0C893B82_.wvu.Cols" localSheetId="0" hidden="1">'E.zav.ukaz'!$I:$I</definedName>
    <definedName name="Z_DF6DD3D3_9FED_4680_B2F6_DE0F0C893B82_.wvu.PrintArea" localSheetId="0" hidden="1">'E.zav.ukaz'!$A$1:$J$16</definedName>
    <definedName name="Z_DF6DD3D3_9FED_4680_B2F6_DE0F0C893B82_.wvu.PrintArea" localSheetId="1" hidden="1">'TAB-1'!$A$1:$D$29</definedName>
    <definedName name="Z_DF6DD3D3_9FED_4680_B2F6_DE0F0C893B82_.wvu.PrintArea" localSheetId="2" hidden="1">'TAB-2'!$A$1:$D$25</definedName>
    <definedName name="Z_DF6DD3D3_9FED_4680_B2F6_DE0F0C893B82_.wvu.PrintArea" localSheetId="3" hidden="1">'TAB-3'!$A$1:$D$70</definedName>
    <definedName name="Z_DF6DD3D3_9FED_4680_B2F6_DE0F0C893B82_.wvu.PrintArea" localSheetId="4" hidden="1">'TAB-4'!$A$1:$F$280</definedName>
    <definedName name="Z_DF6DD3D3_9FED_4680_B2F6_DE0F0C893B82_.wvu.PrintArea" localSheetId="5" hidden="1">'TAB-4 účel'!$A$1:$D$10</definedName>
    <definedName name="Z_DF6DD3D3_9FED_4680_B2F6_DE0F0C893B82_.wvu.PrintArea" localSheetId="7" hidden="1">'TAB-6'!$A$1:$D$10</definedName>
  </definedNames>
  <calcPr fullCalcOnLoad="1"/>
</workbook>
</file>

<file path=xl/sharedStrings.xml><?xml version="1.0" encoding="utf-8"?>
<sst xmlns="http://schemas.openxmlformats.org/spreadsheetml/2006/main" count="1540" uniqueCount="812">
  <si>
    <t>Gymnázium, Rýmařov, příspěvková organizace</t>
  </si>
  <si>
    <t>Rýmařov, Sokolovská 34</t>
  </si>
  <si>
    <t>00842753</t>
  </si>
  <si>
    <t>Gymnázium, Slezská Ostrava, příspěvková organizace</t>
  </si>
  <si>
    <t>Ostrava - Slezská Ostrava, Hladnovská 35</t>
  </si>
  <si>
    <t>00601390</t>
  </si>
  <si>
    <t>Gymnázium, Třinec, příspěvková organizace</t>
  </si>
  <si>
    <t>Třinec, Komenského 713</t>
  </si>
  <si>
    <t>Gymnázium, Vítkov, Komenského 145, příspěvková organizace</t>
  </si>
  <si>
    <t>Vítkov, Komenského 145</t>
  </si>
  <si>
    <t>00602078</t>
  </si>
  <si>
    <t>Janáčkova konzervatoř v Ostravě, příspěvková organizace</t>
  </si>
  <si>
    <t>Ostrava 1, Českobratrská 40</t>
  </si>
  <si>
    <t>Jazykové gymnázium Pavla Tigrida, Ostrava-Poruba, příspěvková organizace</t>
  </si>
  <si>
    <t>Ostrava - Poruba, G. Klimenta 493</t>
  </si>
  <si>
    <t>Krajské zařízení pro další vzdělávání pedagogických pracovníků a informační centrum, Nový Jičín, příspěvková organizace</t>
  </si>
  <si>
    <t>Nový Jičín, Štefánikova 7</t>
  </si>
  <si>
    <t>Masarykova střední  škola zemědělská, Opava, příspěvková organizace</t>
  </si>
  <si>
    <t>Opava, Purkyňova 12</t>
  </si>
  <si>
    <t>00601641</t>
  </si>
  <si>
    <t>Masarykovo gymnázium, Příbor, příspěvková organizace</t>
  </si>
  <si>
    <t>Příbor, Jičínská 528</t>
  </si>
  <si>
    <t>tabulka č. 4, strana 4</t>
  </si>
  <si>
    <t>Mateřská škola logopedická, Frýdek-Místek, 8. pěšího pluku 821, příspěvková organizace</t>
  </si>
  <si>
    <t>Frýdek-Místek, 8. pěšího pluku 821</t>
  </si>
  <si>
    <t>Mateřská škola logopedická, Karviná-Hranice, Einsteinova 2849, příspěvková organizace</t>
  </si>
  <si>
    <t>Karviná - Hranice, Einsteinova 2849</t>
  </si>
  <si>
    <t>Mateřská škola logopedická, Ostrava-Poruba, Liptaňské nám. 890, příspěvková organizace</t>
  </si>
  <si>
    <t>Ostrava - Poruba, Liptaňské nám. 890</t>
  </si>
  <si>
    <t>Mateřská škola logopedická, Ostrava-Poruba, Na Robinsonce 1646, příspěvková organizace</t>
  </si>
  <si>
    <t>Ostrava - Poruba, Na Robinsonce 1646</t>
  </si>
  <si>
    <t>Mateřská škola pro tělesně postižené, Opava, E. Krásnohorské 8, příspěvková organizace</t>
  </si>
  <si>
    <t>Opava, Elišky Krásnohorské 8</t>
  </si>
  <si>
    <t>Mateřská škola pro zrakově postižené, Havířov-Město, Mozartova 2, příspěvková organizace</t>
  </si>
  <si>
    <t>Havířov, Mozartova 2</t>
  </si>
  <si>
    <t>Mateřská škola, Ostrava-Poruba, U Školky 1621, příspěvková organizace</t>
  </si>
  <si>
    <t>Ostrava - Poruba, U Školky 1621</t>
  </si>
  <si>
    <t>00842761</t>
  </si>
  <si>
    <t>Matiční gymnázium, Ostrava, příspěvková organizace</t>
  </si>
  <si>
    <t>Ostrava, Dr. Šmerala 25</t>
  </si>
  <si>
    <t>Mendelovo gymnázium, Opava, příspěvková organizace</t>
  </si>
  <si>
    <t>Opava, Komenského 5</t>
  </si>
  <si>
    <t>00601314</t>
  </si>
  <si>
    <t>Moravská hospodářská střední škola, Bruntál, příspěvková organizace</t>
  </si>
  <si>
    <t>Bruntál, nám. J. Žižky 10</t>
  </si>
  <si>
    <t>00602086</t>
  </si>
  <si>
    <t>Obchodní akademie a Vyšší odborná škola sociální, Ostrava-Mariánské Hory, příspěvková organizace</t>
  </si>
  <si>
    <t>Ostrava - Mariánské Hory, Karasova 16</t>
  </si>
  <si>
    <t>Obchodní akademie, Český Těšín, Sokola Tůmy 12, příspěvková organizace</t>
  </si>
  <si>
    <t>Český Těšín, Sokola Tůmy 12</t>
  </si>
  <si>
    <t>00601373</t>
  </si>
  <si>
    <t>Obchodní akademie, Frýdek-Místek, Palackého 123, příspěvková organizace</t>
  </si>
  <si>
    <t>Frýdek-Místek, Palackého 123</t>
  </si>
  <si>
    <t>Obchodní akademie, Opava, příspěvková organizace</t>
  </si>
  <si>
    <t>Opava, Hany Kvapilové 20</t>
  </si>
  <si>
    <t>Obchodní akademie, Orlová, příspěvková organizace</t>
  </si>
  <si>
    <t>Orlová-Lutyně, Polní 964</t>
  </si>
  <si>
    <t>00602094</t>
  </si>
  <si>
    <t>Obchodní akademie, Ostrava-Poruba, příspěvková organizace</t>
  </si>
  <si>
    <t>Ostrava - Poruba, Polská 1543</t>
  </si>
  <si>
    <t>00601837</t>
  </si>
  <si>
    <t>Odborné učiliště a Praktická škola, Hlučín, příspěvková organizace</t>
  </si>
  <si>
    <t xml:space="preserve">Odborné učiliště a Praktická škola, </t>
  </si>
  <si>
    <t>00601594</t>
  </si>
  <si>
    <t>Odborné učiliště a Praktická škola, Nový Jičín, příspěvková organizace</t>
  </si>
  <si>
    <t>Nový Jičín, Sokolovská 45</t>
  </si>
  <si>
    <t>Pedagogicko-psychologická poradna, Bruntál, příspěvková organizace</t>
  </si>
  <si>
    <t>Bruntál, Krnovská 9</t>
  </si>
  <si>
    <t>Pedagogicko-psychologická poradna, Frýdek-Místek, příspěvková organizace</t>
  </si>
  <si>
    <t>Frýdek-Místek, Palackého 130</t>
  </si>
  <si>
    <t>Pedagogicko-psychologická poradna, Karviná, příspěvková organizace</t>
  </si>
  <si>
    <t>Karviná, Nejedlého 591</t>
  </si>
  <si>
    <t>Pedagogicko-psychologická poradna, Nový Jičín, příspěvková organizace</t>
  </si>
  <si>
    <t>Nový Jičín, Žižkova 3</t>
  </si>
  <si>
    <t>00849936</t>
  </si>
  <si>
    <t>Pedagogicko-psychologická poradna, Opava, příspěvková organizace</t>
  </si>
  <si>
    <t>Opava, Matiční dům, Rybí trh 7-8</t>
  </si>
  <si>
    <t>tabulka č. 4, strana 5</t>
  </si>
  <si>
    <t>Pedagogicko-psychologická poradna, Ostrava-Zábřeh, příspěvková organizace</t>
  </si>
  <si>
    <t>Ostrava - Zábřeh, Kpt. Vajdy 1</t>
  </si>
  <si>
    <t>Slezské gymnázium, Opava, příspěvková organizace</t>
  </si>
  <si>
    <t>Opava, Krnovská 69</t>
  </si>
  <si>
    <t>00847780</t>
  </si>
  <si>
    <t>SPEKTRUM-Stanice mladých techniků, Havířov - Město, Kudeříkové 14 , příspěvková organizace</t>
  </si>
  <si>
    <t>Havířov - Město, Kudeříkové 14</t>
  </si>
  <si>
    <t>00602060</t>
  </si>
  <si>
    <t>Sportovní gymnázium Dany a Emila Zátopkových, Ostrava, příspěvková organizace</t>
  </si>
  <si>
    <t>Ostrava - Zábřeh, Výškovická 2631</t>
  </si>
  <si>
    <t>Sportovní gymnázium, Vrbno pod Pradědem, nám. Sv. Michala 12, příspěvková organizace</t>
  </si>
  <si>
    <t>Vrbno pod Pradědem, nám. Sv. Michala 12</t>
  </si>
  <si>
    <t>00847127</t>
  </si>
  <si>
    <t>Stanice mladých turistů, Frýdek-Místek, tř. Pionýrů 764, příspěvková organizace</t>
  </si>
  <si>
    <t>Frýdek-Místek, tř. Pionýrů 764</t>
  </si>
  <si>
    <t>00848361</t>
  </si>
  <si>
    <t>Středisko volného času Fokus, Nový Jičín, příspěvková organizace</t>
  </si>
  <si>
    <t>Nový Jičín, K Nemocnici 23</t>
  </si>
  <si>
    <t>00847925</t>
  </si>
  <si>
    <t>Středisko volného času JUVENTUS, Karviná, příspěvková organizace</t>
  </si>
  <si>
    <t>Karviná - Nové Město, U Bažantnice 1794</t>
  </si>
  <si>
    <t>00601942</t>
  </si>
  <si>
    <t>Středisko volného času Korunka, Ostrava-Mariánské Hory, příspěvková organizace</t>
  </si>
  <si>
    <t>Ostrava - Mariánské Hory, Korunní 49</t>
  </si>
  <si>
    <t>00849782</t>
  </si>
  <si>
    <t>Středisko volného času, Opava, příspěvková organizace</t>
  </si>
  <si>
    <t>Opava, Jaselská 4</t>
  </si>
  <si>
    <t>Středisko volného času, Ostrava-Zábřeh, příspěvková organizace</t>
  </si>
  <si>
    <t>Ostrava-Zábřeh, Gurtěvova 8</t>
  </si>
  <si>
    <t>00845329</t>
  </si>
  <si>
    <t>Střední  škola telekomunikační, Ostrava, příspěvková organizace</t>
  </si>
  <si>
    <t>Ostrava-Poruba, Opavská 1119</t>
  </si>
  <si>
    <t>00845027</t>
  </si>
  <si>
    <t>Střední  škola, Nový Jičín, příspěvková organizace</t>
  </si>
  <si>
    <t>Nový Jičín, Divadelní 4</t>
  </si>
  <si>
    <t>00100340</t>
  </si>
  <si>
    <t>Střední odborná škola a Střední odborné učiliště podnikání a služeb, Jablunkov, Školní 416, příspěvková organizace,</t>
  </si>
  <si>
    <t>Jablunkov, Školní 416</t>
  </si>
  <si>
    <t>Střední odborná škola a Střední odborné učiliště, Krnov,  Opavská 49, příspěvková organizace</t>
  </si>
  <si>
    <t>Krnov, Opavská 49</t>
  </si>
  <si>
    <t>Střední odborná škola dopravní a Střední odborné učiliště, Ostrava-Vítkovice, příspěvková organizace</t>
  </si>
  <si>
    <t>Ostrava-Vítkovice, Moravská 2</t>
  </si>
  <si>
    <t>Střední odborná škola dopravy a cestovního ruchu, Krnov, příspěvková organizace</t>
  </si>
  <si>
    <t>Krnov, Revoluční 92</t>
  </si>
  <si>
    <t>00602124</t>
  </si>
  <si>
    <t>Střední odborná škola chemická akademika Heyrovského a Gymnázium, Ostrava, příspěvková organizace</t>
  </si>
  <si>
    <t>Ostrava - Zábřeh, Středoškolská 1</t>
  </si>
  <si>
    <t>tabulka č. 4, strana 6</t>
  </si>
  <si>
    <t>Střední odborná škola waldorfská, Ostrava, příspěvková organizace</t>
  </si>
  <si>
    <t>Ostrava, Generála Píky 13 A</t>
  </si>
  <si>
    <t>Střední odborné učiliště stavební, Opava, Boženy Němcové 22, příspěvková organizace</t>
  </si>
  <si>
    <t xml:space="preserve">Opava, Boženy Němcové 22 </t>
  </si>
  <si>
    <t>00601292</t>
  </si>
  <si>
    <t>Střední pedagogická škola a Střední odborná škola, Krnov, příspěvková organizace</t>
  </si>
  <si>
    <t>Krnov, Jiráskova 1a</t>
  </si>
  <si>
    <t>Střední průmyslová škola elektrotechnická, Havířov, příspěvková organizace</t>
  </si>
  <si>
    <t>Havířov-Město, Makarenkova 1</t>
  </si>
  <si>
    <t>00602132</t>
  </si>
  <si>
    <t>Střední průmyslová škola elektrotechniky a informatiky, Ostrava, příspěvková organizace</t>
  </si>
  <si>
    <t>Ostrava-Moravská Ostrava, Kratochvílova 7</t>
  </si>
  <si>
    <t>Střední průmyslová škola stavební, Havířov, příspěvková organizace</t>
  </si>
  <si>
    <t>Havířov-Podlesí, Kollárova 2</t>
  </si>
  <si>
    <t>Střední průmyslová škola stavební, Opava, příspěvková organizace</t>
  </si>
  <si>
    <t>Opava, Mírová 3</t>
  </si>
  <si>
    <t>00602116</t>
  </si>
  <si>
    <t>Střední průmyslová škola stavební, Ostrava-Zábřeh, Středoškolská 3, příspěvková organizace</t>
  </si>
  <si>
    <t>Ostrava - Zábřeh, Středoškolská 3</t>
  </si>
  <si>
    <t>00602141</t>
  </si>
  <si>
    <t>Střední průmyslová škola,  Ostrava-Vítkovice, příspěvková organizace</t>
  </si>
  <si>
    <t>Ostrava - Vítkovice, Zengrova 1</t>
  </si>
  <si>
    <t>00601322</t>
  </si>
  <si>
    <t>Střední průmyslová škola, Bruntál, příspěvková organizace</t>
  </si>
  <si>
    <t>Bruntál, Kavalcova 1</t>
  </si>
  <si>
    <t>00601381</t>
  </si>
  <si>
    <t>Střední průmyslová škola, Frýdek-Místek, příspěvková organizace</t>
  </si>
  <si>
    <t>Frýdek-Místek, 28. října 1598</t>
  </si>
  <si>
    <t>Střední průmyslová škola, Karviná, příspěvková organizace</t>
  </si>
  <si>
    <t>Karviná-Hranice, Žižkova 1818</t>
  </si>
  <si>
    <t>Střední škola a Základní škola, Frýdek-Místek, Pionýrů 767, příspěvková organizace</t>
  </si>
  <si>
    <t>Frýdek-Místek, Pionýrů 767</t>
  </si>
  <si>
    <t>Střední škola elektrostavební a dřevozpracující, Frýdek-Místek, příspěvková organizace</t>
  </si>
  <si>
    <t>Frýdek-Místek, Pionýrů 2069</t>
  </si>
  <si>
    <t>00601632</t>
  </si>
  <si>
    <t>Střední škola elektrotechnická, Frenštát pod Radhoštěm, příspěvková organizace</t>
  </si>
  <si>
    <t xml:space="preserve">Frenštát pod Radhoštěm, Křižíkova 1258 </t>
  </si>
  <si>
    <t>Střední škola elektrotechnická, Ostrava, Na Jízdárně 30, příspěvková organizace</t>
  </si>
  <si>
    <t xml:space="preserve">Ostrava, Na Jízdárně 30 </t>
  </si>
  <si>
    <t>00577243</t>
  </si>
  <si>
    <t>Střední škola gastronomie a služeb, Frýdek-Místek, tř. T.G.Masaryka 451,  příspěvková organizace</t>
  </si>
  <si>
    <t>Frýdek-Místek, tř. T.G.Masaryka 451</t>
  </si>
  <si>
    <t>00576441</t>
  </si>
  <si>
    <t>Střední škola hotelnictví a gastronomie, Frenštát pod Radhoštěm, příspěvková organizace</t>
  </si>
  <si>
    <t>Frenštát pod Radhoštěm, Mariánská 252</t>
  </si>
  <si>
    <t>00577235</t>
  </si>
  <si>
    <t>Střední škola hotelová a obchodně podnikatelská, Český Těšín, příspěvková organizace</t>
  </si>
  <si>
    <t>Český Těšín, Frýdecká 32</t>
  </si>
  <si>
    <t>00100331</t>
  </si>
  <si>
    <t>Střední škola lesnická, Bílá, příspěvková organizace</t>
  </si>
  <si>
    <t>Bílá 144</t>
  </si>
  <si>
    <t>tabulka č. 4, strana 7</t>
  </si>
  <si>
    <t>00535397</t>
  </si>
  <si>
    <t xml:space="preserve">ZÁVAZNÉ UKAZATELE příspěvkových organizací </t>
  </si>
  <si>
    <t>Moravskoslezského kraje na rok 2006</t>
  </si>
  <si>
    <t>Střední škola obchodní, Ostrava, příspěvková organizace</t>
  </si>
  <si>
    <t>Ostrava 1, Na Mlýnici 36</t>
  </si>
  <si>
    <t>00577090</t>
  </si>
  <si>
    <t>Střední škola odborná a speciální, Klimkovice, příspěvková organizace</t>
  </si>
  <si>
    <t>Klimkovice, Komenského 112</t>
  </si>
  <si>
    <t>Střední škola oděvní a obchodně podnikatelská, Frýdek-Místek, příspěvková organizace</t>
  </si>
  <si>
    <t>Frýdek-Místek, Potoční 1094</t>
  </si>
  <si>
    <t>00575933</t>
  </si>
  <si>
    <t xml:space="preserve">Střední škola oděvní, služeb a podnikání, Ostrava-Poruba, Příčná 1108, příspěvková organizace </t>
  </si>
  <si>
    <t>Ostrava-Poruba, Příčná 1108</t>
  </si>
  <si>
    <t>00845311</t>
  </si>
  <si>
    <t xml:space="preserve">Střední škola poštovních a logistických služeb, Opava, příspěvková organizace </t>
  </si>
  <si>
    <t>Opava, Olomoucká 16</t>
  </si>
  <si>
    <t>Střední škola prof. Zdeňka Matějčka, Ostrava-Poruba, 17. listopadu 1123, příspěvková organizace</t>
  </si>
  <si>
    <t>Ostrava-Poruba, 17. listopadu 1123</t>
  </si>
  <si>
    <t>Střední škola průmyslová a umělecká, Opava, příspěvková organizace</t>
  </si>
  <si>
    <t>Opava, Praskova 8</t>
  </si>
  <si>
    <t>00846279</t>
  </si>
  <si>
    <t xml:space="preserve">Střední škola průmyslová, Krnov, příspěvková organizace        </t>
  </si>
  <si>
    <t>Krnov, Soukenická 21</t>
  </si>
  <si>
    <t>00601608</t>
  </si>
  <si>
    <t xml:space="preserve">Střední škola přírodovědná a zemědělská, Nový Jičín, příspěvková organizace </t>
  </si>
  <si>
    <t>Nový Jičín, U Jezu 7</t>
  </si>
  <si>
    <t>Střední škola řemesel a služeb, Havířov-Šumbark, Školní 2/601, příspěvková organizace</t>
  </si>
  <si>
    <t>Havířov-Šumbark, Školní 2/601</t>
  </si>
  <si>
    <t>00562378</t>
  </si>
  <si>
    <t>Střední škola řemesel, Bruntál, příspěvková organizace</t>
  </si>
  <si>
    <t>Střední škola služeb, Bruntál, příspěvková organizace</t>
  </si>
  <si>
    <t>Bruntál, Dukelská 5</t>
  </si>
  <si>
    <t>00577260</t>
  </si>
  <si>
    <t>Střední škola společného stravování, Ostrava-Hrabůvka, příspěvková organizace</t>
  </si>
  <si>
    <t>Ostrava-Hrabůvka, Krakovská 1095</t>
  </si>
  <si>
    <t>00845213</t>
  </si>
  <si>
    <t>Střední škola stavební a dřevozpracující, Ostrava, příspěvková organizace</t>
  </si>
  <si>
    <t>Ostrava-Zábřeh,U Studia 33</t>
  </si>
  <si>
    <t>00844691</t>
  </si>
  <si>
    <t>Střední škola strojírenská a dopravní, Frýdek-Místek, Lískovecká 2089, příspěvková organizace</t>
  </si>
  <si>
    <t>Frýdek-Místek, Lískovecká 2089</t>
  </si>
  <si>
    <t>00845299</t>
  </si>
  <si>
    <t>Střední škola technická, Opava, Kolofíkovo nábřeží 51, příspěvková organizace</t>
  </si>
  <si>
    <t>Opava, Kolofíkovo nábřeží 51</t>
  </si>
  <si>
    <t>00845183</t>
  </si>
  <si>
    <t>Střední škola technická, Ostrava- Hrabůvka, příspěvková organizace</t>
  </si>
  <si>
    <t xml:space="preserve">Ostrava-Hrabůvka, Hasičská 49 </t>
  </si>
  <si>
    <t>Střední škola technických oborů, Havířov-Šumbark, Lidická 1a/600,  příspěvková organizace</t>
  </si>
  <si>
    <t>Havířov-Šumbark, Lidická 600</t>
  </si>
  <si>
    <t>Střední škola techniky a služeb, Karviná, příspěvková organizace</t>
  </si>
  <si>
    <t>Karviná-Nové Město, tř. Osvobození 60/1111</t>
  </si>
  <si>
    <t>Střední škola zemědělská, Český Těšín, příspěvková organizace</t>
  </si>
  <si>
    <t>Český Těšín, Tyršova 611/2</t>
  </si>
  <si>
    <t>00408999</t>
  </si>
  <si>
    <t xml:space="preserve">Střední škola zemědělská, Frýdek-Místek, příspěvková organizace </t>
  </si>
  <si>
    <t>Frýdek-Místek, Na Hrázi 1449</t>
  </si>
  <si>
    <t>00100307</t>
  </si>
  <si>
    <t>Střední škola zemědělství a služeb, Město Albrechtice, příspěvková organizace</t>
  </si>
  <si>
    <t>Město Albrechtice, Nemocniční 11</t>
  </si>
  <si>
    <t>Střední škola, Bohumín, příspěvková organizace</t>
  </si>
  <si>
    <t>Bohumín, Revoluční 529</t>
  </si>
  <si>
    <t>tabulka č. 4, strana 8</t>
  </si>
  <si>
    <t>Střední škola, Havířov-Prostřední Suchá, příspěvková organizace</t>
  </si>
  <si>
    <t>Havířov-Prostřední  Suchá, Kapitána Jasioka 50</t>
  </si>
  <si>
    <t>Střední škola, Havířov-Šumbark, Sýkorova 1/613, příspěvková organizace</t>
  </si>
  <si>
    <t>Havířov-Šumbark, Sýkorova 1/613</t>
  </si>
  <si>
    <t>00577910</t>
  </si>
  <si>
    <t>Střední škola, Odry, příspěvková organizace</t>
  </si>
  <si>
    <t>Odry, Sokolovská 1</t>
  </si>
  <si>
    <t>00576701</t>
  </si>
  <si>
    <t>Střední škola, Opava, Husova 6, příspěvková organizace</t>
  </si>
  <si>
    <t>Opava, Husova 6</t>
  </si>
  <si>
    <t>00845256</t>
  </si>
  <si>
    <t>Střední škola, Ostrava-Kunčice, příspěvková organizace</t>
  </si>
  <si>
    <t>Ostrava-Kunčice, Vratimovská 681</t>
  </si>
  <si>
    <t>00489875</t>
  </si>
  <si>
    <t>Střední škola, Rýmařov, příspěvková organizace</t>
  </si>
  <si>
    <t>Rýmařov, Julia Sedláka 16</t>
  </si>
  <si>
    <t>00848077</t>
  </si>
  <si>
    <t>Střední škola, Šenov u Nového Jičína, příspěvková organizace</t>
  </si>
  <si>
    <t>Šenov u Nového Jičína, Šenovská 574</t>
  </si>
  <si>
    <t>00846660</t>
  </si>
  <si>
    <t>Střední škola, Třinec-Kanada, příspěvková organizace</t>
  </si>
  <si>
    <t>Třinec III, Lánská 132</t>
  </si>
  <si>
    <t>Střední škola, Vítkov-Podhradí, příspěvková organizace</t>
  </si>
  <si>
    <t>Vítkov-Podhradí</t>
  </si>
  <si>
    <t>Střední škola, Základní škola a Mateřská škola, Třinec, Jablunkovská 241, příspěvková organizace</t>
  </si>
  <si>
    <t>Třinec, Jablunkovská 241</t>
  </si>
  <si>
    <t>00602051</t>
  </si>
  <si>
    <t>Střední umělecká škola, Ostrava, příspěvková organizace</t>
  </si>
  <si>
    <t>Ostrava, Poděbradova 33</t>
  </si>
  <si>
    <t>00602027</t>
  </si>
  <si>
    <t>Střední zahradnická škola, Ostrava, příspěvková organizace</t>
  </si>
  <si>
    <t>Ostrava - Hulváky, Žákovská 20 - 22</t>
  </si>
  <si>
    <t>00600920</t>
  </si>
  <si>
    <t>Střední zdravotnická škola a Vyšší odborná škola zdravotnická, Ostrava, příspěvková organizace</t>
  </si>
  <si>
    <t>Ostrava, Jeremenkova 2</t>
  </si>
  <si>
    <t>00561151</t>
  </si>
  <si>
    <t>Střední zdravotnická škola, Frýdek-Místek, příspěvková organizace</t>
  </si>
  <si>
    <t>Frýdek-Místek, tř. T. G. Masaryka 451</t>
  </si>
  <si>
    <t>00844985</t>
  </si>
  <si>
    <t>Střední zdravotnická škola, Karviná, příspěvková organizace</t>
  </si>
  <si>
    <t>Karviná, K.H.Borovského 2315</t>
  </si>
  <si>
    <t>00101152</t>
  </si>
  <si>
    <t>Střední zdravotnická škola, Opava, Dvořákovy sady 2, příspěvková organizace</t>
  </si>
  <si>
    <t>Opava, Dvořákovy sady 2</t>
  </si>
  <si>
    <t>00098752</t>
  </si>
  <si>
    <t>Školní statek, Opava, příspěvková organizace</t>
  </si>
  <si>
    <t>Opava, Englišova 526</t>
  </si>
  <si>
    <t>00098779</t>
  </si>
  <si>
    <t>Školní zahradnictví, Ostrava-Nová Ves, příspěvková organizace</t>
  </si>
  <si>
    <t>Ostrava-Nová Ves, U Hrůbků 115</t>
  </si>
  <si>
    <t>00601861</t>
  </si>
  <si>
    <t>Vyšší odborná škola a Hotelová škola, Opava, Tyršova 34, příspěvková organizace</t>
  </si>
  <si>
    <t>Opava, Tyršova 34</t>
  </si>
  <si>
    <t>00601624</t>
  </si>
  <si>
    <t>Vyšší odborná škola, Střední odborná škola a Střední odborné učiliště, Kopřivnice, příspěvková organizace</t>
  </si>
  <si>
    <t>Kopřivnice, Husova 1302</t>
  </si>
  <si>
    <t>Základní škola a Mateřská škola Motýlek, Kopřivnice, Bedřicha Smetany 1122, příspěvková organizace</t>
  </si>
  <si>
    <t>Kopřivnice, Bedřicha Smetany 1122</t>
  </si>
  <si>
    <t>Základní škola a Mateřská škola, Frýdlant nad Ostravicí, Náměstí 7, příspěvková organizace</t>
  </si>
  <si>
    <t>Frýdlant nad Ostravicí, Náměstí 7</t>
  </si>
  <si>
    <t>Základní škola a Mateřská škola, Nový Jičín, Dlouhá 54, příspěvková organizace</t>
  </si>
  <si>
    <t>Nový Jičín, Dlouhá 54</t>
  </si>
  <si>
    <t>tabulka č. 4, strana 9</t>
  </si>
  <si>
    <t>Základní škola a Mateřská škola, Ostrava-Poruba, Ukrajinská 19, příspěvková organizace</t>
  </si>
  <si>
    <t>Ostrava-Poruba, Ukrajinská 19</t>
  </si>
  <si>
    <t>00601985</t>
  </si>
  <si>
    <t>Základní škola pro sluchově postižené a Mateřská škola pro sluchově postižené, Ostrava-Poruba, příspěvková organizace</t>
  </si>
  <si>
    <t>Ostrava - Poruba, Spartakovců 1153</t>
  </si>
  <si>
    <t>Základní škola při zdravotnickém zařízení a Mateřská škola při zdravotnickém zařízení, Karviná-Lázně Darkov, příspěvková organizace</t>
  </si>
  <si>
    <t>Karviná-Lázně Darkov, Lázeňská 145</t>
  </si>
  <si>
    <t>Základní škola při zdravotnickém zařízení a Mateřská škola při zdravotnickém zařízení, Klimkovice, příspěvková organizace</t>
  </si>
  <si>
    <t>Klimkovice, Hýlov 24</t>
  </si>
  <si>
    <t>Základní škola při zdravotnickém zařízení a Mateřská škola při zdravotnickém zařízení, Opava, Olomoucká 88, příspěvková organizace</t>
  </si>
  <si>
    <t>Opava, Olomoucká 88</t>
  </si>
  <si>
    <t>Základní škola speciální a Mateřská škola speciální, Nový Jičín, Komenského 64, příspěvková organizace</t>
  </si>
  <si>
    <t>Nový Jičín, Komenského 64</t>
  </si>
  <si>
    <t>Základní škola,  Bílovec, Wolkerova 911, příspěvková organizace</t>
  </si>
  <si>
    <t>Bílovec, Wolkerova 911</t>
  </si>
  <si>
    <t>Základní škola,  Karviná-Nové Město, Komenského 614, příspěvková organizace</t>
  </si>
  <si>
    <t>Karviná-Nové Město, Komenského 614</t>
  </si>
  <si>
    <t>Základní škola, Bruntál, Rýmařovská 15, příspěvková organizace</t>
  </si>
  <si>
    <t>Bruntál, Rýmařovská 15</t>
  </si>
  <si>
    <t>Základní škola, Český Těšín, Pražská 3, příspěvková organizace</t>
  </si>
  <si>
    <t>Český Těšín, Pražská 3</t>
  </si>
  <si>
    <t>Základní škola, Dětský domov, Školní družina a Školní jídelna, Fulnek, Sborová 81, příspěvková organizace</t>
  </si>
  <si>
    <t>Fulnek, Sborová 81</t>
  </si>
  <si>
    <t>00852619</t>
  </si>
  <si>
    <t>Základní škola, Dětský domov, Školní družina a Školní jídelna, Vrbno p. Pradědem, nám.Sv. Michala 17, příspěvková organizace</t>
  </si>
  <si>
    <t>Vrbno pod Pradědem, nám. Sv. Michala 17</t>
  </si>
  <si>
    <t>Základní škola, Frenštát pod Radhoštěm, Tyršova 1053, příspěvková organizace</t>
  </si>
  <si>
    <t>Frenštát pod Radhoštěm, Tyršova 1053</t>
  </si>
  <si>
    <t>71172041</t>
  </si>
  <si>
    <t>Základní škola, Frýdek-Místek, Hálkova 927, příspěvková organizace</t>
  </si>
  <si>
    <t>Frýdek-Místek, Hálkova 927</t>
  </si>
  <si>
    <t>00847895</t>
  </si>
  <si>
    <t>Základní škola, Havířov-Město, Mánesova 1, příspěvková organizace</t>
  </si>
  <si>
    <t>Havířov-Město, Mánesova 1</t>
  </si>
  <si>
    <t>Základní škola, Hlučín, Gen. Svobody 8, příspěvková organizace</t>
  </si>
  <si>
    <t>Hlučín, Gen. Svobody 8</t>
  </si>
  <si>
    <t>Základní škola, Karviná-Fryštát, Vydmuchov 1835, příspěvková organizace</t>
  </si>
  <si>
    <t>Karviná-Fryštát, Vydmuchov 1835</t>
  </si>
  <si>
    <t>Základní škola, Kopřivnice, Štramberská 189, příspěvková organizace</t>
  </si>
  <si>
    <t>Kopřivnice, Štramberská 189</t>
  </si>
  <si>
    <t>Základní škola, Krnov, Hlubčická 11, příspěvková organizace</t>
  </si>
  <si>
    <t>Krnov, Hlubčická 11</t>
  </si>
  <si>
    <t>Základní škola, Město Albrechtice, Hašlerova 2, příspěvková organizace</t>
  </si>
  <si>
    <t>Město Albrechtice, Hašlerova 2</t>
  </si>
  <si>
    <t>Základní škola, Opava, Dvořákovy sady 4, příspěvková organizace</t>
  </si>
  <si>
    <t>Opava, Dvořákovy sady 4</t>
  </si>
  <si>
    <t>tabulka č. 4, strana 10</t>
  </si>
  <si>
    <t>Základní škola, Opava, Havlíčkova 1, příspěvková organizace</t>
  </si>
  <si>
    <t>Opava, Havlíčkova 1</t>
  </si>
  <si>
    <t>Základní škola, Opava, Slezského odboje 5, příspěvková organizace</t>
  </si>
  <si>
    <t>Opava, Slezského odboje 5</t>
  </si>
  <si>
    <t>00847861</t>
  </si>
  <si>
    <t>Základní škola, Orlová-Lutyně, Polní 963, příspěvková organizace</t>
  </si>
  <si>
    <t>Orlová-Lutyně, Polní 963</t>
  </si>
  <si>
    <t>Základní škola, Ostrava-Hrabůvka, U Haldy 66, příspěvková organizace</t>
  </si>
  <si>
    <t>Ostrava-Hrabůvka, U Haldy 66</t>
  </si>
  <si>
    <t>Základní škola, Ostrava-Mariánské Hory, Karasova 6, příspěvková organizace</t>
  </si>
  <si>
    <t>Ostrava-Mariánské Hory, Karasova 6</t>
  </si>
  <si>
    <t>Základní škola, Ostrava-Poruba, Čkalovova 942, příspěvková organizace</t>
  </si>
  <si>
    <t>00844641</t>
  </si>
  <si>
    <t>Sdružené zdravotnické zařízení Krnov, příspěvková organizace, I.P.Pavlova 9, Krnov</t>
  </si>
  <si>
    <t>00534188</t>
  </si>
  <si>
    <t>Nemocnice ve Frýdku - Místku, příspěvková organizace, El.Krásnohorské 321, Frýdek-Místek</t>
  </si>
  <si>
    <t>00534242</t>
  </si>
  <si>
    <t>Nemocnice Třinec, příspěvková organizace, Kaštanová 268, Třinec</t>
  </si>
  <si>
    <t>Nemocnice s poliklinikou Karviná - Ráj, příspěvková organizace, Areál nemocnice 399/5, Karviná - Ráj</t>
  </si>
  <si>
    <t>00844896</t>
  </si>
  <si>
    <t>Nemocnice s poliklinikou Havířov, příspěvková organizace, Dělnická 1132/24, Havířov - Město</t>
  </si>
  <si>
    <t>00844781</t>
  </si>
  <si>
    <t>Nemocnice s poliklinikou v Novém Jičíně, příspěvková organizace, K nemocnici 76, Nový Jičín</t>
  </si>
  <si>
    <t>00844799</t>
  </si>
  <si>
    <t>Nemocnice v Bílovci, příspěvková organizace, 17. listopadu 538, Bílovec</t>
  </si>
  <si>
    <t>47813750</t>
  </si>
  <si>
    <t>Slezská nemocnice v Opavě, příspěvková organizace, Olomoucká 86, Opava</t>
  </si>
  <si>
    <t>47815566</t>
  </si>
  <si>
    <t>Nemocnice Vítkov, příspěvková organizace, Opavská 90, Vítkov</t>
  </si>
  <si>
    <t>vedení onkologického registru</t>
  </si>
  <si>
    <t>protialkoholní záchytná stanice</t>
  </si>
  <si>
    <t>dětský stacionář v Českém Těšíně</t>
  </si>
  <si>
    <t>oprava ploché střechy Orlová</t>
  </si>
  <si>
    <t>dětský stacionář v Havířově</t>
  </si>
  <si>
    <t>Záchranná služba bez hranic  (Interreg)</t>
  </si>
  <si>
    <t>Výměna oken - lůž. budova č. 3 - II. et.</t>
  </si>
  <si>
    <t>Rekonstrukce a modernizace výtahů</t>
  </si>
  <si>
    <t xml:space="preserve">Rekonstrukce sociálních zařízení </t>
  </si>
  <si>
    <t xml:space="preserve">Program obměny a mod. přístroj. vybavení odd. RDG II., III. etapa </t>
  </si>
  <si>
    <t xml:space="preserve">Rekonstrukce a moder. operačních sálů I. </t>
  </si>
  <si>
    <t>Slezská nemocnice v Opavě, přísp. org., Olomoucká 86, Opava</t>
  </si>
  <si>
    <t>Dialyzační monitory pro interní odd.</t>
  </si>
  <si>
    <r>
      <t xml:space="preserve">Příspěvek na provoz                                      </t>
    </r>
    <r>
      <rPr>
        <sz val="10"/>
        <rFont val="Times New Roman"/>
        <family val="1"/>
      </rPr>
      <t xml:space="preserve"> v tis. Kč </t>
    </r>
  </si>
  <si>
    <t>Nemocnice ve Frýdku - Místku, příspěvk. organizace, El.Krásnohorské 321</t>
  </si>
  <si>
    <t>Slezská nemocnice v Opavě, příspěvk. organizace, Olomoucká 86, Opava</t>
  </si>
  <si>
    <t>Sdružené zdravotnické zařízení Krnov, přísp. org., I.P.Pavlova 9, Krnov</t>
  </si>
  <si>
    <t>Ostrava-Poruba, Čkalovova 942</t>
  </si>
  <si>
    <t>Základní škola, Ostrava-Přívoz, Ibsenova 36, příspěvková organizace</t>
  </si>
  <si>
    <t>Ostrava-Přívoz, Ibsenova 36</t>
  </si>
  <si>
    <t>71172050</t>
  </si>
  <si>
    <t>Základní škola, Ostrava-Slezská Ostrava, Na Vizině 28, příspěvková organizace</t>
  </si>
  <si>
    <t>Ostrava-Slezská Ostrava, Na Vizině 28</t>
  </si>
  <si>
    <t>00601977</t>
  </si>
  <si>
    <t>Základní škola, Ostrava-Slezská Ostrava, Těšínská 98, příspěvková organizace</t>
  </si>
  <si>
    <t>Ostrava-Slezská Ostrava, Těšínská 98</t>
  </si>
  <si>
    <t>Základní škola, Ostrava-Vítkovice, Halasova 30, příspěvková organizace</t>
  </si>
  <si>
    <t>Ostrava-Vítkovice, Halasova 30</t>
  </si>
  <si>
    <t>Základní škola, Ostrava-Zábřeh, Kpt. Vajdy 1a, příspěvková organizace</t>
  </si>
  <si>
    <t>Ostrava-Zábřeh, Kpt. Vajdy 1a</t>
  </si>
  <si>
    <t>Základní škola, Příbor, Dukelská 1346, příspěvková organizace</t>
  </si>
  <si>
    <t>Základní škola, Rýmařov, Školní náměstí 1, příspěvková organizace</t>
  </si>
  <si>
    <t>Rýmařov, Školní náměstí 1</t>
  </si>
  <si>
    <t>Základní škola, Střední škola, Dětský domov, Školní jídelna a Internát, Velké Heraltice, Opavská 1, příspěvková organizace</t>
  </si>
  <si>
    <t>Velké Heraltice, Opavská 1</t>
  </si>
  <si>
    <t>Základní škola, Studénka, Tovární 386, příspěvková organizace</t>
  </si>
  <si>
    <t>Studénka, Tovární 386</t>
  </si>
  <si>
    <t>Základní škola, Vítkov, nám. J. Zajíce č. 1, příspěvková organizace</t>
  </si>
  <si>
    <t>Vítkov, nám. J. Zajíce č. 1</t>
  </si>
  <si>
    <t>62330420</t>
  </si>
  <si>
    <t>Základní umělecká škola, Klimkovice, Lidická 5, příspěvková organizace</t>
  </si>
  <si>
    <t>Lidická 5, Klimkovice</t>
  </si>
  <si>
    <t>Zařízení školního stravování, Opava, Rybí trh 7-8, příspěvková organizace</t>
  </si>
  <si>
    <t>Opava, Rybí trh 7-8</t>
  </si>
  <si>
    <t>Celkem pro příspěvkové organizace</t>
  </si>
  <si>
    <t>nerozepsáno na příspěvkové organizace</t>
  </si>
  <si>
    <t xml:space="preserve">Celkem  </t>
  </si>
  <si>
    <t>z toho:</t>
  </si>
  <si>
    <t>Účelově určený závazný ukazatel příspěvek na provoz v odvětví školství - reprodukce majetku</t>
  </si>
  <si>
    <t>tabulka č. 4, strana 11</t>
  </si>
  <si>
    <t>v tis. Kč</t>
  </si>
  <si>
    <t>Základní škola pro sluchově postižené a Mateřská škola pro sluchově postižené, Ostrava-Poruba, příspěvková organizace, Spartakovců 1153, Ostrava-Poruba</t>
  </si>
  <si>
    <t>Naslouchací aparatury pro výchovu a vzdělávání sluchově postižených a akumulátory pro naslouchací aparatury</t>
  </si>
  <si>
    <t>47813482</t>
  </si>
  <si>
    <t>Základní škola, Opava, Havlíčkova 1, příspěvková organizace, Havlíčkova 1, Opava</t>
  </si>
  <si>
    <t>Oprava střechy školy a internátu</t>
  </si>
  <si>
    <t>Odborné učiliště a Praktická škola, Nový Jičín, příspěvková organizace, Sokolovská 45, Nový Jičín</t>
  </si>
  <si>
    <t>Oprava kanalizace a chodníku</t>
  </si>
  <si>
    <t>14616068</t>
  </si>
  <si>
    <t>Vybudování učebny a chemicko-fyzikální laboratoře</t>
  </si>
  <si>
    <t>Základní umělecká škola, Klimkovice, Lidická 5, příspěvková organizace, Lidická 5, Klimkovice</t>
  </si>
  <si>
    <t>Oprava klempířských prvků a atikového zdiva střechy budovy školy</t>
  </si>
  <si>
    <t xml:space="preserve">Celkem </t>
  </si>
  <si>
    <t>tabulka č. 5, strana 1</t>
  </si>
  <si>
    <t>tabulka č. 5, strana 2</t>
  </si>
  <si>
    <t>tabulka č. 5, strana 3</t>
  </si>
  <si>
    <t>00602043</t>
  </si>
  <si>
    <t>Jazyková škola s právem státní jazykové zkoušky, Ostrava, Na Jízdárně 4, příspěvková organizace</t>
  </si>
  <si>
    <t>Ostrava, Na Jízdárně 4</t>
  </si>
  <si>
    <t>tabulka č. 5, strana 4</t>
  </si>
  <si>
    <t>tabulka č. 5, strana 5</t>
  </si>
  <si>
    <t>tabulka č. 5, strana 6</t>
  </si>
  <si>
    <t>tabulka č. 5, strana 7</t>
  </si>
  <si>
    <t>tabulka č. 5, strana 8</t>
  </si>
  <si>
    <t>Základní umělecká škola Bohuslava Martinů, Havířov - Město, Na Schodech 1, příspěvková organizace</t>
  </si>
  <si>
    <t>Havířov - Město, Na Schodech 1</t>
  </si>
  <si>
    <t>Základní umělecká škola dr. Leoše Janáčka, Ostrava - Vítkovice, příspěvková organizace</t>
  </si>
  <si>
    <t>Ostrava - Vítkovice, Lidická 56</t>
  </si>
  <si>
    <t>Základní umělecká škola Eduarda Marhuly, Ostrava - Mariánské Hory, Hudební 6, příspěvková organizace</t>
  </si>
  <si>
    <t>Ostrava-Mariánské Hory, Hudební 6</t>
  </si>
  <si>
    <t>Základní umělecká škola Edvarda Runda, Ostrava - Slezská Ostrava, Keltičkova 4, příspěvková organizace</t>
  </si>
  <si>
    <t>Ostrava - Slezská Ostrava, Keltičkova 4</t>
  </si>
  <si>
    <t>Základní umělecká škola J. R. Míši, Orlová-Poruba, Slezská 1100, příspěvková organizace</t>
  </si>
  <si>
    <t>Orlová - Poruba, Slezská 1100</t>
  </si>
  <si>
    <t>Základní umělecká škola Leoše Janáčka, Frýdlant nad Ostravicí, příspěvková organizace</t>
  </si>
  <si>
    <t>Frýdlant nad Ostravicí, Padlých hrdinů 292</t>
  </si>
  <si>
    <t>Základní umělecká škola Leoše Janáčka, Havířov, příspěvková organizace</t>
  </si>
  <si>
    <t>Havířov - Podlesí, Vrchlického 1a</t>
  </si>
  <si>
    <t>Základní umělecká škola Pavla Kalety, Český Těšín, příspěvková organizace</t>
  </si>
  <si>
    <t>Český Těšín, Sokola Tůmy č. 10</t>
  </si>
  <si>
    <t>Základní umělecká škola Viléma Petrželky, Ostrava - Hrabůvka, Edisonova 90, příspěvková organizace</t>
  </si>
  <si>
    <t>Ostrava - Hrabůvka, Edisonova 90</t>
  </si>
  <si>
    <t>Základní umělecká škola, Bohumín - Nový Bohumín, Žižkova 620, příspěvková organizace</t>
  </si>
  <si>
    <t>Bohumín - Nový Bohumín, Žižkova 620</t>
  </si>
  <si>
    <t>Základní umělecká škola, Fulnek, Kostelní 110, příspěvková organizace</t>
  </si>
  <si>
    <t>Fulnek, Kostelní 110</t>
  </si>
  <si>
    <t>Základní umělecká škola, Háj ve Slezsku, Nádražní 11, příspěvková organizace</t>
  </si>
  <si>
    <t>Háj ve Slezsku, Nádražní 11</t>
  </si>
  <si>
    <t>Klimkovice, Lidická 5</t>
  </si>
  <si>
    <t>Základní umělecká škola, Město Abrechtice, Tyršova 1, příspěvková organizace</t>
  </si>
  <si>
    <t>Město Albrechtice, Tyršova 1</t>
  </si>
  <si>
    <t>Základní umělecká škola, Nový Jičín, Derkova 1, příspěvková organizace</t>
  </si>
  <si>
    <t>Nový Jičín, Derkova 1</t>
  </si>
  <si>
    <t>Základní umělecká škola, Ostrava - Moravská Ostrava, Sokolská třída 15, příspěvková organizace</t>
  </si>
  <si>
    <t>Ostrava - Moravská Ostrava, Sokolská třída 15</t>
  </si>
  <si>
    <t>Základní umělecká škola, Ostrava - Muglinov, U Jezu 4, příspěvková organizace</t>
  </si>
  <si>
    <t>Ostrava - Muglinov, U Jezu 4</t>
  </si>
  <si>
    <t>Základní umělecká škola, Ostrava - Poruba, J. Valčíka 4413, příspěvková organizace</t>
  </si>
  <si>
    <t>Ostrava - Poruba, J. Valčíka 4413</t>
  </si>
  <si>
    <t>Základní umělecká škola, Ostrava - Zábřeh, Sologubova 9/A, příspěvková organizace</t>
  </si>
  <si>
    <t>Ostrava - Zábřeh, Sologubova 9/A</t>
  </si>
  <si>
    <t>Základní umělecká škola, Rychvald, Orlovská 495, příspěvková organizace</t>
  </si>
  <si>
    <t>Rychvald, Orlovská 495</t>
  </si>
  <si>
    <t>Základní umělecká škola, Vítkov, Lidická 639, příspěvková organizace</t>
  </si>
  <si>
    <t>Vítkov, Lidická 639</t>
  </si>
  <si>
    <t>tabulka č. 6, strana 1</t>
  </si>
  <si>
    <t>60337273</t>
  </si>
  <si>
    <t>Dům dětí a mládeže, Havířov, příspěvková organizace, Na Nábřeží 41, Havířov-Město</t>
  </si>
  <si>
    <t>Rekonstrukce elektroinstalace a osvětlení</t>
  </si>
  <si>
    <t>Střední škola odborná a speciální, Klimkovice, příspěvková organizace, Komenského 112, Klimkovice</t>
  </si>
  <si>
    <t>Vestavba výtahu a  WC odloučeného pracoviště Ostrava-Poruba, K. Pokorného 1742</t>
  </si>
  <si>
    <t>ZÁVAZNÉ UKAZATELE PRO PŘÍSPĚVKOVÉ ORGANIZACE V ODVĚTVÍ ZDRAVOTNICTVÍ</t>
  </si>
  <si>
    <t>tabulka č. 7, strana 1</t>
  </si>
  <si>
    <t>63024594</t>
  </si>
  <si>
    <t>Dětský domov Janovice u Rýmařova, příspěvková organizace, Rýmařovská 34/1, Janovice u Rýmařova</t>
  </si>
  <si>
    <t>68177992</t>
  </si>
  <si>
    <t>Kojenecký ústav s dětským domovem v Opavě, příspěvková organizace, Nákladní 29, Opava</t>
  </si>
  <si>
    <t>00534200</t>
  </si>
  <si>
    <t>Odborný léčebný ústav Metylovice - Moravskoslezské sanatorium, příspěvková organizace, Metylovice 1</t>
  </si>
  <si>
    <t>00534234</t>
  </si>
  <si>
    <t>Sanatorium Jablunkov - odborný léčebný ústav tuberkulózy a respiračních nemocí, příspěvková organizace, Alej míru 442, Jablunkov</t>
  </si>
  <si>
    <t>48804525</t>
  </si>
  <si>
    <t>Územní středisko záchranné služby Moravskoslezského kraje, příspěvková organizace, Výškovická 40, Ostrava</t>
  </si>
  <si>
    <t>00844853</t>
  </si>
  <si>
    <t>tabulka č. 7, strana 2</t>
  </si>
  <si>
    <t>Obměna vozového parku</t>
  </si>
  <si>
    <t>Dětský domov Janovice u Rýmařova, příspěvková organizace, Rýmařovská 1, Janovice u Rýmařova</t>
  </si>
  <si>
    <t>Budova č. 2 - kuchyňský a stravovací provoz</t>
  </si>
  <si>
    <t>Rekonstrukce operačních sálů s vestavbou sterilizace v areálu nemocnice v Bílovci (Bílovec, 17. listopadu 538)</t>
  </si>
  <si>
    <r>
      <t xml:space="preserve">Příspěvek na provoz                    </t>
    </r>
    <r>
      <rPr>
        <sz val="10"/>
        <rFont val="Times New Roman"/>
        <family val="1"/>
      </rPr>
      <t xml:space="preserve"> v tis. Kč</t>
    </r>
  </si>
  <si>
    <r>
      <t xml:space="preserve">Příspěvek na provoz                   účelově určený                                       </t>
    </r>
    <r>
      <rPr>
        <sz val="10"/>
        <rFont val="Times New Roman"/>
        <family val="1"/>
      </rPr>
      <t xml:space="preserve"> v tis. Kč </t>
    </r>
  </si>
  <si>
    <r>
      <t xml:space="preserve">Účelová investiční dotace                                do investičního fondu                                       </t>
    </r>
    <r>
      <rPr>
        <sz val="10"/>
        <rFont val="Times New Roman"/>
        <family val="1"/>
      </rPr>
      <t xml:space="preserve"> v tis. Kč </t>
    </r>
  </si>
  <si>
    <r>
      <t xml:space="preserve">Odvod do rozpočtu kraje                                      </t>
    </r>
    <r>
      <rPr>
        <sz val="10"/>
        <rFont val="Times New Roman"/>
        <family val="1"/>
      </rPr>
      <t xml:space="preserve"> v tis. Kč </t>
    </r>
  </si>
  <si>
    <r>
      <t xml:space="preserve">Příspěvek na provoz celkem                                      </t>
    </r>
    <r>
      <rPr>
        <sz val="10"/>
        <rFont val="Times New Roman CE"/>
        <family val="1"/>
      </rPr>
      <t xml:space="preserve">v tis. Kč </t>
    </r>
  </si>
  <si>
    <t>Tabulka č. 1</t>
  </si>
  <si>
    <t>ZÁVAZNÉ UKAZATELE pro příspěvkovou organizaci v odvětví dopravy - příspěvek na provoz, účelová investiční dotace do investičního fondu</t>
  </si>
  <si>
    <t>Tabulka č. 2</t>
  </si>
  <si>
    <t>ZÁVAZNÉ UKAZATELE pro příspěvkové organizace v odvětví kultury - příspěvek na provoz, účelová investiční dotace do investičního fondu</t>
  </si>
  <si>
    <t>Tabulka č. 3</t>
  </si>
  <si>
    <t>ZÁVAZNÉ UKAZATELE pro příspěvkové organizace v odvětví sociálních věcí - příspěvek na provoz, účelová investiční dotace do investičního fondu, odvod do rozpočtu kraje</t>
  </si>
  <si>
    <t>Tabulka č. 4</t>
  </si>
  <si>
    <t>ZÁVAZNÉ UKAZATELE pro příspěvkové organizace v odvětví školství – příspěvek na provoz</t>
  </si>
  <si>
    <t>Tabulka č. 5</t>
  </si>
  <si>
    <t>ZÁVAZNÉ UKAZATELE pro příspěvkové organizace v odvětví školství –  odvod do rozpočtu kraje</t>
  </si>
  <si>
    <t>Tabulka č. 6</t>
  </si>
  <si>
    <t>ZÁVAZNÉ UKAZATELE pro příspěvkové organizace v odvětví školství – účelová investiční dotace do investičního fondu</t>
  </si>
  <si>
    <t>Tabulka č. 7</t>
  </si>
  <si>
    <t>ZÁVAZNÉ UKAZATELE pro příspěvkové organizace v odvětví zdravotnictví - příspěvek na provoz, účelová investiční dotace do investičního fondu, odvod do rozpočtu kraje</t>
  </si>
  <si>
    <t>ZÁVAZNÉ UKAZATELE PRO PŘÍSPĚVKOVÉ ORGANIZACE V ODVĚTVÍ  DOPRAVY</t>
  </si>
  <si>
    <t>tabulka č. 1, strana 1</t>
  </si>
  <si>
    <t>IČ</t>
  </si>
  <si>
    <t>Název příspěvkové organizace, adresa</t>
  </si>
  <si>
    <t>Účel</t>
  </si>
  <si>
    <t>ZÁVAZNÝ UKAZATEL</t>
  </si>
  <si>
    <t>00095711</t>
  </si>
  <si>
    <t>Správa silnic Moravskoslezského kraje, příspěvková organizace, Úprkova 1, Ostrava</t>
  </si>
  <si>
    <t>Běžné opravy a údržba silnic II. a III. tříd</t>
  </si>
  <si>
    <t>Rekonstrukce a modernizace</t>
  </si>
  <si>
    <t>Rekonstrukce a modernizace průtahů II - kulturní cíl</t>
  </si>
  <si>
    <t>Rekonstrukce a modernizace průtahů III - Skřípov</t>
  </si>
  <si>
    <t>Rekonstrukce a modernizace průtahů IV.</t>
  </si>
  <si>
    <t>Celkem</t>
  </si>
  <si>
    <t xml:space="preserve">Příprava staveb a vypořádání pozemků </t>
  </si>
  <si>
    <t>Silnice II/449 Valšovský žleb - rekonstrukce silnice (most 449-008)</t>
  </si>
  <si>
    <t>Silnice II/442 Jakubčovice nad Odrou, most 442-028 rekonstrukce odvodnění a hydroizolace</t>
  </si>
  <si>
    <t>Silnice II/467 Kravaře, rekonstrukce mostu 467-003</t>
  </si>
  <si>
    <t>Silnice III/4721 Ostrava ul. Michálkovická, most 4721-3</t>
  </si>
  <si>
    <t>445 Vrbno pod Pradědem, most 445-029</t>
  </si>
  <si>
    <t>II/462 Větřkovice-Jelenice obchvat II</t>
  </si>
  <si>
    <t>II/476 Třinec přeložka včetně křižovatek s I/11 km</t>
  </si>
  <si>
    <t>II/479 Českobratrská</t>
  </si>
  <si>
    <t>II/4832 opěrná zeď Životice</t>
  </si>
  <si>
    <t>Most 464-10 Bílovec</t>
  </si>
  <si>
    <t>Most 473-10 a 11 v Šenově</t>
  </si>
  <si>
    <t>Most 4794-4 v Paskově</t>
  </si>
  <si>
    <t>ZÁVAZNÉ UKAZATELE PRO PŘÍSPĚVKOVÉ ORGANIZACE V ODVĚTVÍ KULTURY</t>
  </si>
  <si>
    <t>tabulka č. 2, strana 1</t>
  </si>
  <si>
    <t>00373231</t>
  </si>
  <si>
    <t>Galerie výtvarného umění v Ostravě, příspěvková organizace, Jurečkova 9, Ostrava</t>
  </si>
  <si>
    <t>00100579</t>
  </si>
  <si>
    <t>Moravskoslezská vědecká knihovna v Ostravě, příspěvková organizace, Prokešovo nám. 9, Ostrava</t>
  </si>
  <si>
    <t>00100536</t>
  </si>
  <si>
    <t>Těšínské divadlo Český Těšín, příspěvková organizace, Ostravská 67, Český Těšín</t>
  </si>
  <si>
    <t>00096296</t>
  </si>
  <si>
    <t>Muzeum Novojičínska, příspěvková organizace, 28. října 12, Nový Jičín</t>
  </si>
  <si>
    <t>00095354</t>
  </si>
  <si>
    <t>Muzeum v Bruntále, příspěvková organizace, Zámecké náměstí 7, Bruntál</t>
  </si>
  <si>
    <t>00095630</t>
  </si>
  <si>
    <t>Muzeum Beskyd Frýdek-Místek, příspěvková organizace, Hluboká 66, Frýdek-Místek</t>
  </si>
  <si>
    <t>00305847</t>
  </si>
  <si>
    <t>Muzeum Těšínska, příspěvková organizace, Hlavní třída 15,  Český Těšín</t>
  </si>
  <si>
    <t>z toho účelově závazný ukazatel příspěvek na provoz:</t>
  </si>
  <si>
    <t>Pořádání festivalu "Festival divadel Moravy a Slezska" a festivalu "Bez Hranic"</t>
  </si>
  <si>
    <t>Moravskoslezská vědecká knihovna, příspěvková organizace, Prokešovo nám. 9, Ostrava</t>
  </si>
  <si>
    <t>Zajištění výkonu regionálních funkcí knihoven</t>
  </si>
  <si>
    <r>
      <t xml:space="preserve">Účelová investiční dotace                                do investičního fondu                                       </t>
    </r>
    <r>
      <rPr>
        <sz val="10"/>
        <color indexed="8"/>
        <rFont val="Times New Roman"/>
        <family val="1"/>
      </rPr>
      <t xml:space="preserve"> v tis. Kč </t>
    </r>
  </si>
  <si>
    <t>Rekonstrukce tepelného hospodářství - Těšínské divadlo Český Těšín, příspěvková organizace</t>
  </si>
  <si>
    <t>ZÁVAZNÉ UKAZATELE PRO PŘÍSPĚVKOVÉ ORGANIZACE V ODVĚTVÍ  SOCIÁLNÍCH VĚCÍ</t>
  </si>
  <si>
    <t>tabulka č. 3, strana 1</t>
  </si>
  <si>
    <t>00846384</t>
  </si>
  <si>
    <t xml:space="preserve">HARMONIE - centrum rezidenčních služeb pro mentálně postižené dospělé, příspěvková organizace, Hošťálkovy 26 </t>
  </si>
  <si>
    <t>48804860</t>
  </si>
  <si>
    <t>Ústav sociální péče pro mentálně postižené ženy s celoročním pobytem Nová Horka, příspěvková organizace,                                      Nová Horka 22, Studénka</t>
  </si>
  <si>
    <t>00846350</t>
  </si>
  <si>
    <t>SAGAPO - centrum pro mentálně postižené,příspěvková organizace, Uhlířská 2, Bruntál</t>
  </si>
  <si>
    <t>00846376</t>
  </si>
  <si>
    <t>Ústav sociální péče pro mládež s mentálním postižením Jindřichov ve Slezsku, příspěvková organizace, Jindřichov 24</t>
  </si>
  <si>
    <t>00847046</t>
  </si>
  <si>
    <t>NÁŠ SVĚT - centrum pro lidi s mentálním postižením Pržno, příspěvková organizace, Pržno 239, Frýdlant nad Ostravicí</t>
  </si>
  <si>
    <t>00847461</t>
  </si>
  <si>
    <t>Ústav sociálné péče pro mládež Petřvald, příspěvková organizace, Modrá 1705, Petřvald</t>
  </si>
  <si>
    <t>48804851</t>
  </si>
  <si>
    <t>Ústav sociální péče pro mládež s týdenním a denním pobytem Tichá, příspěvková organizace,Tichá 295</t>
  </si>
  <si>
    <t>71197052</t>
  </si>
  <si>
    <t>Ústav sociální péče pro muže s mentálním postižením Dolní Životice, příspěvková organizace, Zámecká 1, Dolní Životice</t>
  </si>
  <si>
    <t>71197044</t>
  </si>
  <si>
    <t>Ústav sociální péče pro mládež Hlučín, příspěvková organizace, Celní 3, Hlučín</t>
  </si>
  <si>
    <t>71197036</t>
  </si>
  <si>
    <t>Ústav sociální péče pro mládež s mentálním postižením Opava, příspěvková organizace, Mánesova 7, Opava</t>
  </si>
  <si>
    <t>71197061</t>
  </si>
  <si>
    <t>Ústav sociální péče pro mládež s mentálním postižením - Marianum, příspěvková organizace, Rooseveltova 47, Opava</t>
  </si>
  <si>
    <t>00846635</t>
  </si>
  <si>
    <t>Domov důchodců Bruntál, příspěvková organizace, Okružní 16, Bruntál</t>
  </si>
  <si>
    <t>00847330</t>
  </si>
  <si>
    <t>Domov důchodců Karviná, příspěvková organizace, Na Bažantnici 1564, Karviná-Nové Město</t>
  </si>
  <si>
    <t>00847348</t>
  </si>
  <si>
    <t>Domov důchodců Petřvald, příspěvková organizace, Rychvaldská 531, Petřvald u Karviné</t>
  </si>
  <si>
    <t>00847372</t>
  </si>
  <si>
    <t>Domov důchodců a ústav pro dospělé Bohumín, příspěvková organizace, Šunychelská 1159, Bohumín</t>
  </si>
  <si>
    <t>48804878</t>
  </si>
  <si>
    <t>Domov důchodců Příbor, příspěvková organizace, Masarykova 542, Příbor</t>
  </si>
  <si>
    <t>48804894</t>
  </si>
  <si>
    <t>Domov důchodců Odry, příspěvková organizace, Hranická 56, Odry</t>
  </si>
  <si>
    <t>48804843</t>
  </si>
  <si>
    <t>Domov důchodců Frenštát pod Radhoštěm, příspěvková organizace, Za střelnicí 1568, Frenštát pod Radhoštěm</t>
  </si>
  <si>
    <t>48804886</t>
  </si>
  <si>
    <t>Domov důchodců Nový Jičín, Hřbitovní , příspěvková organizace, Hřbitovní 41, Nový Jičín</t>
  </si>
  <si>
    <t>48804908</t>
  </si>
  <si>
    <t>Domov důchodců Nový Jičín, Bezručova, příspěvková organizace, Bezručova 20, Nový Jičín</t>
  </si>
  <si>
    <t>00016772</t>
  </si>
  <si>
    <t>Domov důchodců Opava, příspěvková organizace, Rybářská 27, Opava</t>
  </si>
  <si>
    <t>71197001</t>
  </si>
  <si>
    <t>Domov důchodců Kyjovice, příspěvková organizace, Kyjovice 1</t>
  </si>
  <si>
    <t>71196951</t>
  </si>
  <si>
    <t>Domov důchodců Vítkov, příspěvková organizace, Lidická 611, Vítkov</t>
  </si>
  <si>
    <t>71197010</t>
  </si>
  <si>
    <t>Domov důchodců Budišov nad Budišovkou, příspěvková organizace, Dukelská 650, Budišov nad Budišovkou</t>
  </si>
  <si>
    <t>73214566</t>
  </si>
  <si>
    <t>Domov důchodců Hlučín, příspěvková organizace, Dlouhoveská 91, Hlučín</t>
  </si>
  <si>
    <t>00847267</t>
  </si>
  <si>
    <t>Centrum psychologické pomoci - Rodinná a manželská poradna, příspěvková organizace, Na Bělidle 815, Karviná-Fryštát</t>
  </si>
  <si>
    <t>00847411</t>
  </si>
  <si>
    <t>Domov - penzion pro důchodce Orlová, příspěvková organizace, Kpt. Jaroše 999, Orlová-Lutyně</t>
  </si>
  <si>
    <t>60784385</t>
  </si>
  <si>
    <t>Domov - penzion pro důchodce Havířov, příspěvková organizace, Lidická 52c/1200, Havířov-Šumbark</t>
  </si>
  <si>
    <t>75059703</t>
  </si>
  <si>
    <t>Krajánek - centrum pro lidi s mentálním postižením, příspěvková organizace , B. Smetany 35, Město Albrechtice</t>
  </si>
  <si>
    <t>tabulka č. 3, strana č. 2</t>
  </si>
  <si>
    <t>Účelově vázané prostředky na zajištění funkce sítě poraden pro rodinu, manželství a mezilidské vztahy, zajištění systému včasné intervence, podpory rodin náhradního rodičovství</t>
  </si>
  <si>
    <t>Účelově vázané prostředky na zařízení pěstounské péče, které začne provozovat svou činnost od 1.1. 2006</t>
  </si>
  <si>
    <t>Účelově vázané prostředky na zajištění konzultační činnosti pro pěstouny (víkendová setkání)</t>
  </si>
  <si>
    <t>Účelově vázané prostředky na výkon pěstounské péče</t>
  </si>
  <si>
    <t>Sanace zavlhlého zdiva a oprava střechy</t>
  </si>
  <si>
    <t>Výměna oken</t>
  </si>
  <si>
    <t>tabulka č. 3, strana 3</t>
  </si>
  <si>
    <t>Vypracování studie za účelem posouzení transformace ústavu sociální péče</t>
  </si>
  <si>
    <t>Rekonstrukce čističky odpadních vod</t>
  </si>
  <si>
    <t>Zřízení přístupových chodníků k objektu Libhošť</t>
  </si>
  <si>
    <t>Vypracování studie za účelem posouzení nákupu objektu</t>
  </si>
  <si>
    <t>Dokoupení pračky do zrekonstruované prádelny</t>
  </si>
  <si>
    <t>Výstavba vnitřních komunikací</t>
  </si>
  <si>
    <t>Modernizace dorozumívacího zařízení</t>
  </si>
  <si>
    <t>Půdní vestavba pavilonu č.p.1515 včetně evakuačního výtahu</t>
  </si>
  <si>
    <t>Stavební úpravy a přístavba objektu Harmonie Krnov</t>
  </si>
  <si>
    <t>ZÁVAZNÉ UKAZATELE PRO PŘÍSPĚVKOVÉ ORGANIZACE V ODVĚTVÍ ŠKOLSTVÍ</t>
  </si>
  <si>
    <t>tabulka č. 4, strana 1</t>
  </si>
  <si>
    <t>Název organizace</t>
  </si>
  <si>
    <t>Adresa</t>
  </si>
  <si>
    <t>Příspěvek na provoz</t>
  </si>
  <si>
    <t>provozní výdaje</t>
  </si>
  <si>
    <t>účelově určený</t>
  </si>
  <si>
    <t xml:space="preserve">Dětský domov "SRDCE" a Školní jídelna, Karviná-Fryštát,Vydmuchov 10, příspěvková organizace </t>
  </si>
  <si>
    <t>Karviná - Fryštát, Vydmuchov 10</t>
  </si>
  <si>
    <t>Dětský domov a Školní jídelna, Budišov nad Budišovkou,ČSA 718, příspěvková organizace</t>
  </si>
  <si>
    <t>Budišov nad Budišovkou, ČSA 718</t>
  </si>
  <si>
    <t>Dětský domov a Školní jídelna, Čeladná 87, příspěvková organizace</t>
  </si>
  <si>
    <t>Čeladná 87</t>
  </si>
  <si>
    <t>Dětský domov a Školní jídelna, Frýdek-Místek, Bruzovská 328, příspěvková organizace</t>
  </si>
  <si>
    <t>Frýdek-Místek, Bruzovská 328</t>
  </si>
  <si>
    <t>Dětský domov a Školní jídelna, Frýdek-Místek, Na Hrázi 2126, příspěvková organizace</t>
  </si>
  <si>
    <t>Frýdek-Místek, Na Hrázi 2126</t>
  </si>
  <si>
    <t>Dětský domov a Školní jídelna, Havířov-Podlesí, Čelakovského 1, příspěvková organizace</t>
  </si>
  <si>
    <t>Havířov - Podlesí, Čelakovského 1</t>
  </si>
  <si>
    <t>Dětský domov a Školní jídelna, Horní Benešov, Svobody 428, příspěvková organizace</t>
  </si>
  <si>
    <t>Horní Benešov, Svobody 428</t>
  </si>
  <si>
    <t>00852732</t>
  </si>
  <si>
    <t>Dětský domov a Školní jídelna, Lichnov 253, příspěvková organizace</t>
  </si>
  <si>
    <t>Lichnov 253</t>
  </si>
  <si>
    <t>Dětský domov a Školní jídelna, Melč 4, příspěvková organizace</t>
  </si>
  <si>
    <t>Melč 4</t>
  </si>
  <si>
    <t>Dětský domov a Školní jídelna, Milotice nad Opavou 27, příspěvková organizace</t>
  </si>
  <si>
    <t>Milotice nad Opavou 27</t>
  </si>
  <si>
    <t>Dětský domov a Školní jídelna, N.Jičín, Revoluční 56, příspěvková organizace</t>
  </si>
  <si>
    <t>Nový Jičín, Revoluční 56</t>
  </si>
  <si>
    <t>Dětský domov a Školní jídelna, Opava, Rybí trh 14, příspěvková organizace</t>
  </si>
  <si>
    <t>Opava, Rybí trh 14</t>
  </si>
  <si>
    <t>Dětský domov a Školní jídelna, Ostrava-Hrabová, Reymontova 2a, příspěvková organizace</t>
  </si>
  <si>
    <t>Ostrava - Hrabová, Reymontova 2a</t>
  </si>
  <si>
    <t xml:space="preserve">Dětský domov a Školní jídelna, Ostrava-Slezská Ostrava, Bukovanského 25, příspěvková organizace </t>
  </si>
  <si>
    <t>Ostrava - Slezská Ostrava, Bukovanského 25</t>
  </si>
  <si>
    <t>Dětský domov a Školní jídelna, Ostrava-Slezská Ostrava, Na Vizině 28, příspěvková organizace</t>
  </si>
  <si>
    <t>Ostrava - Slezská Ostrava, Na Vizině 28</t>
  </si>
  <si>
    <t>Dětský domov a Školní jídelna, Příbor, Masarykova 607, příspěvková organizace</t>
  </si>
  <si>
    <t>Příbor, Masarykova 607</t>
  </si>
  <si>
    <t>Dětský domov a Školní jídelna, Radkov-Dubová 141, příspěvková organizace</t>
  </si>
  <si>
    <t>Radkov - Dubová 141</t>
  </si>
  <si>
    <t>00602001</t>
  </si>
  <si>
    <t>Domov mládeže a Školní jídelna-výdejna, Ostrava-Hrabůvka, Krakovská 1095, příspěvková organizace</t>
  </si>
  <si>
    <t>Ostrava - Hrabůvka, Krakovská 1095</t>
  </si>
  <si>
    <t>tabulka č. 4, strana 2</t>
  </si>
  <si>
    <t>Domov mládeže, Ostrava-Mariánské Hory, Fráni Šrámka 3, příspěvková organizace</t>
  </si>
  <si>
    <t>Ostrava - Mariánské Hory, Fráni Šrámka 3</t>
  </si>
  <si>
    <t>Dům dětí a mládeže ASTRA, Frenštát pod Radhoštěm, Martinská čtvrť 1159, příspěvková organizace</t>
  </si>
  <si>
    <t>Frenštát pod Radhoštěm, Martinská čtvrť 3/1159</t>
  </si>
  <si>
    <t>Dům dětí a mládeže LUNA, Příbor, příspěvková organizace</t>
  </si>
  <si>
    <t>Příbor, Dukelská 1346</t>
  </si>
  <si>
    <t>Dům dětí a mládeže Méďa, Krnov, Dobrovského 16, příspěvková organizace</t>
  </si>
  <si>
    <t>Krnov, Dobrovského 16</t>
  </si>
  <si>
    <t>Dům dětí a mládeže MOZAJKA, Bílovec, Tovární 188, příspěvková organizace</t>
  </si>
  <si>
    <t>Bílovec, Tovární 188</t>
  </si>
  <si>
    <t>Dům dětí a mládeže, Bohumín, Janáčkova 715, příspěvková organizace</t>
  </si>
  <si>
    <t>Bohumín, Janáčkova 715</t>
  </si>
  <si>
    <t>00846503</t>
  </si>
  <si>
    <t>Dům dětí a mládeže, Bruntál, příspěvková organizace</t>
  </si>
  <si>
    <t>Bruntál, Pod lipami 2</t>
  </si>
  <si>
    <t>Dům dětí a mládeže, Bystřice nad Olší 390, příspěvková organizace</t>
  </si>
  <si>
    <t>Bystřice nad Olší 390</t>
  </si>
  <si>
    <t>Dům dětí a mládeže, Český Těšín, příspěvková organizace</t>
  </si>
  <si>
    <t>Český Těšín, Hrabinská 33</t>
  </si>
  <si>
    <t>Dům dětí a mládeže, Frýdek-Místek, příspěvková organizace</t>
  </si>
  <si>
    <t>Frýdek-Místek, Pionýrů 752</t>
  </si>
  <si>
    <t>Dům dětí a mládeže, Havířov, příspěvková organizace</t>
  </si>
  <si>
    <t>Havířov - Město, Na Nábřeží 41</t>
  </si>
  <si>
    <t>Dům dětí a mládeže, Hlučín, Zámecká 6, příspěvková organizace</t>
  </si>
  <si>
    <t>Hlučín, Zámecká 6</t>
  </si>
  <si>
    <t xml:space="preserve">Dům dětí a mládeže, Jablunkov, Dukelská 145, příspěvková organizace </t>
  </si>
  <si>
    <t>Jablunkov, Dukelská 145</t>
  </si>
  <si>
    <t>Dům dětí a mládeže, Kopřivnice, Kpt. Jaroše 1077, příspěvková orgnizace</t>
  </si>
  <si>
    <t>Kopřivnice, Kpt. Jaroše 1077</t>
  </si>
  <si>
    <t>Dům dětí a mládeže, Kravaře, Náměstí 20, příspěvková organizace</t>
  </si>
  <si>
    <t>Kravaře, Náměstí 20</t>
  </si>
  <si>
    <t>Dům dětí a mládeže, Odry, Komenského 517, příspěvková organizace</t>
  </si>
  <si>
    <t>Odry, Komenského 517</t>
  </si>
  <si>
    <t>Dům dětí a mládeže, Orlová, příspěvková organizace</t>
  </si>
  <si>
    <t>Orlová - Lutyně, Masarykova 958</t>
  </si>
  <si>
    <t>00850292</t>
  </si>
  <si>
    <t>Dům dětí a mládeže, Ostrava - Poruba,  příspěvková organizace</t>
  </si>
  <si>
    <t>Ostrava-Poruba, M. Majerové 1722</t>
  </si>
  <si>
    <t>Dům dětí a mládeže, Ostrava-Moravská Ostrava, Ostrčilova 19, příspěvková organizace</t>
  </si>
  <si>
    <t>Ostrava - Mor.Ostrava, Ostrčilova 19</t>
  </si>
  <si>
    <t>Dům dětí a mládeže, Rychvald, Školní 1600, příspěvková organizace</t>
  </si>
  <si>
    <t>Rychvald, Školní 1600</t>
  </si>
  <si>
    <t>Dům dětí a mládeže, Třinec, Bezručova 66, příspěvková organizace</t>
  </si>
  <si>
    <t>Třinec, Bezručova 66</t>
  </si>
  <si>
    <t>Dům dětí a mládeže, Vratimov, Frýdecká 61,příspěvková organizace</t>
  </si>
  <si>
    <t>Vratimov, Frýdecká 61</t>
  </si>
  <si>
    <t>00849791</t>
  </si>
  <si>
    <t>Dům dětí a mládeže,Vítkov, Bezručova 585, příspěvková organizace</t>
  </si>
  <si>
    <t>Vítkov, Bezručova 585</t>
  </si>
  <si>
    <t>00602159</t>
  </si>
  <si>
    <t>Gymnázium  Olgy Havlové, Ostrava-Poruba, příspěvková organizace</t>
  </si>
  <si>
    <t>Ostrava - Poruba, M. Majerové 1691</t>
  </si>
  <si>
    <t>00846881</t>
  </si>
  <si>
    <t>Gymnázium a Střední odborná škola, Frýdek-Místek, Cihelní 410, příspěvková organizace</t>
  </si>
  <si>
    <t>Frýdek-Místek, Cihelní 410</t>
  </si>
  <si>
    <t>00601675</t>
  </si>
  <si>
    <t>Gymnázium a Střední odborná škola, Nový Jičín, příspěvková organizace</t>
  </si>
  <si>
    <t>Nový Jičín, Palackého 50</t>
  </si>
  <si>
    <t>Gymnázium a Střední odborná škola, Orlová-Lutyně, příspěvková organizace</t>
  </si>
  <si>
    <t>Orlová - Lutyně, Masarykova tř. 1313</t>
  </si>
  <si>
    <t>tabulka č. 4, strana 3</t>
  </si>
  <si>
    <t>Gymnázium Františka Živného, Bohumín, Jana Palacha 794, příspěvková organizace</t>
  </si>
  <si>
    <t>Bohumín, Jana Palacha 794</t>
  </si>
  <si>
    <t>00601667</t>
  </si>
  <si>
    <t>Gymnázium Mikuláše Koperníka, Bílovec, příspěvková organizace</t>
  </si>
  <si>
    <t>Bílovec, 17. listopadu 526</t>
  </si>
  <si>
    <t>00601411</t>
  </si>
  <si>
    <t>Gymnázium Petra Bezruče, Frýdek-Místek, příspěvková organizace</t>
  </si>
  <si>
    <t>Frýdek-Místek, ČSA 517</t>
  </si>
  <si>
    <t>Gymnázium s polským jazykem vyučovacím - Gimnazjum z Polskim Językem Nauczania, Český Těšín, příspěvková organizace</t>
  </si>
  <si>
    <t>Český Těšín, Havlíčkova 13</t>
  </si>
  <si>
    <t>00601357</t>
  </si>
  <si>
    <t>Gymnázium, Bruntál, příspěvková organizace</t>
  </si>
  <si>
    <t>Bruntál, Dukelská 1</t>
  </si>
  <si>
    <t>Gymnázium, Český Těšín, příspěvková organizace</t>
  </si>
  <si>
    <t>Český Těšín, Frýdecká 30</t>
  </si>
  <si>
    <t>00601659</t>
  </si>
  <si>
    <t>Gymnázium, Frenštát pod Radhoštěm, příspěvková organizace</t>
  </si>
  <si>
    <t>Frenštát pod Radhoštěm, Martinská čtvrť 1172</t>
  </si>
  <si>
    <t>00601403</t>
  </si>
  <si>
    <t>Gymnázium, Frýdlant nad Ostravicí, nám. T. G. Masaryka 1260, příspěvková organizace,</t>
  </si>
  <si>
    <t>Frýdlant nad Ostravicí, nám. T. G. Masaryka 1260</t>
  </si>
  <si>
    <t>Gymnázium, Havířov-Město, Komenského 2, příspěvková organizace</t>
  </si>
  <si>
    <t>Havířov - Město, Komenského 2</t>
  </si>
  <si>
    <t>Gymnázium, Havířov-Podlesí, příspěvková organizace</t>
  </si>
  <si>
    <t>Havířov - Podlesí, Studentská 11</t>
  </si>
  <si>
    <t>Gymnázium, Hlučín,  příspěvková organizace</t>
  </si>
  <si>
    <t>Hlučín, Dr. Ed. Beneše 7</t>
  </si>
  <si>
    <t>Gymnázium, Karviná, příspěvková organizace</t>
  </si>
  <si>
    <t>Karviná - Nové Město, Mírová 1442</t>
  </si>
  <si>
    <t>00601349</t>
  </si>
  <si>
    <t>Gymnázium, Krnov, příspěvková organizace</t>
  </si>
  <si>
    <t>Krnov, Smetanův okruh 2</t>
  </si>
  <si>
    <t>00842745</t>
  </si>
  <si>
    <t xml:space="preserve">Gymnázium, Ostrava-Hrabůvka, příspěvková organizace        </t>
  </si>
  <si>
    <t>Ostrava - Hrabůvka, Fr. Hajdy 34</t>
  </si>
  <si>
    <t>00842702</t>
  </si>
  <si>
    <t>Gymnázium, Ostrava-Poruba, Čs. exilu 669, příspěvková organizace</t>
  </si>
  <si>
    <t>Ostrava - Poruba, Čs. exilu 669</t>
  </si>
  <si>
    <t>00842737</t>
  </si>
  <si>
    <t>Gymnázium, Ostrava-Zábřeh, Volgogradská 6a, příspěvková organizace</t>
  </si>
  <si>
    <t>Ostrava - Zábřeh, Volgogradská 6a</t>
  </si>
  <si>
    <t>00601331</t>
  </si>
</sst>
</file>

<file path=xl/styles.xml><?xml version="1.0" encoding="utf-8"?>
<styleSheet xmlns="http://schemas.openxmlformats.org/spreadsheetml/2006/main">
  <numFmts count="7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#,##0.000"/>
    <numFmt numFmtId="169" formatCode="#,##0.0000"/>
    <numFmt numFmtId="170" formatCode="0.00000000"/>
    <numFmt numFmtId="171" formatCode="0.0000000"/>
    <numFmt numFmtId="172" formatCode="0.000000"/>
    <numFmt numFmtId="173" formatCode="0.00000"/>
    <numFmt numFmtId="174" formatCode="0.0000"/>
    <numFmt numFmtId="175" formatCode="0.000"/>
    <numFmt numFmtId="176" formatCode="0.0"/>
    <numFmt numFmtId="177" formatCode="&quot;$&quot;#,##0_);\(&quot;$&quot;#,##0\)"/>
    <numFmt numFmtId="178" formatCode="&quot;$&quot;#,##0_);[Red]\(&quot;$&quot;#,##0\)"/>
    <numFmt numFmtId="179" formatCode="&quot;$&quot;#,##0.00_);\(&quot;$&quot;#,##0.00\)"/>
    <numFmt numFmtId="180" formatCode="&quot;$&quot;#,##0.00_);[Red]\(&quot;$&quot;#,##0.00\)"/>
    <numFmt numFmtId="181" formatCode="_(&quot;$&quot;* #,##0_);_(&quot;$&quot;* \(#,##0\);_(&quot;$&quot;* &quot;-&quot;_);_(@_)"/>
    <numFmt numFmtId="182" formatCode="_(* #,##0_);_(* \(#,##0\);_(* &quot;-&quot;_);_(@_)"/>
    <numFmt numFmtId="183" formatCode="_(&quot;$&quot;* #,##0.00_);_(&quot;$&quot;* \(#,##0.00\);_(&quot;$&quot;* &quot;-&quot;??_);_(@_)"/>
    <numFmt numFmtId="184" formatCode="_(* #,##0.00_);_(* \(#,##0.00\);_(* &quot;-&quot;??_);_(@_)"/>
    <numFmt numFmtId="185" formatCode="0.000%"/>
    <numFmt numFmtId="186" formatCode="0.0000%"/>
    <numFmt numFmtId="187" formatCode="0.0%"/>
    <numFmt numFmtId="188" formatCode="0#"/>
    <numFmt numFmtId="189" formatCode="###_#####"/>
    <numFmt numFmtId="190" formatCode="00000000"/>
    <numFmt numFmtId="191" formatCode="0.E+00"/>
    <numFmt numFmtId="192" formatCode="[&lt;=99999]###\ ##;##\ ##\ ##"/>
    <numFmt numFmtId="193" formatCode="000\ 00"/>
    <numFmt numFmtId="194" formatCode="0\1"/>
    <numFmt numFmtId="195" formatCode="mm/yyyy"/>
    <numFmt numFmtId="196" formatCode="000/0000"/>
    <numFmt numFmtId="197" formatCode="0/0000"/>
    <numFmt numFmtId="198" formatCode="00/0000"/>
    <numFmt numFmtId="199" formatCode="_-* #,##0\ _K_č_i_-;\-* #,##0\ _K_č_i_-;_-* &quot;-&quot;\ _K_č_-;_-@_-"/>
    <numFmt numFmtId="200" formatCode="0.0_)"/>
    <numFmt numFmtId="201" formatCode="#,##0_+"/>
    <numFmt numFmtId="202" formatCode="#,##0\_\+"/>
    <numFmt numFmtId="203" formatCode="#,##0\+"/>
    <numFmt numFmtId="204" formatCode="0.000000000"/>
    <numFmt numFmtId="205" formatCode="0.0000000000"/>
    <numFmt numFmtId="206" formatCode="0000"/>
    <numFmt numFmtId="207" formatCode="d/m"/>
    <numFmt numFmtId="208" formatCode="d/mm"/>
    <numFmt numFmtId="209" formatCode="d/\x\x"/>
    <numFmt numFmtId="210" formatCode="h/mm"/>
    <numFmt numFmtId="211" formatCode="0.000000E+00"/>
    <numFmt numFmtId="212" formatCode="0.00000E+00"/>
    <numFmt numFmtId="213" formatCode="0.0000E+00"/>
    <numFmt numFmtId="214" formatCode="0.000E+00"/>
    <numFmt numFmtId="215" formatCode="#,##0.00000"/>
    <numFmt numFmtId="216" formatCode="#,##0.000000"/>
    <numFmt numFmtId="217" formatCode="#,##0.0000000"/>
    <numFmt numFmtId="218" formatCode="#,##0.00000000"/>
    <numFmt numFmtId="219" formatCode="#,##0.000000000"/>
    <numFmt numFmtId="220" formatCode="#,##0\ &quot;Kč&quot;"/>
    <numFmt numFmtId="221" formatCode="#,##0.00\ &quot;Kč&quot;"/>
    <numFmt numFmtId="222" formatCode="0.00000%"/>
    <numFmt numFmtId="223" formatCode="#,##0;[Red]\-#,##0;&quot;  &quot;"/>
    <numFmt numFmtId="224" formatCode="#,##0_ ;\-#,##0\ "/>
    <numFmt numFmtId="225" formatCode="#,##0\ _K_č"/>
    <numFmt numFmtId="226" formatCode="mmm\ dd"/>
  </numFmts>
  <fonts count="22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2"/>
      <name val="Times New Roman CE"/>
      <family val="1"/>
    </font>
    <font>
      <b/>
      <sz val="14"/>
      <name val="Times New Roman CE"/>
      <family val="1"/>
    </font>
    <font>
      <sz val="14"/>
      <name val="Times New Roman CE"/>
      <family val="1"/>
    </font>
    <font>
      <b/>
      <sz val="12"/>
      <name val="Times New Roman CE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13"/>
      <name val="Times New Roman"/>
      <family val="1"/>
    </font>
    <font>
      <b/>
      <u val="single"/>
      <sz val="10"/>
      <name val="Times New Roman"/>
      <family val="1"/>
    </font>
    <font>
      <sz val="10"/>
      <color indexed="9"/>
      <name val="Times New Roman"/>
      <family val="1"/>
    </font>
    <font>
      <b/>
      <sz val="10"/>
      <color indexed="9"/>
      <name val="Times New Roman"/>
      <family val="1"/>
    </font>
    <font>
      <sz val="12"/>
      <name val="Arial CE"/>
      <family val="0"/>
    </font>
    <font>
      <sz val="10"/>
      <name val="Times New Roman CE"/>
      <family val="1"/>
    </font>
    <font>
      <b/>
      <sz val="10"/>
      <name val="Times New Roman CE"/>
      <family val="1"/>
    </font>
    <font>
      <sz val="10"/>
      <color indexed="8"/>
      <name val="Times New Roman CE"/>
      <family val="1"/>
    </font>
    <font>
      <b/>
      <sz val="10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1">
    <border>
      <left/>
      <right/>
      <top/>
      <bottom/>
      <diagonal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15">
    <xf numFmtId="0" fontId="0" fillId="0" borderId="0" xfId="0" applyAlignment="1">
      <alignment/>
    </xf>
    <xf numFmtId="0" fontId="3" fillId="0" borderId="0" xfId="0" applyFont="1" applyAlignment="1">
      <alignment vertical="top"/>
    </xf>
    <xf numFmtId="0" fontId="4" fillId="0" borderId="0" xfId="0" applyFont="1" applyAlignment="1">
      <alignment horizontal="right" vertical="top"/>
    </xf>
    <xf numFmtId="0" fontId="4" fillId="0" borderId="0" xfId="0" applyFont="1" applyAlignment="1">
      <alignment/>
    </xf>
    <xf numFmtId="49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3" fontId="5" fillId="0" borderId="0" xfId="0" applyNumberFormat="1" applyFont="1" applyAlignment="1">
      <alignment vertical="center" wrapText="1"/>
    </xf>
    <xf numFmtId="0" fontId="3" fillId="0" borderId="0" xfId="0" applyFont="1" applyFill="1" applyAlignment="1">
      <alignment vertical="top"/>
    </xf>
    <xf numFmtId="0" fontId="6" fillId="0" borderId="0" xfId="0" applyFont="1" applyAlignment="1">
      <alignment vertical="top"/>
    </xf>
    <xf numFmtId="0" fontId="3" fillId="0" borderId="0" xfId="0" applyFont="1" applyAlignment="1">
      <alignment horizontal="right" vertical="top"/>
    </xf>
    <xf numFmtId="0" fontId="3" fillId="0" borderId="0" xfId="0" applyFont="1" applyAlignment="1">
      <alignment vertical="top" wrapText="1"/>
    </xf>
    <xf numFmtId="0" fontId="8" fillId="0" borderId="0" xfId="0" applyFont="1" applyAlignment="1">
      <alignment wrapText="1"/>
    </xf>
    <xf numFmtId="0" fontId="9" fillId="0" borderId="0" xfId="0" applyFont="1" applyAlignment="1">
      <alignment horizontal="center" wrapText="1"/>
    </xf>
    <xf numFmtId="0" fontId="10" fillId="0" borderId="0" xfId="0" applyFont="1" applyAlignment="1">
      <alignment wrapText="1"/>
    </xf>
    <xf numFmtId="0" fontId="10" fillId="0" borderId="0" xfId="0" applyFont="1" applyAlignment="1">
      <alignment horizontal="center" wrapText="1"/>
    </xf>
    <xf numFmtId="1" fontId="10" fillId="0" borderId="0" xfId="0" applyNumberFormat="1" applyFont="1" applyAlignment="1">
      <alignment wrapText="1"/>
    </xf>
    <xf numFmtId="0" fontId="10" fillId="0" borderId="0" xfId="0" applyFont="1" applyAlignment="1">
      <alignment horizontal="right" wrapText="1"/>
    </xf>
    <xf numFmtId="1" fontId="9" fillId="0" borderId="1" xfId="0" applyNumberFormat="1" applyFont="1" applyBorder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1" fontId="9" fillId="0" borderId="2" xfId="0" applyNumberFormat="1" applyFont="1" applyBorder="1" applyAlignment="1">
      <alignment horizontal="center" vertical="center" wrapText="1"/>
    </xf>
    <xf numFmtId="49" fontId="10" fillId="0" borderId="3" xfId="0" applyNumberFormat="1" applyFont="1" applyBorder="1" applyAlignment="1">
      <alignment horizontal="center" vertical="top"/>
    </xf>
    <xf numFmtId="0" fontId="10" fillId="0" borderId="4" xfId="0" applyFont="1" applyBorder="1" applyAlignment="1">
      <alignment horizontal="left" vertical="top" wrapText="1"/>
    </xf>
    <xf numFmtId="0" fontId="10" fillId="0" borderId="4" xfId="0" applyFont="1" applyBorder="1" applyAlignment="1">
      <alignment vertical="top"/>
    </xf>
    <xf numFmtId="3" fontId="11" fillId="0" borderId="1" xfId="0" applyNumberFormat="1" applyFont="1" applyBorder="1" applyAlignment="1">
      <alignment horizontal="right" vertical="top"/>
    </xf>
    <xf numFmtId="0" fontId="10" fillId="0" borderId="0" xfId="0" applyFont="1" applyAlignment="1">
      <alignment/>
    </xf>
    <xf numFmtId="49" fontId="10" fillId="0" borderId="5" xfId="0" applyNumberFormat="1" applyFont="1" applyBorder="1" applyAlignment="1">
      <alignment horizontal="center" vertical="top"/>
    </xf>
    <xf numFmtId="0" fontId="10" fillId="0" borderId="6" xfId="0" applyFont="1" applyBorder="1" applyAlignment="1">
      <alignment horizontal="left" vertical="top" wrapText="1"/>
    </xf>
    <xf numFmtId="0" fontId="10" fillId="0" borderId="6" xfId="0" applyFont="1" applyBorder="1" applyAlignment="1">
      <alignment vertical="top"/>
    </xf>
    <xf numFmtId="3" fontId="11" fillId="0" borderId="7" xfId="0" applyNumberFormat="1" applyFont="1" applyBorder="1" applyAlignment="1">
      <alignment vertical="top" wrapText="1"/>
    </xf>
    <xf numFmtId="3" fontId="11" fillId="0" borderId="7" xfId="0" applyNumberFormat="1" applyFont="1" applyBorder="1" applyAlignment="1">
      <alignment horizontal="right" vertical="top"/>
    </xf>
    <xf numFmtId="0" fontId="10" fillId="0" borderId="8" xfId="0" applyFont="1" applyBorder="1" applyAlignment="1">
      <alignment horizontal="left" vertical="top" wrapText="1"/>
    </xf>
    <xf numFmtId="0" fontId="10" fillId="0" borderId="8" xfId="0" applyFont="1" applyBorder="1" applyAlignment="1">
      <alignment vertical="top"/>
    </xf>
    <xf numFmtId="3" fontId="11" fillId="0" borderId="2" xfId="0" applyNumberFormat="1" applyFont="1" applyBorder="1" applyAlignment="1">
      <alignment horizontal="right" vertical="top"/>
    </xf>
    <xf numFmtId="3" fontId="12" fillId="0" borderId="9" xfId="0" applyNumberFormat="1" applyFont="1" applyBorder="1" applyAlignment="1">
      <alignment horizontal="right"/>
    </xf>
    <xf numFmtId="0" fontId="9" fillId="0" borderId="0" xfId="0" applyFont="1" applyBorder="1" applyAlignment="1">
      <alignment horizontal="left"/>
    </xf>
    <xf numFmtId="3" fontId="12" fillId="0" borderId="0" xfId="0" applyNumberFormat="1" applyFont="1" applyBorder="1" applyAlignment="1">
      <alignment horizontal="right"/>
    </xf>
    <xf numFmtId="49" fontId="10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/>
    </xf>
    <xf numFmtId="3" fontId="13" fillId="0" borderId="0" xfId="0" applyNumberFormat="1" applyFont="1" applyBorder="1" applyAlignment="1">
      <alignment horizontal="right"/>
    </xf>
    <xf numFmtId="0" fontId="12" fillId="0" borderId="1" xfId="0" applyFont="1" applyBorder="1" applyAlignment="1">
      <alignment horizontal="center" vertical="center" wrapText="1"/>
    </xf>
    <xf numFmtId="1" fontId="12" fillId="0" borderId="2" xfId="0" applyNumberFormat="1" applyFont="1" applyBorder="1" applyAlignment="1">
      <alignment horizontal="center" vertical="center" wrapText="1"/>
    </xf>
    <xf numFmtId="0" fontId="10" fillId="0" borderId="10" xfId="0" applyFont="1" applyFill="1" applyBorder="1" applyAlignment="1">
      <alignment vertical="top"/>
    </xf>
    <xf numFmtId="3" fontId="11" fillId="0" borderId="11" xfId="0" applyNumberFormat="1" applyFont="1" applyFill="1" applyBorder="1" applyAlignment="1">
      <alignment horizontal="right" vertical="top"/>
    </xf>
    <xf numFmtId="0" fontId="10" fillId="0" borderId="6" xfId="0" applyFont="1" applyFill="1" applyBorder="1" applyAlignment="1">
      <alignment vertical="top" wrapText="1" shrinkToFit="1"/>
    </xf>
    <xf numFmtId="3" fontId="11" fillId="0" borderId="7" xfId="0" applyNumberFormat="1" applyFont="1" applyFill="1" applyBorder="1" applyAlignment="1">
      <alignment horizontal="right" vertical="top"/>
    </xf>
    <xf numFmtId="0" fontId="10" fillId="0" borderId="6" xfId="0" applyFont="1" applyFill="1" applyBorder="1" applyAlignment="1">
      <alignment vertical="top" wrapText="1"/>
    </xf>
    <xf numFmtId="0" fontId="10" fillId="0" borderId="6" xfId="0" applyFont="1" applyFill="1" applyBorder="1" applyAlignment="1">
      <alignment vertical="top"/>
    </xf>
    <xf numFmtId="0" fontId="10" fillId="0" borderId="12" xfId="0" applyFont="1" applyFill="1" applyBorder="1" applyAlignment="1">
      <alignment vertical="top"/>
    </xf>
    <xf numFmtId="3" fontId="11" fillId="0" borderId="13" xfId="0" applyNumberFormat="1" applyFont="1" applyFill="1" applyBorder="1" applyAlignment="1">
      <alignment horizontal="right" vertical="top"/>
    </xf>
    <xf numFmtId="3" fontId="12" fillId="0" borderId="9" xfId="0" applyNumberFormat="1" applyFont="1" applyBorder="1" applyAlignment="1">
      <alignment horizontal="right" vertical="top"/>
    </xf>
    <xf numFmtId="0" fontId="10" fillId="0" borderId="0" xfId="0" applyFont="1" applyBorder="1" applyAlignment="1">
      <alignment wrapText="1" shrinkToFit="1"/>
    </xf>
    <xf numFmtId="0" fontId="10" fillId="0" borderId="0" xfId="0" applyFont="1" applyBorder="1" applyAlignment="1">
      <alignment horizontal="center" wrapText="1"/>
    </xf>
    <xf numFmtId="0" fontId="10" fillId="0" borderId="0" xfId="0" applyFont="1" applyBorder="1" applyAlignment="1">
      <alignment wrapText="1"/>
    </xf>
    <xf numFmtId="1" fontId="10" fillId="0" borderId="0" xfId="0" applyNumberFormat="1" applyFont="1" applyBorder="1" applyAlignment="1">
      <alignment wrapText="1"/>
    </xf>
    <xf numFmtId="0" fontId="9" fillId="0" borderId="0" xfId="0" applyFont="1" applyAlignment="1">
      <alignment wrapText="1"/>
    </xf>
    <xf numFmtId="49" fontId="10" fillId="0" borderId="3" xfId="0" applyNumberFormat="1" applyFont="1" applyBorder="1" applyAlignment="1">
      <alignment horizontal="center" wrapText="1"/>
    </xf>
    <xf numFmtId="3" fontId="10" fillId="0" borderId="1" xfId="0" applyNumberFormat="1" applyFont="1" applyBorder="1" applyAlignment="1">
      <alignment wrapText="1"/>
    </xf>
    <xf numFmtId="49" fontId="10" fillId="0" borderId="14" xfId="0" applyNumberFormat="1" applyFont="1" applyBorder="1" applyAlignment="1">
      <alignment horizontal="center" wrapText="1"/>
    </xf>
    <xf numFmtId="3" fontId="10" fillId="0" borderId="7" xfId="0" applyNumberFormat="1" applyFont="1" applyBorder="1" applyAlignment="1">
      <alignment wrapText="1"/>
    </xf>
    <xf numFmtId="49" fontId="10" fillId="0" borderId="5" xfId="0" applyNumberFormat="1" applyFont="1" applyBorder="1" applyAlignment="1">
      <alignment horizontal="center" wrapText="1"/>
    </xf>
    <xf numFmtId="3" fontId="10" fillId="0" borderId="13" xfId="0" applyNumberFormat="1" applyFont="1" applyBorder="1" applyAlignment="1">
      <alignment wrapText="1"/>
    </xf>
    <xf numFmtId="3" fontId="9" fillId="0" borderId="2" xfId="0" applyNumberFormat="1" applyFont="1" applyBorder="1" applyAlignment="1">
      <alignment wrapText="1"/>
    </xf>
    <xf numFmtId="3" fontId="10" fillId="0" borderId="0" xfId="0" applyNumberFormat="1" applyFont="1" applyAlignment="1">
      <alignment/>
    </xf>
    <xf numFmtId="0" fontId="10" fillId="0" borderId="7" xfId="0" applyFont="1" applyBorder="1" applyAlignment="1">
      <alignment vertical="top"/>
    </xf>
    <xf numFmtId="49" fontId="10" fillId="0" borderId="14" xfId="0" applyNumberFormat="1" applyFont="1" applyBorder="1" applyAlignment="1">
      <alignment horizontal="center" vertical="top" wrapText="1"/>
    </xf>
    <xf numFmtId="3" fontId="10" fillId="0" borderId="0" xfId="0" applyNumberFormat="1" applyFont="1" applyAlignment="1">
      <alignment wrapText="1"/>
    </xf>
    <xf numFmtId="3" fontId="9" fillId="0" borderId="2" xfId="0" applyNumberFormat="1" applyFont="1" applyBorder="1" applyAlignment="1">
      <alignment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49" fontId="10" fillId="0" borderId="15" xfId="0" applyNumberFormat="1" applyFont="1" applyBorder="1" applyAlignment="1">
      <alignment horizontal="center" vertical="top" wrapText="1"/>
    </xf>
    <xf numFmtId="0" fontId="10" fillId="0" borderId="16" xfId="0" applyFont="1" applyBorder="1" applyAlignment="1">
      <alignment horizontal="left" vertical="top" wrapText="1"/>
    </xf>
    <xf numFmtId="0" fontId="10" fillId="0" borderId="16" xfId="0" applyFont="1" applyBorder="1" applyAlignment="1">
      <alignment vertical="top" wrapText="1"/>
    </xf>
    <xf numFmtId="3" fontId="10" fillId="0" borderId="17" xfId="0" applyNumberFormat="1" applyFont="1" applyBorder="1" applyAlignment="1">
      <alignment vertical="top" wrapText="1"/>
    </xf>
    <xf numFmtId="3" fontId="9" fillId="0" borderId="17" xfId="0" applyNumberFormat="1" applyFont="1" applyBorder="1" applyAlignment="1">
      <alignment wrapText="1"/>
    </xf>
    <xf numFmtId="49" fontId="15" fillId="0" borderId="0" xfId="0" applyNumberFormat="1" applyFont="1" applyAlignment="1">
      <alignment horizontal="right" wrapText="1"/>
    </xf>
    <xf numFmtId="49" fontId="16" fillId="0" borderId="0" xfId="0" applyNumberFormat="1" applyFont="1" applyAlignment="1">
      <alignment horizontal="right" vertical="center" wrapText="1"/>
    </xf>
    <xf numFmtId="3" fontId="10" fillId="0" borderId="1" xfId="0" applyNumberFormat="1" applyFont="1" applyBorder="1" applyAlignment="1">
      <alignment horizontal="right" vertical="top" wrapText="1"/>
    </xf>
    <xf numFmtId="3" fontId="10" fillId="0" borderId="7" xfId="0" applyNumberFormat="1" applyFont="1" applyBorder="1" applyAlignment="1">
      <alignment horizontal="right" vertical="top" wrapText="1"/>
    </xf>
    <xf numFmtId="49" fontId="10" fillId="0" borderId="5" xfId="0" applyNumberFormat="1" applyFont="1" applyFill="1" applyBorder="1" applyAlignment="1">
      <alignment horizontal="center" vertical="top"/>
    </xf>
    <xf numFmtId="49" fontId="10" fillId="0" borderId="5" xfId="0" applyNumberFormat="1" applyFont="1" applyBorder="1" applyAlignment="1">
      <alignment horizontal="center" vertical="top" wrapText="1"/>
    </xf>
    <xf numFmtId="49" fontId="10" fillId="0" borderId="18" xfId="0" applyNumberFormat="1" applyFont="1" applyFill="1" applyBorder="1" applyAlignment="1">
      <alignment horizontal="center" vertical="top" wrapText="1"/>
    </xf>
    <xf numFmtId="3" fontId="10" fillId="0" borderId="2" xfId="0" applyNumberFormat="1" applyFont="1" applyFill="1" applyBorder="1" applyAlignment="1">
      <alignment horizontal="right" vertical="top" wrapText="1"/>
    </xf>
    <xf numFmtId="49" fontId="16" fillId="0" borderId="0" xfId="0" applyNumberFormat="1" applyFont="1" applyAlignment="1">
      <alignment horizontal="right" wrapText="1"/>
    </xf>
    <xf numFmtId="3" fontId="10" fillId="0" borderId="0" xfId="0" applyNumberFormat="1" applyFont="1" applyBorder="1" applyAlignment="1">
      <alignment vertical="center" wrapText="1"/>
    </xf>
    <xf numFmtId="3" fontId="10" fillId="0" borderId="0" xfId="0" applyNumberFormat="1" applyFont="1" applyBorder="1" applyAlignment="1">
      <alignment vertical="center"/>
    </xf>
    <xf numFmtId="49" fontId="15" fillId="0" borderId="0" xfId="0" applyNumberFormat="1" applyFont="1" applyAlignment="1">
      <alignment horizontal="right"/>
    </xf>
    <xf numFmtId="0" fontId="14" fillId="0" borderId="19" xfId="0" applyFont="1" applyBorder="1" applyAlignment="1">
      <alignment/>
    </xf>
    <xf numFmtId="0" fontId="10" fillId="0" borderId="0" xfId="0" applyFont="1" applyBorder="1" applyAlignment="1">
      <alignment horizontal="right" vertical="center"/>
    </xf>
    <xf numFmtId="0" fontId="10" fillId="0" borderId="4" xfId="0" applyFont="1" applyFill="1" applyBorder="1" applyAlignment="1">
      <alignment horizontal="left" vertical="top" wrapText="1"/>
    </xf>
    <xf numFmtId="0" fontId="10" fillId="0" borderId="6" xfId="0" applyFont="1" applyFill="1" applyBorder="1" applyAlignment="1">
      <alignment horizontal="left" vertical="top" wrapText="1"/>
    </xf>
    <xf numFmtId="3" fontId="10" fillId="0" borderId="7" xfId="0" applyNumberFormat="1" applyFont="1" applyFill="1" applyBorder="1" applyAlignment="1">
      <alignment horizontal="right" vertical="top" wrapText="1"/>
    </xf>
    <xf numFmtId="0" fontId="10" fillId="0" borderId="6" xfId="0" applyFont="1" applyBorder="1" applyAlignment="1">
      <alignment vertical="top" wrapText="1"/>
    </xf>
    <xf numFmtId="3" fontId="10" fillId="0" borderId="7" xfId="0" applyNumberFormat="1" applyFont="1" applyFill="1" applyBorder="1" applyAlignment="1">
      <alignment vertical="top" wrapText="1"/>
    </xf>
    <xf numFmtId="49" fontId="10" fillId="0" borderId="3" xfId="0" applyNumberFormat="1" applyFont="1" applyBorder="1" applyAlignment="1">
      <alignment horizontal="center" vertical="top" wrapText="1"/>
    </xf>
    <xf numFmtId="0" fontId="10" fillId="0" borderId="4" xfId="0" applyFont="1" applyBorder="1" applyAlignment="1">
      <alignment vertical="top" wrapText="1"/>
    </xf>
    <xf numFmtId="3" fontId="10" fillId="0" borderId="1" xfId="0" applyNumberFormat="1" applyFont="1" applyFill="1" applyBorder="1" applyAlignment="1">
      <alignment vertical="top" wrapText="1"/>
    </xf>
    <xf numFmtId="3" fontId="10" fillId="0" borderId="7" xfId="0" applyNumberFormat="1" applyFont="1" applyBorder="1" applyAlignment="1">
      <alignment vertical="top" wrapText="1"/>
    </xf>
    <xf numFmtId="49" fontId="10" fillId="0" borderId="18" xfId="0" applyNumberFormat="1" applyFont="1" applyBorder="1" applyAlignment="1">
      <alignment horizontal="center" vertical="top" wrapText="1"/>
    </xf>
    <xf numFmtId="0" fontId="10" fillId="0" borderId="8" xfId="0" applyFont="1" applyBorder="1" applyAlignment="1">
      <alignment vertical="top" wrapText="1"/>
    </xf>
    <xf numFmtId="3" fontId="10" fillId="0" borderId="2" xfId="0" applyNumberFormat="1" applyFont="1" applyBorder="1" applyAlignment="1">
      <alignment vertical="top" wrapText="1"/>
    </xf>
    <xf numFmtId="3" fontId="10" fillId="0" borderId="1" xfId="0" applyNumberFormat="1" applyFont="1" applyBorder="1" applyAlignment="1">
      <alignment vertical="top" wrapText="1"/>
    </xf>
    <xf numFmtId="0" fontId="17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8" fillId="0" borderId="0" xfId="0" applyFont="1" applyAlignment="1">
      <alignment/>
    </xf>
    <xf numFmtId="3" fontId="18" fillId="0" borderId="0" xfId="0" applyNumberFormat="1" applyFont="1" applyAlignment="1">
      <alignment/>
    </xf>
    <xf numFmtId="3" fontId="18" fillId="0" borderId="0" xfId="0" applyNumberFormat="1" applyFont="1" applyAlignment="1">
      <alignment horizontal="right"/>
    </xf>
    <xf numFmtId="0" fontId="19" fillId="0" borderId="1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 wrapText="1"/>
    </xf>
    <xf numFmtId="3" fontId="19" fillId="0" borderId="20" xfId="0" applyNumberFormat="1" applyFont="1" applyBorder="1" applyAlignment="1">
      <alignment horizontal="center" vertical="center" wrapText="1"/>
    </xf>
    <xf numFmtId="3" fontId="19" fillId="0" borderId="21" xfId="0" applyNumberFormat="1" applyFont="1" applyBorder="1" applyAlignment="1">
      <alignment horizontal="center" vertical="center" wrapText="1"/>
    </xf>
    <xf numFmtId="49" fontId="18" fillId="0" borderId="22" xfId="0" applyNumberFormat="1" applyFont="1" applyBorder="1" applyAlignment="1" applyProtection="1">
      <alignment horizontal="center" vertical="top"/>
      <protection/>
    </xf>
    <xf numFmtId="0" fontId="10" fillId="0" borderId="10" xfId="0" applyFont="1" applyBorder="1" applyAlignment="1">
      <alignment horizontal="left" vertical="top" wrapText="1"/>
    </xf>
    <xf numFmtId="0" fontId="10" fillId="0" borderId="10" xfId="0" applyFont="1" applyFill="1" applyBorder="1" applyAlignment="1">
      <alignment vertical="top" wrapText="1"/>
    </xf>
    <xf numFmtId="3" fontId="18" fillId="0" borderId="10" xfId="0" applyNumberFormat="1" applyFont="1" applyBorder="1" applyAlignment="1">
      <alignment vertical="top"/>
    </xf>
    <xf numFmtId="3" fontId="19" fillId="0" borderId="11" xfId="0" applyNumberFormat="1" applyFont="1" applyBorder="1" applyAlignment="1">
      <alignment vertical="top"/>
    </xf>
    <xf numFmtId="49" fontId="18" fillId="0" borderId="5" xfId="0" applyNumberFormat="1" applyFont="1" applyBorder="1" applyAlignment="1" applyProtection="1">
      <alignment horizontal="center" vertical="top"/>
      <protection/>
    </xf>
    <xf numFmtId="3" fontId="18" fillId="0" borderId="6" xfId="0" applyNumberFormat="1" applyFont="1" applyBorder="1" applyAlignment="1">
      <alignment vertical="top"/>
    </xf>
    <xf numFmtId="3" fontId="19" fillId="0" borderId="7" xfId="0" applyNumberFormat="1" applyFont="1" applyBorder="1" applyAlignment="1">
      <alignment vertical="top"/>
    </xf>
    <xf numFmtId="49" fontId="20" fillId="0" borderId="5" xfId="0" applyNumberFormat="1" applyFont="1" applyBorder="1" applyAlignment="1">
      <alignment horizontal="center" vertical="top"/>
    </xf>
    <xf numFmtId="49" fontId="18" fillId="0" borderId="5" xfId="0" applyNumberFormat="1" applyFont="1" applyBorder="1" applyAlignment="1">
      <alignment horizontal="center" vertical="top"/>
    </xf>
    <xf numFmtId="49" fontId="18" fillId="0" borderId="23" xfId="0" applyNumberFormat="1" applyFont="1" applyBorder="1" applyAlignment="1">
      <alignment horizontal="center" vertical="top"/>
    </xf>
    <xf numFmtId="0" fontId="10" fillId="0" borderId="23" xfId="0" applyFont="1" applyBorder="1" applyAlignment="1">
      <alignment horizontal="left" vertical="top" wrapText="1"/>
    </xf>
    <xf numFmtId="0" fontId="10" fillId="0" borderId="23" xfId="0" applyFont="1" applyFill="1" applyBorder="1" applyAlignment="1">
      <alignment horizontal="left" vertical="top" wrapText="1"/>
    </xf>
    <xf numFmtId="3" fontId="18" fillId="0" borderId="23" xfId="0" applyNumberFormat="1" applyFont="1" applyBorder="1" applyAlignment="1">
      <alignment vertical="top"/>
    </xf>
    <xf numFmtId="3" fontId="19" fillId="0" borderId="23" xfId="0" applyNumberFormat="1" applyFont="1" applyBorder="1" applyAlignment="1">
      <alignment vertical="top"/>
    </xf>
    <xf numFmtId="0" fontId="0" fillId="0" borderId="19" xfId="0" applyFont="1" applyBorder="1" applyAlignment="1">
      <alignment/>
    </xf>
    <xf numFmtId="0" fontId="0" fillId="0" borderId="19" xfId="0" applyFont="1" applyBorder="1" applyAlignment="1">
      <alignment/>
    </xf>
    <xf numFmtId="0" fontId="18" fillId="0" borderId="19" xfId="0" applyFont="1" applyBorder="1" applyAlignment="1">
      <alignment/>
    </xf>
    <xf numFmtId="3" fontId="18" fillId="0" borderId="19" xfId="0" applyNumberFormat="1" applyFont="1" applyBorder="1" applyAlignment="1">
      <alignment/>
    </xf>
    <xf numFmtId="3" fontId="18" fillId="0" borderId="19" xfId="0" applyNumberFormat="1" applyFont="1" applyBorder="1" applyAlignment="1">
      <alignment horizontal="right"/>
    </xf>
    <xf numFmtId="49" fontId="18" fillId="0" borderId="5" xfId="0" applyNumberFormat="1" applyFont="1" applyFill="1" applyBorder="1" applyAlignment="1">
      <alignment horizontal="center" vertical="top"/>
    </xf>
    <xf numFmtId="49" fontId="10" fillId="0" borderId="6" xfId="0" applyNumberFormat="1" applyFont="1" applyBorder="1" applyAlignment="1">
      <alignment horizontal="left" vertical="top" wrapText="1"/>
    </xf>
    <xf numFmtId="9" fontId="10" fillId="0" borderId="6" xfId="20" applyFont="1" applyBorder="1" applyAlignment="1">
      <alignment vertical="top" wrapText="1"/>
    </xf>
    <xf numFmtId="0" fontId="10" fillId="0" borderId="23" xfId="0" applyFont="1" applyBorder="1" applyAlignment="1">
      <alignment vertical="top" wrapText="1"/>
    </xf>
    <xf numFmtId="49" fontId="18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horizontal="left" vertical="top" wrapText="1"/>
    </xf>
    <xf numFmtId="0" fontId="10" fillId="0" borderId="0" xfId="0" applyFont="1" applyBorder="1" applyAlignment="1">
      <alignment vertical="top" wrapText="1"/>
    </xf>
    <xf numFmtId="3" fontId="18" fillId="0" borderId="0" xfId="0" applyNumberFormat="1" applyFont="1" applyBorder="1" applyAlignment="1">
      <alignment vertical="top"/>
    </xf>
    <xf numFmtId="3" fontId="19" fillId="0" borderId="0" xfId="0" applyNumberFormat="1" applyFont="1" applyBorder="1" applyAlignment="1">
      <alignment vertical="top"/>
    </xf>
    <xf numFmtId="49" fontId="10" fillId="0" borderId="6" xfId="0" applyNumberFormat="1" applyFont="1" applyBorder="1" applyAlignment="1">
      <alignment vertical="top" wrapText="1"/>
    </xf>
    <xf numFmtId="0" fontId="10" fillId="0" borderId="6" xfId="0" applyFont="1" applyBorder="1" applyAlignment="1" applyProtection="1">
      <alignment vertical="top" wrapText="1"/>
      <protection/>
    </xf>
    <xf numFmtId="3" fontId="10" fillId="0" borderId="6" xfId="0" applyNumberFormat="1" applyFont="1" applyBorder="1" applyAlignment="1">
      <alignment vertical="top" wrapText="1"/>
    </xf>
    <xf numFmtId="49" fontId="18" fillId="0" borderId="23" xfId="0" applyNumberFormat="1" applyFont="1" applyFill="1" applyBorder="1" applyAlignment="1">
      <alignment horizontal="center" vertical="top"/>
    </xf>
    <xf numFmtId="0" fontId="10" fillId="2" borderId="6" xfId="0" applyFont="1" applyFill="1" applyBorder="1" applyAlignment="1">
      <alignment horizontal="left" vertical="top" wrapText="1"/>
    </xf>
    <xf numFmtId="49" fontId="18" fillId="0" borderId="14" xfId="0" applyNumberFormat="1" applyFont="1" applyBorder="1" applyAlignment="1">
      <alignment horizontal="center" vertical="top"/>
    </xf>
    <xf numFmtId="49" fontId="10" fillId="0" borderId="12" xfId="0" applyNumberFormat="1" applyFont="1" applyBorder="1" applyAlignment="1">
      <alignment vertical="top" wrapText="1"/>
    </xf>
    <xf numFmtId="0" fontId="10" fillId="0" borderId="12" xfId="0" applyFont="1" applyBorder="1" applyAlignment="1">
      <alignment vertical="top" wrapText="1"/>
    </xf>
    <xf numFmtId="3" fontId="18" fillId="0" borderId="12" xfId="0" applyNumberFormat="1" applyFont="1" applyBorder="1" applyAlignment="1">
      <alignment vertical="top"/>
    </xf>
    <xf numFmtId="3" fontId="19" fillId="0" borderId="13" xfId="0" applyNumberFormat="1" applyFont="1" applyBorder="1" applyAlignment="1">
      <alignment vertical="top"/>
    </xf>
    <xf numFmtId="0" fontId="10" fillId="0" borderId="12" xfId="0" applyFont="1" applyFill="1" applyBorder="1" applyAlignment="1">
      <alignment horizontal="left" vertical="top" wrapText="1"/>
    </xf>
    <xf numFmtId="3" fontId="19" fillId="0" borderId="6" xfId="0" applyNumberFormat="1" applyFont="1" applyBorder="1" applyAlignment="1">
      <alignment/>
    </xf>
    <xf numFmtId="0" fontId="21" fillId="0" borderId="0" xfId="0" applyFont="1" applyAlignment="1">
      <alignment/>
    </xf>
    <xf numFmtId="3" fontId="18" fillId="0" borderId="6" xfId="0" applyNumberFormat="1" applyFont="1" applyBorder="1" applyAlignment="1">
      <alignment/>
    </xf>
    <xf numFmtId="0" fontId="0" fillId="0" borderId="0" xfId="0" applyFont="1" applyAlignment="1">
      <alignment vertical="top"/>
    </xf>
    <xf numFmtId="0" fontId="18" fillId="0" borderId="0" xfId="0" applyFont="1" applyAlignment="1">
      <alignment vertical="top"/>
    </xf>
    <xf numFmtId="3" fontId="18" fillId="0" borderId="0" xfId="0" applyNumberFormat="1" applyFont="1" applyAlignment="1">
      <alignment vertical="top"/>
    </xf>
    <xf numFmtId="3" fontId="19" fillId="0" borderId="0" xfId="0" applyNumberFormat="1" applyFont="1" applyAlignment="1">
      <alignment vertical="top"/>
    </xf>
    <xf numFmtId="3" fontId="19" fillId="0" borderId="0" xfId="0" applyNumberFormat="1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15" fillId="0" borderId="0" xfId="0" applyFont="1" applyAlignment="1">
      <alignment/>
    </xf>
    <xf numFmtId="0" fontId="10" fillId="0" borderId="0" xfId="0" applyFont="1" applyAlignment="1">
      <alignment horizontal="right"/>
    </xf>
    <xf numFmtId="0" fontId="9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49" fontId="10" fillId="0" borderId="3" xfId="0" applyNumberFormat="1" applyFont="1" applyBorder="1" applyAlignment="1">
      <alignment horizontal="center" vertical="center"/>
    </xf>
    <xf numFmtId="0" fontId="10" fillId="0" borderId="4" xfId="0" applyFont="1" applyBorder="1" applyAlignment="1">
      <alignment vertical="center" wrapText="1"/>
    </xf>
    <xf numFmtId="0" fontId="10" fillId="0" borderId="4" xfId="0" applyFont="1" applyBorder="1" applyAlignment="1">
      <alignment horizontal="left" vertical="center" wrapText="1"/>
    </xf>
    <xf numFmtId="1" fontId="10" fillId="0" borderId="1" xfId="0" applyNumberFormat="1" applyFont="1" applyBorder="1" applyAlignment="1">
      <alignment horizontal="right" vertical="center" wrapText="1"/>
    </xf>
    <xf numFmtId="3" fontId="15" fillId="0" borderId="0" xfId="0" applyNumberFormat="1" applyFont="1" applyAlignment="1">
      <alignment/>
    </xf>
    <xf numFmtId="49" fontId="10" fillId="0" borderId="5" xfId="0" applyNumberFormat="1" applyFont="1" applyBorder="1" applyAlignment="1">
      <alignment horizontal="center" vertical="center"/>
    </xf>
    <xf numFmtId="0" fontId="10" fillId="0" borderId="6" xfId="0" applyFont="1" applyBorder="1" applyAlignment="1">
      <alignment vertical="center" wrapText="1"/>
    </xf>
    <xf numFmtId="0" fontId="10" fillId="0" borderId="6" xfId="0" applyFont="1" applyBorder="1" applyAlignment="1">
      <alignment horizontal="left" vertical="center" wrapText="1"/>
    </xf>
    <xf numFmtId="1" fontId="10" fillId="0" borderId="7" xfId="0" applyNumberFormat="1" applyFont="1" applyBorder="1" applyAlignment="1">
      <alignment horizontal="right" vertical="center" wrapText="1"/>
    </xf>
    <xf numFmtId="0" fontId="10" fillId="0" borderId="6" xfId="0" applyFont="1" applyBorder="1" applyAlignment="1">
      <alignment vertical="center"/>
    </xf>
    <xf numFmtId="0" fontId="10" fillId="0" borderId="6" xfId="0" applyFont="1" applyBorder="1" applyAlignment="1">
      <alignment horizontal="left" vertical="center"/>
    </xf>
    <xf numFmtId="49" fontId="10" fillId="0" borderId="18" xfId="0" applyNumberFormat="1" applyFont="1" applyBorder="1" applyAlignment="1">
      <alignment horizontal="center" wrapText="1"/>
    </xf>
    <xf numFmtId="0" fontId="10" fillId="0" borderId="8" xfId="0" applyFont="1" applyBorder="1" applyAlignment="1">
      <alignment wrapText="1"/>
    </xf>
    <xf numFmtId="0" fontId="10" fillId="0" borderId="8" xfId="0" applyFont="1" applyBorder="1" applyAlignment="1">
      <alignment vertical="center" wrapText="1"/>
    </xf>
    <xf numFmtId="0" fontId="10" fillId="0" borderId="15" xfId="0" applyFont="1" applyBorder="1" applyAlignment="1">
      <alignment/>
    </xf>
    <xf numFmtId="3" fontId="9" fillId="0" borderId="17" xfId="0" applyNumberFormat="1" applyFont="1" applyBorder="1" applyAlignment="1">
      <alignment/>
    </xf>
    <xf numFmtId="0" fontId="0" fillId="0" borderId="0" xfId="0" applyFont="1" applyAlignment="1">
      <alignment wrapText="1"/>
    </xf>
    <xf numFmtId="0" fontId="18" fillId="0" borderId="0" xfId="0" applyFont="1" applyAlignment="1">
      <alignment horizontal="right"/>
    </xf>
    <xf numFmtId="3" fontId="9" fillId="0" borderId="7" xfId="0" applyNumberFormat="1" applyFont="1" applyFill="1" applyBorder="1" applyAlignment="1">
      <alignment horizontal="right" vertical="top"/>
    </xf>
    <xf numFmtId="3" fontId="19" fillId="0" borderId="7" xfId="0" applyNumberFormat="1" applyFont="1" applyBorder="1" applyAlignment="1">
      <alignment horizontal="right" vertical="top"/>
    </xf>
    <xf numFmtId="3" fontId="19" fillId="0" borderId="23" xfId="0" applyNumberFormat="1" applyFont="1" applyBorder="1" applyAlignment="1">
      <alignment horizontal="right" vertical="top"/>
    </xf>
    <xf numFmtId="49" fontId="18" fillId="0" borderId="0" xfId="0" applyNumberFormat="1" applyFont="1" applyFill="1" applyBorder="1" applyAlignment="1">
      <alignment horizontal="center" vertical="top"/>
    </xf>
    <xf numFmtId="0" fontId="10" fillId="0" borderId="0" xfId="0" applyFont="1" applyFill="1" applyBorder="1" applyAlignment="1">
      <alignment horizontal="left" vertical="top" wrapText="1"/>
    </xf>
    <xf numFmtId="3" fontId="19" fillId="0" borderId="0" xfId="0" applyNumberFormat="1" applyFont="1" applyBorder="1" applyAlignment="1">
      <alignment horizontal="right" vertical="top"/>
    </xf>
    <xf numFmtId="3" fontId="19" fillId="0" borderId="13" xfId="0" applyNumberFormat="1" applyFont="1" applyBorder="1" applyAlignment="1">
      <alignment horizontal="right" vertical="top"/>
    </xf>
    <xf numFmtId="3" fontId="19" fillId="0" borderId="17" xfId="0" applyNumberFormat="1" applyFont="1" applyBorder="1" applyAlignment="1">
      <alignment horizontal="right"/>
    </xf>
    <xf numFmtId="0" fontId="10" fillId="0" borderId="12" xfId="0" applyFont="1" applyBorder="1" applyAlignment="1">
      <alignment horizontal="left" vertical="top" wrapText="1"/>
    </xf>
    <xf numFmtId="3" fontId="10" fillId="0" borderId="13" xfId="0" applyNumberFormat="1" applyFont="1" applyFill="1" applyBorder="1" applyAlignment="1">
      <alignment vertical="top" wrapText="1"/>
    </xf>
    <xf numFmtId="3" fontId="9" fillId="0" borderId="17" xfId="0" applyNumberFormat="1" applyFont="1" applyFill="1" applyBorder="1" applyAlignment="1">
      <alignment wrapText="1"/>
    </xf>
    <xf numFmtId="3" fontId="10" fillId="0" borderId="2" xfId="0" applyNumberFormat="1" applyFont="1" applyFill="1" applyBorder="1" applyAlignment="1">
      <alignment vertical="top" wrapText="1"/>
    </xf>
    <xf numFmtId="49" fontId="10" fillId="0" borderId="22" xfId="0" applyNumberFormat="1" applyFont="1" applyBorder="1" applyAlignment="1">
      <alignment horizontal="center" vertical="top" wrapText="1"/>
    </xf>
    <xf numFmtId="3" fontId="10" fillId="0" borderId="11" xfId="0" applyNumberFormat="1" applyFont="1" applyFill="1" applyBorder="1" applyAlignment="1">
      <alignment vertical="top" wrapText="1"/>
    </xf>
    <xf numFmtId="0" fontId="14" fillId="0" borderId="19" xfId="0" applyFont="1" applyBorder="1" applyAlignment="1">
      <alignment horizontal="left" vertical="center"/>
    </xf>
    <xf numFmtId="3" fontId="9" fillId="0" borderId="21" xfId="0" applyNumberFormat="1" applyFont="1" applyFill="1" applyBorder="1" applyAlignment="1">
      <alignment wrapText="1"/>
    </xf>
    <xf numFmtId="0" fontId="10" fillId="0" borderId="10" xfId="0" applyFont="1" applyBorder="1" applyAlignment="1">
      <alignment vertical="top" wrapText="1"/>
    </xf>
    <xf numFmtId="0" fontId="10" fillId="0" borderId="7" xfId="0" applyFont="1" applyFill="1" applyBorder="1" applyAlignment="1">
      <alignment/>
    </xf>
    <xf numFmtId="0" fontId="10" fillId="0" borderId="24" xfId="0" applyFont="1" applyBorder="1" applyAlignment="1">
      <alignment vertical="top" wrapText="1"/>
    </xf>
    <xf numFmtId="0" fontId="9" fillId="0" borderId="25" xfId="0" applyFont="1" applyBorder="1" applyAlignment="1">
      <alignment horizontal="left" vertical="top"/>
    </xf>
    <xf numFmtId="0" fontId="9" fillId="0" borderId="26" xfId="0" applyFont="1" applyBorder="1" applyAlignment="1">
      <alignment horizontal="left" vertical="top"/>
    </xf>
    <xf numFmtId="0" fontId="9" fillId="0" borderId="27" xfId="0" applyFont="1" applyBorder="1" applyAlignment="1">
      <alignment horizontal="left" vertical="top"/>
    </xf>
    <xf numFmtId="0" fontId="9" fillId="0" borderId="3" xfId="0" applyFont="1" applyBorder="1" applyAlignment="1">
      <alignment horizontal="center" vertical="center"/>
    </xf>
    <xf numFmtId="0" fontId="10" fillId="0" borderId="18" xfId="0" applyFont="1" applyBorder="1" applyAlignment="1">
      <alignment vertical="center"/>
    </xf>
    <xf numFmtId="49" fontId="10" fillId="0" borderId="28" xfId="0" applyNumberFormat="1" applyFont="1" applyBorder="1" applyAlignment="1">
      <alignment horizontal="center" vertical="top"/>
    </xf>
    <xf numFmtId="0" fontId="0" fillId="0" borderId="29" xfId="0" applyBorder="1" applyAlignment="1">
      <alignment horizontal="center" vertical="top"/>
    </xf>
    <xf numFmtId="0" fontId="9" fillId="0" borderId="4" xfId="0" applyFont="1" applyBorder="1" applyAlignment="1">
      <alignment horizontal="center" vertical="center"/>
    </xf>
    <xf numFmtId="0" fontId="10" fillId="0" borderId="8" xfId="0" applyFont="1" applyBorder="1" applyAlignment="1">
      <alignment vertical="center"/>
    </xf>
    <xf numFmtId="0" fontId="9" fillId="0" borderId="30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49" fontId="20" fillId="0" borderId="23" xfId="0" applyNumberFormat="1" applyFont="1" applyBorder="1" applyAlignment="1">
      <alignment horizontal="center" vertical="top"/>
    </xf>
    <xf numFmtId="49" fontId="18" fillId="0" borderId="23" xfId="0" applyNumberFormat="1" applyFont="1" applyBorder="1" applyAlignment="1" applyProtection="1">
      <alignment horizontal="center" vertical="top"/>
      <protection/>
    </xf>
    <xf numFmtId="0" fontId="10" fillId="0" borderId="23" xfId="0" applyFont="1" applyBorder="1" applyAlignment="1" applyProtection="1">
      <alignment vertical="top" wrapText="1"/>
      <protection/>
    </xf>
    <xf numFmtId="9" fontId="10" fillId="0" borderId="23" xfId="20" applyFont="1" applyBorder="1" applyAlignment="1">
      <alignment vertical="top" wrapText="1"/>
    </xf>
    <xf numFmtId="9" fontId="10" fillId="0" borderId="0" xfId="20" applyFont="1" applyBorder="1" applyAlignment="1">
      <alignment vertical="top" wrapText="1"/>
    </xf>
    <xf numFmtId="49" fontId="20" fillId="0" borderId="0" xfId="0" applyNumberFormat="1" applyFont="1" applyBorder="1" applyAlignment="1">
      <alignment horizontal="center" vertical="top"/>
    </xf>
    <xf numFmtId="49" fontId="18" fillId="0" borderId="0" xfId="0" applyNumberFormat="1" applyFont="1" applyBorder="1" applyAlignment="1" applyProtection="1">
      <alignment horizontal="center" vertical="top"/>
      <protection/>
    </xf>
    <xf numFmtId="0" fontId="10" fillId="0" borderId="0" xfId="0" applyFont="1" applyBorder="1" applyAlignment="1" applyProtection="1">
      <alignment vertical="top" wrapText="1"/>
      <protection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vertical="top" wrapText="1"/>
    </xf>
    <xf numFmtId="49" fontId="6" fillId="0" borderId="0" xfId="0" applyNumberFormat="1" applyFont="1" applyFill="1" applyAlignment="1">
      <alignment horizontal="left" vertical="top" wrapText="1"/>
    </xf>
    <xf numFmtId="49" fontId="4" fillId="0" borderId="0" xfId="0" applyNumberFormat="1" applyFont="1" applyFill="1" applyAlignment="1">
      <alignment horizontal="left" vertical="top" wrapText="1"/>
    </xf>
    <xf numFmtId="0" fontId="9" fillId="0" borderId="25" xfId="0" applyFont="1" applyBorder="1" applyAlignment="1">
      <alignment horizontal="left"/>
    </xf>
    <xf numFmtId="0" fontId="9" fillId="0" borderId="26" xfId="0" applyFont="1" applyBorder="1" applyAlignment="1">
      <alignment horizontal="left"/>
    </xf>
    <xf numFmtId="0" fontId="9" fillId="0" borderId="27" xfId="0" applyFont="1" applyBorder="1" applyAlignment="1">
      <alignment horizontal="left"/>
    </xf>
    <xf numFmtId="49" fontId="10" fillId="0" borderId="3" xfId="0" applyNumberFormat="1" applyFont="1" applyBorder="1" applyAlignment="1">
      <alignment horizontal="center" vertical="top"/>
    </xf>
    <xf numFmtId="49" fontId="10" fillId="0" borderId="5" xfId="0" applyNumberFormat="1" applyFont="1" applyBorder="1" applyAlignment="1">
      <alignment horizontal="center" vertical="top"/>
    </xf>
    <xf numFmtId="49" fontId="10" fillId="0" borderId="18" xfId="0" applyNumberFormat="1" applyFont="1" applyBorder="1" applyAlignment="1">
      <alignment horizontal="center" vertical="top"/>
    </xf>
    <xf numFmtId="0" fontId="10" fillId="0" borderId="4" xfId="0" applyFont="1" applyBorder="1" applyAlignment="1">
      <alignment horizontal="left" vertical="top" wrapText="1"/>
    </xf>
    <xf numFmtId="0" fontId="10" fillId="0" borderId="6" xfId="0" applyFont="1" applyBorder="1" applyAlignment="1">
      <alignment horizontal="left" vertical="top" wrapText="1"/>
    </xf>
    <xf numFmtId="0" fontId="10" fillId="0" borderId="8" xfId="0" applyFont="1" applyBorder="1" applyAlignment="1">
      <alignment horizontal="left" vertical="top" wrapText="1"/>
    </xf>
    <xf numFmtId="0" fontId="7" fillId="0" borderId="0" xfId="0" applyFont="1" applyAlignment="1">
      <alignment horizontal="center" wrapText="1"/>
    </xf>
    <xf numFmtId="0" fontId="9" fillId="0" borderId="0" xfId="0" applyFont="1" applyAlignment="1">
      <alignment horizontal="center" wrapText="1"/>
    </xf>
    <xf numFmtId="0" fontId="9" fillId="0" borderId="3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0" fillId="0" borderId="31" xfId="0" applyBorder="1" applyAlignment="1">
      <alignment vertical="top" wrapText="1"/>
    </xf>
    <xf numFmtId="0" fontId="10" fillId="0" borderId="32" xfId="0" applyFont="1" applyBorder="1" applyAlignment="1">
      <alignment horizontal="left" wrapText="1"/>
    </xf>
    <xf numFmtId="0" fontId="10" fillId="0" borderId="33" xfId="0" applyFont="1" applyBorder="1" applyAlignment="1">
      <alignment horizontal="left" wrapText="1"/>
    </xf>
    <xf numFmtId="0" fontId="9" fillId="0" borderId="30" xfId="0" applyFont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 wrapText="1"/>
    </xf>
    <xf numFmtId="0" fontId="9" fillId="0" borderId="36" xfId="0" applyFont="1" applyBorder="1" applyAlignment="1">
      <alignment horizontal="left"/>
    </xf>
    <xf numFmtId="49" fontId="14" fillId="0" borderId="37" xfId="0" applyNumberFormat="1" applyFont="1" applyBorder="1" applyAlignment="1">
      <alignment horizontal="left" wrapText="1"/>
    </xf>
    <xf numFmtId="49" fontId="14" fillId="0" borderId="38" xfId="0" applyNumberFormat="1" applyFont="1" applyBorder="1" applyAlignment="1">
      <alignment horizontal="left" wrapText="1"/>
    </xf>
    <xf numFmtId="49" fontId="14" fillId="0" borderId="39" xfId="0" applyNumberFormat="1" applyFont="1" applyBorder="1" applyAlignment="1">
      <alignment horizontal="left" wrapText="1"/>
    </xf>
    <xf numFmtId="0" fontId="10" fillId="0" borderId="40" xfId="0" applyFont="1" applyBorder="1" applyAlignment="1">
      <alignment horizontal="left" wrapText="1"/>
    </xf>
    <xf numFmtId="0" fontId="10" fillId="0" borderId="41" xfId="0" applyFont="1" applyBorder="1" applyAlignment="1">
      <alignment horizontal="left" wrapText="1"/>
    </xf>
    <xf numFmtId="0" fontId="10" fillId="0" borderId="42" xfId="0" applyFont="1" applyBorder="1" applyAlignment="1">
      <alignment horizontal="left" wrapText="1"/>
    </xf>
    <xf numFmtId="0" fontId="10" fillId="0" borderId="43" xfId="0" applyFont="1" applyBorder="1" applyAlignment="1">
      <alignment horizontal="left" wrapText="1"/>
    </xf>
    <xf numFmtId="0" fontId="9" fillId="0" borderId="44" xfId="0" applyFont="1" applyBorder="1" applyAlignment="1">
      <alignment horizontal="left" wrapText="1"/>
    </xf>
    <xf numFmtId="0" fontId="9" fillId="0" borderId="45" xfId="0" applyFont="1" applyBorder="1" applyAlignment="1">
      <alignment horizontal="left" wrapText="1"/>
    </xf>
    <xf numFmtId="0" fontId="9" fillId="0" borderId="46" xfId="0" applyFont="1" applyBorder="1" applyAlignment="1">
      <alignment horizontal="left" wrapText="1"/>
    </xf>
    <xf numFmtId="0" fontId="9" fillId="0" borderId="18" xfId="0" applyFont="1" applyBorder="1" applyAlignment="1">
      <alignment horizontal="left"/>
    </xf>
    <xf numFmtId="0" fontId="9" fillId="0" borderId="8" xfId="0" applyFont="1" applyBorder="1" applyAlignment="1">
      <alignment horizontal="left"/>
    </xf>
    <xf numFmtId="0" fontId="10" fillId="0" borderId="42" xfId="0" applyFont="1" applyFill="1" applyBorder="1" applyAlignment="1">
      <alignment horizontal="left" wrapText="1"/>
    </xf>
    <xf numFmtId="0" fontId="10" fillId="0" borderId="43" xfId="0" applyFont="1" applyFill="1" applyBorder="1" applyAlignment="1">
      <alignment horizontal="left" wrapText="1"/>
    </xf>
    <xf numFmtId="0" fontId="9" fillId="0" borderId="25" xfId="0" applyFont="1" applyBorder="1" applyAlignment="1">
      <alignment horizontal="left" wrapText="1"/>
    </xf>
    <xf numFmtId="0" fontId="9" fillId="0" borderId="26" xfId="0" applyFont="1" applyBorder="1" applyAlignment="1">
      <alignment horizontal="left" wrapText="1"/>
    </xf>
    <xf numFmtId="0" fontId="9" fillId="0" borderId="36" xfId="0" applyFont="1" applyBorder="1" applyAlignment="1">
      <alignment horizontal="left" wrapText="1"/>
    </xf>
    <xf numFmtId="0" fontId="10" fillId="0" borderId="18" xfId="0" applyFont="1" applyBorder="1" applyAlignment="1">
      <alignment horizontal="center" vertical="center"/>
    </xf>
    <xf numFmtId="0" fontId="0" fillId="0" borderId="10" xfId="0" applyBorder="1" applyAlignment="1">
      <alignment vertical="top" wrapText="1"/>
    </xf>
    <xf numFmtId="0" fontId="10" fillId="0" borderId="8" xfId="0" applyFont="1" applyFill="1" applyBorder="1" applyAlignment="1">
      <alignment horizontal="left" vertical="top" wrapText="1"/>
    </xf>
    <xf numFmtId="49" fontId="10" fillId="0" borderId="3" xfId="0" applyNumberFormat="1" applyFont="1" applyBorder="1" applyAlignment="1">
      <alignment horizontal="center" vertical="top" wrapText="1"/>
    </xf>
    <xf numFmtId="49" fontId="10" fillId="0" borderId="5" xfId="0" applyNumberFormat="1" applyFont="1" applyBorder="1" applyAlignment="1">
      <alignment horizontal="center" vertical="top" wrapText="1"/>
    </xf>
    <xf numFmtId="0" fontId="9" fillId="2" borderId="4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vertical="center"/>
    </xf>
    <xf numFmtId="0" fontId="0" fillId="0" borderId="22" xfId="0" applyBorder="1" applyAlignment="1">
      <alignment horizontal="center" vertical="top"/>
    </xf>
    <xf numFmtId="0" fontId="19" fillId="0" borderId="4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10" fillId="0" borderId="47" xfId="0" applyFont="1" applyBorder="1" applyAlignment="1">
      <alignment vertical="center"/>
    </xf>
    <xf numFmtId="0" fontId="9" fillId="0" borderId="24" xfId="0" applyFont="1" applyBorder="1" applyAlignment="1">
      <alignment horizontal="center" vertical="center"/>
    </xf>
    <xf numFmtId="0" fontId="0" fillId="0" borderId="48" xfId="0" applyFont="1" applyBorder="1" applyAlignment="1">
      <alignment vertical="center"/>
    </xf>
    <xf numFmtId="0" fontId="9" fillId="0" borderId="32" xfId="0" applyFont="1" applyBorder="1" applyAlignment="1">
      <alignment horizontal="left"/>
    </xf>
    <xf numFmtId="0" fontId="9" fillId="0" borderId="49" xfId="0" applyFont="1" applyBorder="1" applyAlignment="1">
      <alignment horizontal="left"/>
    </xf>
    <xf numFmtId="0" fontId="9" fillId="0" borderId="33" xfId="0" applyFont="1" applyBorder="1" applyAlignment="1">
      <alignment horizontal="left"/>
    </xf>
    <xf numFmtId="0" fontId="10" fillId="0" borderId="32" xfId="0" applyFont="1" applyBorder="1" applyAlignment="1">
      <alignment horizontal="left"/>
    </xf>
    <xf numFmtId="0" fontId="10" fillId="0" borderId="49" xfId="0" applyFont="1" applyBorder="1" applyAlignment="1">
      <alignment horizontal="left"/>
    </xf>
    <xf numFmtId="0" fontId="10" fillId="0" borderId="33" xfId="0" applyFont="1" applyBorder="1" applyAlignment="1">
      <alignment horizontal="left"/>
    </xf>
    <xf numFmtId="0" fontId="9" fillId="0" borderId="16" xfId="0" applyFont="1" applyBorder="1" applyAlignment="1">
      <alignment horizontal="left"/>
    </xf>
    <xf numFmtId="0" fontId="9" fillId="0" borderId="4" xfId="0" applyFont="1" applyBorder="1" applyAlignment="1">
      <alignment horizontal="center" vertical="center" wrapText="1"/>
    </xf>
    <xf numFmtId="0" fontId="10" fillId="0" borderId="8" xfId="0" applyFont="1" applyBorder="1" applyAlignment="1">
      <alignment vertical="center" wrapText="1"/>
    </xf>
    <xf numFmtId="49" fontId="19" fillId="0" borderId="15" xfId="0" applyNumberFormat="1" applyFont="1" applyBorder="1" applyAlignment="1">
      <alignment horizontal="left"/>
    </xf>
    <xf numFmtId="49" fontId="19" fillId="0" borderId="16" xfId="0" applyNumberFormat="1" applyFont="1" applyBorder="1" applyAlignment="1">
      <alignment horizontal="left"/>
    </xf>
    <xf numFmtId="49" fontId="9" fillId="0" borderId="25" xfId="0" applyNumberFormat="1" applyFont="1" applyBorder="1" applyAlignment="1">
      <alignment horizontal="left" wrapText="1"/>
    </xf>
    <xf numFmtId="49" fontId="9" fillId="0" borderId="26" xfId="0" applyNumberFormat="1" applyFont="1" applyBorder="1" applyAlignment="1">
      <alignment horizontal="left" wrapText="1"/>
    </xf>
    <xf numFmtId="49" fontId="9" fillId="0" borderId="36" xfId="0" applyNumberFormat="1" applyFont="1" applyBorder="1" applyAlignment="1">
      <alignment horizontal="left" wrapText="1"/>
    </xf>
    <xf numFmtId="0" fontId="7" fillId="0" borderId="0" xfId="0" applyFont="1" applyAlignment="1">
      <alignment horizontal="center"/>
    </xf>
    <xf numFmtId="0" fontId="9" fillId="0" borderId="8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left" vertical="center" wrapText="1"/>
    </xf>
    <xf numFmtId="0" fontId="0" fillId="0" borderId="6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top" wrapText="1"/>
    </xf>
    <xf numFmtId="0" fontId="9" fillId="0" borderId="8" xfId="0" applyFont="1" applyBorder="1" applyAlignment="1">
      <alignment horizontal="center" vertical="center"/>
    </xf>
    <xf numFmtId="0" fontId="10" fillId="0" borderId="8" xfId="0" applyFont="1" applyBorder="1" applyAlignment="1">
      <alignment horizontal="left" vertical="center" wrapText="1"/>
    </xf>
    <xf numFmtId="0" fontId="0" fillId="0" borderId="8" xfId="0" applyFont="1" applyBorder="1" applyAlignment="1">
      <alignment horizontal="left" vertical="center" wrapText="1"/>
    </xf>
    <xf numFmtId="0" fontId="9" fillId="0" borderId="15" xfId="0" applyFont="1" applyBorder="1" applyAlignment="1">
      <alignment horizontal="left" wrapText="1"/>
    </xf>
    <xf numFmtId="0" fontId="9" fillId="0" borderId="16" xfId="0" applyFont="1" applyBorder="1" applyAlignment="1">
      <alignment horizontal="left" wrapText="1"/>
    </xf>
    <xf numFmtId="0" fontId="0" fillId="0" borderId="5" xfId="0" applyBorder="1" applyAlignment="1">
      <alignment horizontal="center" vertical="top" wrapText="1"/>
    </xf>
    <xf numFmtId="0" fontId="10" fillId="0" borderId="6" xfId="0" applyFont="1" applyBorder="1" applyAlignment="1">
      <alignment vertical="top" wrapText="1"/>
    </xf>
    <xf numFmtId="0" fontId="0" fillId="0" borderId="6" xfId="0" applyBorder="1" applyAlignment="1">
      <alignment vertical="top" wrapText="1"/>
    </xf>
    <xf numFmtId="0" fontId="9" fillId="0" borderId="50" xfId="0" applyFont="1" applyBorder="1" applyAlignment="1">
      <alignment horizontal="left"/>
    </xf>
    <xf numFmtId="0" fontId="9" fillId="0" borderId="19" xfId="0" applyFont="1" applyBorder="1" applyAlignment="1">
      <alignment horizontal="left"/>
    </xf>
    <xf numFmtId="0" fontId="9" fillId="0" borderId="35" xfId="0" applyFont="1" applyBorder="1" applyAlignment="1">
      <alignment horizontal="left"/>
    </xf>
    <xf numFmtId="49" fontId="10" fillId="0" borderId="22" xfId="0" applyNumberFormat="1" applyFont="1" applyBorder="1" applyAlignment="1">
      <alignment horizontal="center" vertical="top" wrapText="1"/>
    </xf>
    <xf numFmtId="0" fontId="0" fillId="0" borderId="6" xfId="0" applyBorder="1" applyAlignment="1">
      <alignment horizontal="left" vertical="top" wrapText="1"/>
    </xf>
    <xf numFmtId="0" fontId="9" fillId="0" borderId="15" xfId="0" applyFont="1" applyBorder="1" applyAlignment="1">
      <alignment horizontal="left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3"/>
  <sheetViews>
    <sheetView tabSelected="1" workbookViewId="0" topLeftCell="A1">
      <selection activeCell="B4" sqref="B4:H4"/>
    </sheetView>
  </sheetViews>
  <sheetFormatPr defaultColWidth="9.00390625" defaultRowHeight="12.75"/>
  <cols>
    <col min="1" max="1" width="13.75390625" style="1" customWidth="1"/>
    <col min="2" max="8" width="9.125" style="1" customWidth="1"/>
    <col min="9" max="9" width="9.125" style="1" hidden="1" customWidth="1"/>
    <col min="10" max="16384" width="9.125" style="1" customWidth="1"/>
  </cols>
  <sheetData>
    <row r="1" ht="18.75">
      <c r="J1" s="2"/>
    </row>
    <row r="2" spans="1:7" s="3" customFormat="1" ht="18.75" customHeight="1">
      <c r="A2" s="230" t="s">
        <v>179</v>
      </c>
      <c r="B2" s="230"/>
      <c r="C2" s="230"/>
      <c r="D2" s="230"/>
      <c r="E2" s="230"/>
      <c r="F2" s="230"/>
      <c r="G2" s="230"/>
    </row>
    <row r="3" spans="1:4" s="5" customFormat="1" ht="18.75">
      <c r="A3" s="4" t="s">
        <v>180</v>
      </c>
      <c r="C3" s="6"/>
      <c r="D3" s="7"/>
    </row>
    <row r="4" spans="2:8" s="8" customFormat="1" ht="34.5" customHeight="1">
      <c r="B4" s="229"/>
      <c r="C4" s="229"/>
      <c r="D4" s="229"/>
      <c r="E4" s="229"/>
      <c r="F4" s="229"/>
      <c r="G4" s="229"/>
      <c r="H4" s="229"/>
    </row>
    <row r="5" spans="2:10" ht="15.75">
      <c r="B5" s="9"/>
      <c r="J5" s="10"/>
    </row>
    <row r="6" spans="1:9" s="11" customFormat="1" ht="52.5" customHeight="1">
      <c r="A6" s="11" t="s">
        <v>523</v>
      </c>
      <c r="B6" s="228" t="s">
        <v>524</v>
      </c>
      <c r="C6" s="228"/>
      <c r="D6" s="228"/>
      <c r="E6" s="228"/>
      <c r="F6" s="228"/>
      <c r="G6" s="228"/>
      <c r="H6" s="228"/>
      <c r="I6" s="228"/>
    </row>
    <row r="7" spans="1:9" s="11" customFormat="1" ht="42" customHeight="1">
      <c r="A7" s="11" t="s">
        <v>525</v>
      </c>
      <c r="B7" s="228" t="s">
        <v>526</v>
      </c>
      <c r="C7" s="228"/>
      <c r="D7" s="228"/>
      <c r="E7" s="228"/>
      <c r="F7" s="228"/>
      <c r="G7" s="228"/>
      <c r="H7" s="228"/>
      <c r="I7" s="228"/>
    </row>
    <row r="8" spans="1:9" s="11" customFormat="1" ht="54" customHeight="1">
      <c r="A8" s="11" t="s">
        <v>527</v>
      </c>
      <c r="B8" s="228" t="s">
        <v>528</v>
      </c>
      <c r="C8" s="228"/>
      <c r="D8" s="228"/>
      <c r="E8" s="228"/>
      <c r="F8" s="228"/>
      <c r="G8" s="228"/>
      <c r="H8" s="228"/>
      <c r="I8" s="228"/>
    </row>
    <row r="9" spans="1:9" s="11" customFormat="1" ht="42" customHeight="1">
      <c r="A9" s="11" t="s">
        <v>529</v>
      </c>
      <c r="B9" s="228" t="s">
        <v>530</v>
      </c>
      <c r="C9" s="228"/>
      <c r="D9" s="228"/>
      <c r="E9" s="228"/>
      <c r="F9" s="228"/>
      <c r="G9" s="228"/>
      <c r="H9" s="228"/>
      <c r="I9" s="228"/>
    </row>
    <row r="10" spans="1:9" s="11" customFormat="1" ht="42" customHeight="1">
      <c r="A10" s="11" t="s">
        <v>531</v>
      </c>
      <c r="B10" s="228" t="s">
        <v>532</v>
      </c>
      <c r="C10" s="228"/>
      <c r="D10" s="228"/>
      <c r="E10" s="228"/>
      <c r="F10" s="228"/>
      <c r="G10" s="228"/>
      <c r="H10" s="228"/>
      <c r="I10" s="228"/>
    </row>
    <row r="11" spans="1:9" s="11" customFormat="1" ht="41.25" customHeight="1">
      <c r="A11" s="11" t="s">
        <v>533</v>
      </c>
      <c r="B11" s="228" t="s">
        <v>534</v>
      </c>
      <c r="C11" s="228"/>
      <c r="D11" s="228"/>
      <c r="E11" s="228"/>
      <c r="F11" s="228"/>
      <c r="G11" s="228"/>
      <c r="H11" s="228"/>
      <c r="I11" s="228"/>
    </row>
    <row r="12" spans="1:9" s="11" customFormat="1" ht="51.75" customHeight="1">
      <c r="A12" s="11" t="s">
        <v>535</v>
      </c>
      <c r="B12" s="228" t="s">
        <v>536</v>
      </c>
      <c r="C12" s="228"/>
      <c r="D12" s="228"/>
      <c r="E12" s="228"/>
      <c r="F12" s="228"/>
      <c r="G12" s="228"/>
      <c r="H12" s="228"/>
      <c r="I12" s="228"/>
    </row>
    <row r="33" spans="1:10" ht="15.75">
      <c r="A33" s="227"/>
      <c r="B33" s="227"/>
      <c r="C33" s="227"/>
      <c r="D33" s="227"/>
      <c r="E33" s="227"/>
      <c r="F33" s="227"/>
      <c r="G33" s="227"/>
      <c r="H33" s="227"/>
      <c r="I33" s="227"/>
      <c r="J33" s="227"/>
    </row>
  </sheetData>
  <mergeCells count="10">
    <mergeCell ref="B4:H4"/>
    <mergeCell ref="A2:G2"/>
    <mergeCell ref="B9:I9"/>
    <mergeCell ref="B10:I10"/>
    <mergeCell ref="A33:J33"/>
    <mergeCell ref="B8:I8"/>
    <mergeCell ref="B6:I6"/>
    <mergeCell ref="B12:I12"/>
    <mergeCell ref="B11:I11"/>
    <mergeCell ref="B7:I7"/>
  </mergeCells>
  <printOptions/>
  <pageMargins left="0.7874015748031497" right="0.7874015748031497" top="0.984251968503937" bottom="0.1968503937007874" header="0.31496062992125984" footer="0.5118110236220472"/>
  <pageSetup firstPageNumber="1" useFirstPageNumber="1" horizontalDpi="600" verticalDpi="600" orientation="portrait" paperSize="9" r:id="rId1"/>
  <headerFooter alignWithMargins="0">
    <oddHeader>&amp;L&amp;"Times New Roman CE,tučné"&amp;14Usnesení č. 8/744/3 - Příloha č. 4&amp;"Times New Roman CE,obyčejné"
Počet stran přílohy: 28&amp;R&amp;"Times New Roman CE,obyčejné"&amp;14Strana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34"/>
  <sheetViews>
    <sheetView workbookViewId="0" topLeftCell="A1">
      <selection activeCell="A1" sqref="A1:D1"/>
    </sheetView>
  </sheetViews>
  <sheetFormatPr defaultColWidth="9.00390625" defaultRowHeight="12.75"/>
  <cols>
    <col min="1" max="1" width="12.25390625" style="15" customWidth="1"/>
    <col min="2" max="2" width="52.00390625" style="14" customWidth="1"/>
    <col min="3" max="3" width="43.25390625" style="16" customWidth="1"/>
    <col min="4" max="4" width="23.875" style="14" customWidth="1"/>
    <col min="5" max="16384" width="9.125" style="14" customWidth="1"/>
  </cols>
  <sheetData>
    <row r="1" spans="1:4" s="12" customFormat="1" ht="15.75">
      <c r="A1" s="240" t="s">
        <v>537</v>
      </c>
      <c r="B1" s="240"/>
      <c r="C1" s="240"/>
      <c r="D1" s="240"/>
    </row>
    <row r="2" spans="1:3" ht="12.75">
      <c r="A2" s="241"/>
      <c r="B2" s="241"/>
      <c r="C2" s="241"/>
    </row>
    <row r="3" ht="13.5" thickBot="1">
      <c r="D3" s="17" t="s">
        <v>538</v>
      </c>
    </row>
    <row r="4" spans="1:4" s="19" customFormat="1" ht="12.75">
      <c r="A4" s="242" t="s">
        <v>539</v>
      </c>
      <c r="B4" s="215" t="s">
        <v>540</v>
      </c>
      <c r="C4" s="217" t="s">
        <v>541</v>
      </c>
      <c r="D4" s="18" t="s">
        <v>542</v>
      </c>
    </row>
    <row r="5" spans="1:4" ht="26.25" thickBot="1">
      <c r="A5" s="243"/>
      <c r="B5" s="216"/>
      <c r="C5" s="218"/>
      <c r="D5" s="20" t="s">
        <v>518</v>
      </c>
    </row>
    <row r="6" spans="1:4" s="25" customFormat="1" ht="12.75">
      <c r="A6" s="234" t="s">
        <v>543</v>
      </c>
      <c r="B6" s="237" t="s">
        <v>544</v>
      </c>
      <c r="C6" s="23" t="s">
        <v>545</v>
      </c>
      <c r="D6" s="24">
        <v>484040</v>
      </c>
    </row>
    <row r="7" spans="1:4" s="25" customFormat="1" ht="12.75">
      <c r="A7" s="235"/>
      <c r="B7" s="238"/>
      <c r="C7" s="28" t="s">
        <v>546</v>
      </c>
      <c r="D7" s="29">
        <v>37402</v>
      </c>
    </row>
    <row r="8" spans="1:4" s="25" customFormat="1" ht="12.75">
      <c r="A8" s="235"/>
      <c r="B8" s="238"/>
      <c r="C8" s="28" t="s">
        <v>547</v>
      </c>
      <c r="D8" s="30">
        <v>9700</v>
      </c>
    </row>
    <row r="9" spans="1:4" s="25" customFormat="1" ht="12.75">
      <c r="A9" s="235"/>
      <c r="B9" s="238"/>
      <c r="C9" s="28" t="s">
        <v>548</v>
      </c>
      <c r="D9" s="29">
        <v>7150</v>
      </c>
    </row>
    <row r="10" spans="1:4" s="25" customFormat="1" ht="13.5" thickBot="1">
      <c r="A10" s="236"/>
      <c r="B10" s="239"/>
      <c r="C10" s="32" t="s">
        <v>549</v>
      </c>
      <c r="D10" s="33">
        <v>25000</v>
      </c>
    </row>
    <row r="11" spans="1:4" s="25" customFormat="1" ht="14.25" customHeight="1" thickBot="1">
      <c r="A11" s="231" t="s">
        <v>550</v>
      </c>
      <c r="B11" s="232"/>
      <c r="C11" s="233"/>
      <c r="D11" s="34">
        <f>SUM(D6:D10)</f>
        <v>563292</v>
      </c>
    </row>
    <row r="12" spans="1:4" s="25" customFormat="1" ht="14.25" customHeight="1">
      <c r="A12" s="35"/>
      <c r="B12" s="35"/>
      <c r="C12" s="35"/>
      <c r="D12" s="36"/>
    </row>
    <row r="13" spans="1:4" s="38" customFormat="1" ht="13.5" thickBot="1">
      <c r="A13" s="37"/>
      <c r="D13" s="39"/>
    </row>
    <row r="14" spans="1:4" s="25" customFormat="1" ht="16.5" customHeight="1">
      <c r="A14" s="211" t="s">
        <v>539</v>
      </c>
      <c r="B14" s="215" t="s">
        <v>540</v>
      </c>
      <c r="C14" s="217" t="s">
        <v>541</v>
      </c>
      <c r="D14" s="40" t="s">
        <v>542</v>
      </c>
    </row>
    <row r="15" spans="1:4" s="25" customFormat="1" ht="48" customHeight="1" thickBot="1">
      <c r="A15" s="212"/>
      <c r="B15" s="216"/>
      <c r="C15" s="218"/>
      <c r="D15" s="41" t="s">
        <v>584</v>
      </c>
    </row>
    <row r="16" spans="1:4" s="25" customFormat="1" ht="12.75">
      <c r="A16" s="213" t="s">
        <v>543</v>
      </c>
      <c r="B16" s="207" t="s">
        <v>544</v>
      </c>
      <c r="C16" s="42" t="s">
        <v>551</v>
      </c>
      <c r="D16" s="43">
        <v>15000</v>
      </c>
    </row>
    <row r="17" spans="1:4" s="25" customFormat="1" ht="25.5">
      <c r="A17" s="214"/>
      <c r="B17" s="244"/>
      <c r="C17" s="44" t="s">
        <v>552</v>
      </c>
      <c r="D17" s="45">
        <v>12000</v>
      </c>
    </row>
    <row r="18" spans="1:4" s="25" customFormat="1" ht="33" customHeight="1">
      <c r="A18" s="214"/>
      <c r="B18" s="244"/>
      <c r="C18" s="46" t="s">
        <v>553</v>
      </c>
      <c r="D18" s="45">
        <v>16000</v>
      </c>
    </row>
    <row r="19" spans="1:4" s="25" customFormat="1" ht="12.75">
      <c r="A19" s="214"/>
      <c r="B19" s="244"/>
      <c r="C19" s="46" t="s">
        <v>554</v>
      </c>
      <c r="D19" s="45">
        <v>14000</v>
      </c>
    </row>
    <row r="20" spans="1:4" s="25" customFormat="1" ht="12.75" customHeight="1">
      <c r="A20" s="214"/>
      <c r="B20" s="244"/>
      <c r="C20" s="46" t="s">
        <v>555</v>
      </c>
      <c r="D20" s="45">
        <v>15000</v>
      </c>
    </row>
    <row r="21" spans="1:4" s="25" customFormat="1" ht="12.75">
      <c r="A21" s="214"/>
      <c r="B21" s="244"/>
      <c r="C21" s="47" t="s">
        <v>556</v>
      </c>
      <c r="D21" s="45">
        <v>3000</v>
      </c>
    </row>
    <row r="22" spans="1:4" s="25" customFormat="1" ht="12.75">
      <c r="A22" s="214"/>
      <c r="B22" s="244"/>
      <c r="C22" s="47" t="s">
        <v>557</v>
      </c>
      <c r="D22" s="45">
        <v>15000</v>
      </c>
    </row>
    <row r="23" spans="1:4" s="25" customFormat="1" ht="12.75">
      <c r="A23" s="214"/>
      <c r="B23" s="244"/>
      <c r="C23" s="46" t="s">
        <v>558</v>
      </c>
      <c r="D23" s="45">
        <v>16900</v>
      </c>
    </row>
    <row r="24" spans="1:4" s="25" customFormat="1" ht="12.75">
      <c r="A24" s="214"/>
      <c r="B24" s="244"/>
      <c r="C24" s="47" t="s">
        <v>559</v>
      </c>
      <c r="D24" s="45">
        <v>60000</v>
      </c>
    </row>
    <row r="25" spans="1:4" s="25" customFormat="1" ht="12.75">
      <c r="A25" s="214"/>
      <c r="B25" s="244"/>
      <c r="C25" s="47" t="s">
        <v>560</v>
      </c>
      <c r="D25" s="45">
        <v>2750</v>
      </c>
    </row>
    <row r="26" spans="1:4" s="25" customFormat="1" ht="12.75">
      <c r="A26" s="214"/>
      <c r="B26" s="244"/>
      <c r="C26" s="47" t="s">
        <v>561</v>
      </c>
      <c r="D26" s="45">
        <v>8150</v>
      </c>
    </row>
    <row r="27" spans="1:4" s="25" customFormat="1" ht="12.75">
      <c r="A27" s="214"/>
      <c r="B27" s="244"/>
      <c r="C27" s="47" t="s">
        <v>562</v>
      </c>
      <c r="D27" s="45">
        <v>13200</v>
      </c>
    </row>
    <row r="28" spans="1:4" s="25" customFormat="1" ht="13.5" thickBot="1">
      <c r="A28" s="214"/>
      <c r="B28" s="244"/>
      <c r="C28" s="48" t="s">
        <v>563</v>
      </c>
      <c r="D28" s="49">
        <v>10250</v>
      </c>
    </row>
    <row r="29" spans="1:4" s="25" customFormat="1" ht="12" customHeight="1" thickBot="1">
      <c r="A29" s="208" t="s">
        <v>550</v>
      </c>
      <c r="B29" s="209"/>
      <c r="C29" s="210"/>
      <c r="D29" s="50">
        <f>SUM(D16:D28)</f>
        <v>201250</v>
      </c>
    </row>
    <row r="30" spans="1:4" s="25" customFormat="1" ht="12.75">
      <c r="A30" s="37"/>
      <c r="B30" s="38"/>
      <c r="C30" s="51"/>
      <c r="D30" s="39"/>
    </row>
    <row r="31" spans="1:4" ht="12.75">
      <c r="A31" s="52"/>
      <c r="B31" s="53"/>
      <c r="C31" s="54"/>
      <c r="D31" s="54"/>
    </row>
    <row r="32" spans="1:4" ht="12.75">
      <c r="A32" s="52"/>
      <c r="B32" s="53"/>
      <c r="C32" s="54"/>
      <c r="D32" s="54"/>
    </row>
    <row r="33" spans="1:4" ht="12.75">
      <c r="A33" s="52"/>
      <c r="B33" s="53"/>
      <c r="C33" s="54"/>
      <c r="D33" s="54"/>
    </row>
    <row r="34" spans="1:4" ht="12.75">
      <c r="A34" s="52"/>
      <c r="B34" s="53"/>
      <c r="C34" s="54"/>
      <c r="D34" s="54"/>
    </row>
    <row r="35" s="55" customFormat="1" ht="12.75"/>
  </sheetData>
  <mergeCells count="14">
    <mergeCell ref="A29:C29"/>
    <mergeCell ref="A14:A15"/>
    <mergeCell ref="B14:B15"/>
    <mergeCell ref="C14:C15"/>
    <mergeCell ref="A16:A28"/>
    <mergeCell ref="B16:B28"/>
    <mergeCell ref="A11:C11"/>
    <mergeCell ref="A6:A10"/>
    <mergeCell ref="B6:B10"/>
    <mergeCell ref="A1:D1"/>
    <mergeCell ref="A2:C2"/>
    <mergeCell ref="A4:A5"/>
    <mergeCell ref="B4:B5"/>
    <mergeCell ref="C4:C5"/>
  </mergeCells>
  <printOptions/>
  <pageMargins left="0.7874015748031497" right="0.7874015748031497" top="0.984251968503937" bottom="0.984251968503937" header="0.31496062992125984" footer="0.5118110236220472"/>
  <pageSetup firstPageNumber="2" useFirstPageNumber="1" horizontalDpi="600" verticalDpi="600" orientation="landscape" paperSize="9" r:id="rId1"/>
  <headerFooter alignWithMargins="0">
    <oddHeader>&amp;L&amp;"Times New Roman CE,tučné"&amp;14Usnesení č. 8/744/3 - Příloha č. 4&amp;"Times New Roman CE,obyčejné"
Počet stran přílohy: 28&amp;R&amp;"Times New Roman CE,obyčejné"&amp;14Strana 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29"/>
  <sheetViews>
    <sheetView workbookViewId="0" topLeftCell="A1">
      <selection activeCell="D8" sqref="D8"/>
    </sheetView>
  </sheetViews>
  <sheetFormatPr defaultColWidth="9.00390625" defaultRowHeight="12.75"/>
  <cols>
    <col min="1" max="1" width="12.25390625" style="15" customWidth="1"/>
    <col min="2" max="2" width="52.00390625" style="14" customWidth="1"/>
    <col min="3" max="3" width="43.25390625" style="16" customWidth="1"/>
    <col min="4" max="4" width="23.875" style="14" customWidth="1"/>
    <col min="5" max="16384" width="9.125" style="14" customWidth="1"/>
  </cols>
  <sheetData>
    <row r="1" spans="1:4" ht="15.75">
      <c r="A1" s="240" t="s">
        <v>564</v>
      </c>
      <c r="B1" s="240"/>
      <c r="C1" s="240"/>
      <c r="D1" s="240"/>
    </row>
    <row r="3" spans="1:4" ht="15.75" customHeight="1" thickBot="1">
      <c r="A3" s="241"/>
      <c r="B3" s="241"/>
      <c r="C3" s="241"/>
      <c r="D3" s="17" t="s">
        <v>565</v>
      </c>
    </row>
    <row r="4" spans="1:4" ht="13.5" customHeight="1">
      <c r="A4" s="242" t="s">
        <v>539</v>
      </c>
      <c r="B4" s="247" t="s">
        <v>540</v>
      </c>
      <c r="C4" s="248"/>
      <c r="D4" s="18" t="s">
        <v>542</v>
      </c>
    </row>
    <row r="5" spans="1:4" ht="26.25" thickBot="1">
      <c r="A5" s="243"/>
      <c r="B5" s="249"/>
      <c r="C5" s="250"/>
      <c r="D5" s="20" t="s">
        <v>518</v>
      </c>
    </row>
    <row r="6" spans="1:4" ht="12.75">
      <c r="A6" s="56" t="s">
        <v>566</v>
      </c>
      <c r="B6" s="255" t="s">
        <v>567</v>
      </c>
      <c r="C6" s="256"/>
      <c r="D6" s="57">
        <v>8260</v>
      </c>
    </row>
    <row r="7" spans="1:4" s="55" customFormat="1" ht="12.75">
      <c r="A7" s="58" t="s">
        <v>568</v>
      </c>
      <c r="B7" s="257" t="s">
        <v>569</v>
      </c>
      <c r="C7" s="258"/>
      <c r="D7" s="59">
        <f>24060</f>
        <v>24060</v>
      </c>
    </row>
    <row r="8" spans="1:4" s="25" customFormat="1" ht="12.75">
      <c r="A8" s="60" t="s">
        <v>570</v>
      </c>
      <c r="B8" s="245" t="s">
        <v>571</v>
      </c>
      <c r="C8" s="246"/>
      <c r="D8" s="59">
        <f>30251+400</f>
        <v>30651</v>
      </c>
    </row>
    <row r="9" spans="1:4" s="25" customFormat="1" ht="12.75">
      <c r="A9" s="60" t="s">
        <v>572</v>
      </c>
      <c r="B9" s="245" t="s">
        <v>573</v>
      </c>
      <c r="C9" s="246"/>
      <c r="D9" s="59">
        <v>19280</v>
      </c>
    </row>
    <row r="10" spans="1:4" s="25" customFormat="1" ht="12.75">
      <c r="A10" s="60" t="s">
        <v>574</v>
      </c>
      <c r="B10" s="245" t="s">
        <v>575</v>
      </c>
      <c r="C10" s="246"/>
      <c r="D10" s="59">
        <v>11930</v>
      </c>
    </row>
    <row r="11" spans="1:4" s="25" customFormat="1" ht="12.75">
      <c r="A11" s="60" t="s">
        <v>576</v>
      </c>
      <c r="B11" s="245" t="s">
        <v>577</v>
      </c>
      <c r="C11" s="246"/>
      <c r="D11" s="59">
        <v>18700</v>
      </c>
    </row>
    <row r="12" spans="1:4" s="25" customFormat="1" ht="12.75">
      <c r="A12" s="58" t="s">
        <v>578</v>
      </c>
      <c r="B12" s="264" t="s">
        <v>579</v>
      </c>
      <c r="C12" s="265"/>
      <c r="D12" s="61">
        <v>22320</v>
      </c>
    </row>
    <row r="13" spans="1:5" s="25" customFormat="1" ht="16.5" customHeight="1" thickBot="1">
      <c r="A13" s="259" t="s">
        <v>550</v>
      </c>
      <c r="B13" s="260"/>
      <c r="C13" s="261"/>
      <c r="D13" s="62">
        <f>SUM(D6:D12)</f>
        <v>135201</v>
      </c>
      <c r="E13" s="63"/>
    </row>
    <row r="14" spans="1:4" s="25" customFormat="1" ht="13.5" thickBot="1">
      <c r="A14" s="252" t="s">
        <v>580</v>
      </c>
      <c r="B14" s="253"/>
      <c r="C14" s="253"/>
      <c r="D14" s="254"/>
    </row>
    <row r="15" spans="1:4" ht="13.5" customHeight="1">
      <c r="A15" s="242" t="s">
        <v>539</v>
      </c>
      <c r="B15" s="247" t="s">
        <v>540</v>
      </c>
      <c r="C15" s="248"/>
      <c r="D15" s="18" t="s">
        <v>542</v>
      </c>
    </row>
    <row r="16" spans="1:4" ht="39" thickBot="1">
      <c r="A16" s="243"/>
      <c r="B16" s="249"/>
      <c r="C16" s="250"/>
      <c r="D16" s="20" t="s">
        <v>519</v>
      </c>
    </row>
    <row r="17" spans="1:4" s="25" customFormat="1" ht="25.5">
      <c r="A17" s="26" t="s">
        <v>570</v>
      </c>
      <c r="B17" s="27" t="s">
        <v>571</v>
      </c>
      <c r="C17" s="27" t="s">
        <v>581</v>
      </c>
      <c r="D17" s="64">
        <v>400</v>
      </c>
    </row>
    <row r="18" spans="1:5" s="25" customFormat="1" ht="25.5">
      <c r="A18" s="65" t="s">
        <v>568</v>
      </c>
      <c r="B18" s="27" t="s">
        <v>582</v>
      </c>
      <c r="C18" s="27" t="s">
        <v>583</v>
      </c>
      <c r="D18" s="28">
        <v>829</v>
      </c>
      <c r="E18" s="66"/>
    </row>
    <row r="19" spans="1:4" s="25" customFormat="1" ht="15.75" customHeight="1" thickBot="1">
      <c r="A19" s="262" t="s">
        <v>550</v>
      </c>
      <c r="B19" s="263"/>
      <c r="C19" s="263"/>
      <c r="D19" s="67">
        <f>SUM(D17:D18)</f>
        <v>1229</v>
      </c>
    </row>
    <row r="20" spans="1:5" s="25" customFormat="1" ht="12.75">
      <c r="A20" s="68"/>
      <c r="B20" s="69"/>
      <c r="C20" s="70"/>
      <c r="D20" s="69"/>
      <c r="E20" s="63"/>
    </row>
    <row r="21" spans="1:4" s="25" customFormat="1" ht="6" customHeight="1" thickBot="1">
      <c r="A21" s="68"/>
      <c r="B21" s="69"/>
      <c r="C21" s="70"/>
      <c r="D21" s="69"/>
    </row>
    <row r="22" spans="1:4" ht="12.75">
      <c r="A22" s="211" t="s">
        <v>539</v>
      </c>
      <c r="B22" s="215" t="s">
        <v>540</v>
      </c>
      <c r="C22" s="217" t="s">
        <v>541</v>
      </c>
      <c r="D22" s="71" t="s">
        <v>542</v>
      </c>
    </row>
    <row r="23" spans="1:4" ht="39" thickBot="1">
      <c r="A23" s="212"/>
      <c r="B23" s="216"/>
      <c r="C23" s="218"/>
      <c r="D23" s="20" t="s">
        <v>520</v>
      </c>
    </row>
    <row r="24" spans="1:4" s="25" customFormat="1" ht="26.25" thickBot="1">
      <c r="A24" s="72" t="s">
        <v>570</v>
      </c>
      <c r="B24" s="73" t="s">
        <v>571</v>
      </c>
      <c r="C24" s="74" t="s">
        <v>585</v>
      </c>
      <c r="D24" s="75">
        <v>2200</v>
      </c>
    </row>
    <row r="25" spans="1:4" s="25" customFormat="1" ht="15.75" customHeight="1" thickBot="1">
      <c r="A25" s="231" t="s">
        <v>550</v>
      </c>
      <c r="B25" s="232"/>
      <c r="C25" s="251"/>
      <c r="D25" s="76">
        <f>SUM(D24:D24)</f>
        <v>2200</v>
      </c>
    </row>
    <row r="26" spans="1:4" ht="12.75">
      <c r="A26" s="52"/>
      <c r="B26" s="53"/>
      <c r="C26" s="54"/>
      <c r="D26" s="54"/>
    </row>
    <row r="27" spans="1:4" ht="12.75">
      <c r="A27" s="52"/>
      <c r="B27" s="53"/>
      <c r="C27" s="54"/>
      <c r="D27" s="54"/>
    </row>
    <row r="28" spans="1:4" ht="12.75">
      <c r="A28" s="52"/>
      <c r="B28" s="53"/>
      <c r="C28" s="54"/>
      <c r="D28" s="54"/>
    </row>
    <row r="29" spans="1:4" ht="12.75">
      <c r="A29" s="52"/>
      <c r="B29" s="53"/>
      <c r="C29" s="54"/>
      <c r="D29" s="54"/>
    </row>
    <row r="30" s="55" customFormat="1" ht="12.75"/>
  </sheetData>
  <mergeCells count="20">
    <mergeCell ref="A25:C25"/>
    <mergeCell ref="A14:D14"/>
    <mergeCell ref="B6:C6"/>
    <mergeCell ref="B7:C7"/>
    <mergeCell ref="A13:C13"/>
    <mergeCell ref="A19:C19"/>
    <mergeCell ref="C22:C23"/>
    <mergeCell ref="B11:C11"/>
    <mergeCell ref="B12:C12"/>
    <mergeCell ref="B8:C8"/>
    <mergeCell ref="A1:D1"/>
    <mergeCell ref="A3:C3"/>
    <mergeCell ref="A4:A5"/>
    <mergeCell ref="B4:C5"/>
    <mergeCell ref="B9:C9"/>
    <mergeCell ref="B10:C10"/>
    <mergeCell ref="A22:A23"/>
    <mergeCell ref="B22:B23"/>
    <mergeCell ref="A15:A16"/>
    <mergeCell ref="B15:C16"/>
  </mergeCells>
  <printOptions/>
  <pageMargins left="0.7874015748031497" right="0.7874015748031497" top="1.1811023622047245" bottom="0.984251968503937" header="0.5118110236220472" footer="0.5118110236220472"/>
  <pageSetup firstPageNumber="3" useFirstPageNumber="1" horizontalDpi="600" verticalDpi="600" orientation="landscape" paperSize="9" r:id="rId1"/>
  <headerFooter alignWithMargins="0">
    <oddHeader>&amp;L&amp;"Times New Roman CE,tučné"&amp;14Usnesení č. 8/744/3 - Příloha č. 4&amp;"Times New Roman CE,obyčejné"
Počet stran přílohy: 28&amp;R&amp;"Times New Roman CE,obyčejné"&amp;14Strana 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75"/>
  <sheetViews>
    <sheetView workbookViewId="0" topLeftCell="A1">
      <selection activeCell="A1" sqref="A1:D1"/>
    </sheetView>
  </sheetViews>
  <sheetFormatPr defaultColWidth="9.00390625" defaultRowHeight="12.75"/>
  <cols>
    <col min="1" max="1" width="12.25390625" style="15" customWidth="1"/>
    <col min="2" max="2" width="52.00390625" style="14" customWidth="1"/>
    <col min="3" max="3" width="43.25390625" style="16" customWidth="1"/>
    <col min="4" max="4" width="23.875" style="14" customWidth="1"/>
    <col min="5" max="5" width="9.125" style="77" customWidth="1"/>
    <col min="6" max="16384" width="9.125" style="14" customWidth="1"/>
  </cols>
  <sheetData>
    <row r="1" spans="1:4" ht="15.75">
      <c r="A1" s="240" t="s">
        <v>586</v>
      </c>
      <c r="B1" s="240"/>
      <c r="C1" s="240"/>
      <c r="D1" s="240"/>
    </row>
    <row r="2" spans="1:4" ht="13.5" thickBot="1">
      <c r="A2" s="241"/>
      <c r="B2" s="241"/>
      <c r="C2" s="241"/>
      <c r="D2" s="17" t="s">
        <v>587</v>
      </c>
    </row>
    <row r="3" spans="1:5" s="19" customFormat="1" ht="12.75">
      <c r="A3" s="242" t="s">
        <v>539</v>
      </c>
      <c r="B3" s="247" t="s">
        <v>540</v>
      </c>
      <c r="C3" s="248"/>
      <c r="D3" s="18" t="s">
        <v>542</v>
      </c>
      <c r="E3" s="78"/>
    </row>
    <row r="4" spans="1:4" ht="26.25" thickBot="1">
      <c r="A4" s="243"/>
      <c r="B4" s="249"/>
      <c r="C4" s="250"/>
      <c r="D4" s="20" t="s">
        <v>518</v>
      </c>
    </row>
    <row r="5" spans="1:5" ht="12.75">
      <c r="A5" s="21" t="s">
        <v>588</v>
      </c>
      <c r="B5" s="23" t="s">
        <v>589</v>
      </c>
      <c r="C5" s="23"/>
      <c r="D5" s="79">
        <v>17872</v>
      </c>
      <c r="E5" s="77">
        <v>5502</v>
      </c>
    </row>
    <row r="6" spans="1:5" ht="25.5" customHeight="1">
      <c r="A6" s="26" t="s">
        <v>590</v>
      </c>
      <c r="B6" s="238" t="s">
        <v>591</v>
      </c>
      <c r="C6" s="238"/>
      <c r="D6" s="80">
        <f>10826+404</f>
        <v>11230</v>
      </c>
      <c r="E6" s="77">
        <v>5513</v>
      </c>
    </row>
    <row r="7" spans="1:5" ht="12.75">
      <c r="A7" s="26" t="s">
        <v>592</v>
      </c>
      <c r="B7" s="238" t="s">
        <v>593</v>
      </c>
      <c r="C7" s="238"/>
      <c r="D7" s="80">
        <v>9966</v>
      </c>
      <c r="E7" s="77">
        <v>5501</v>
      </c>
    </row>
    <row r="8" spans="1:5" ht="12.75">
      <c r="A8" s="26" t="s">
        <v>594</v>
      </c>
      <c r="B8" s="238" t="s">
        <v>595</v>
      </c>
      <c r="C8" s="238"/>
      <c r="D8" s="80">
        <f>15900+400</f>
        <v>16300</v>
      </c>
      <c r="E8" s="77">
        <v>5503</v>
      </c>
    </row>
    <row r="9" spans="1:5" ht="12.75">
      <c r="A9" s="26" t="s">
        <v>596</v>
      </c>
      <c r="B9" s="238" t="s">
        <v>597</v>
      </c>
      <c r="C9" s="238"/>
      <c r="D9" s="80">
        <f>34980+200</f>
        <v>35180</v>
      </c>
      <c r="E9" s="77">
        <v>5504</v>
      </c>
    </row>
    <row r="10" spans="1:5" ht="12.75">
      <c r="A10" s="26" t="s">
        <v>598</v>
      </c>
      <c r="B10" s="238" t="s">
        <v>599</v>
      </c>
      <c r="C10" s="238"/>
      <c r="D10" s="80">
        <f>14418+880</f>
        <v>15298</v>
      </c>
      <c r="E10" s="77">
        <v>5510</v>
      </c>
    </row>
    <row r="11" spans="1:5" ht="12.75">
      <c r="A11" s="26" t="s">
        <v>600</v>
      </c>
      <c r="B11" s="238" t="s">
        <v>601</v>
      </c>
      <c r="C11" s="238"/>
      <c r="D11" s="80">
        <f>3093+880</f>
        <v>3973</v>
      </c>
      <c r="E11" s="77">
        <v>5512</v>
      </c>
    </row>
    <row r="12" spans="1:5" ht="12.75">
      <c r="A12" s="81" t="s">
        <v>602</v>
      </c>
      <c r="B12" s="238" t="s">
        <v>603</v>
      </c>
      <c r="C12" s="238"/>
      <c r="D12" s="80">
        <f>23550+200</f>
        <v>23750</v>
      </c>
      <c r="E12" s="77">
        <v>5520</v>
      </c>
    </row>
    <row r="13" spans="1:5" ht="12.75">
      <c r="A13" s="81" t="s">
        <v>604</v>
      </c>
      <c r="B13" s="238" t="s">
        <v>605</v>
      </c>
      <c r="C13" s="238"/>
      <c r="D13" s="80">
        <f>14114+200</f>
        <v>14314</v>
      </c>
      <c r="E13" s="77">
        <v>5521</v>
      </c>
    </row>
    <row r="14" spans="1:5" ht="12.75">
      <c r="A14" s="81" t="s">
        <v>606</v>
      </c>
      <c r="B14" s="238" t="s">
        <v>607</v>
      </c>
      <c r="C14" s="238"/>
      <c r="D14" s="80">
        <v>9967</v>
      </c>
      <c r="E14" s="77">
        <v>5522</v>
      </c>
    </row>
    <row r="15" spans="1:5" ht="12.75">
      <c r="A15" s="81" t="s">
        <v>608</v>
      </c>
      <c r="B15" s="238" t="s">
        <v>609</v>
      </c>
      <c r="C15" s="238"/>
      <c r="D15" s="80">
        <v>28969</v>
      </c>
      <c r="E15" s="77">
        <v>5523</v>
      </c>
    </row>
    <row r="16" spans="1:5" ht="12.75">
      <c r="A16" s="26" t="s">
        <v>610</v>
      </c>
      <c r="B16" s="238" t="s">
        <v>611</v>
      </c>
      <c r="C16" s="238"/>
      <c r="D16" s="80">
        <v>15894</v>
      </c>
      <c r="E16" s="77">
        <v>5500</v>
      </c>
    </row>
    <row r="17" spans="1:5" ht="12.75">
      <c r="A17" s="26" t="s">
        <v>612</v>
      </c>
      <c r="B17" s="238" t="s">
        <v>613</v>
      </c>
      <c r="C17" s="238"/>
      <c r="D17" s="80">
        <v>30407</v>
      </c>
      <c r="E17" s="77">
        <v>5505</v>
      </c>
    </row>
    <row r="18" spans="1:5" ht="12.75">
      <c r="A18" s="26" t="s">
        <v>614</v>
      </c>
      <c r="B18" s="238" t="s">
        <v>615</v>
      </c>
      <c r="C18" s="238"/>
      <c r="D18" s="80">
        <v>23497</v>
      </c>
      <c r="E18" s="77">
        <v>5506</v>
      </c>
    </row>
    <row r="19" spans="1:5" ht="12.75">
      <c r="A19" s="26" t="s">
        <v>616</v>
      </c>
      <c r="B19" s="238" t="s">
        <v>617</v>
      </c>
      <c r="C19" s="238"/>
      <c r="D19" s="80">
        <v>30127</v>
      </c>
      <c r="E19" s="77">
        <v>5509</v>
      </c>
    </row>
    <row r="20" spans="1:5" ht="12.75">
      <c r="A20" s="26" t="s">
        <v>618</v>
      </c>
      <c r="B20" s="238" t="s">
        <v>619</v>
      </c>
      <c r="C20" s="238"/>
      <c r="D20" s="80">
        <v>9819</v>
      </c>
      <c r="E20" s="77">
        <v>5514</v>
      </c>
    </row>
    <row r="21" spans="1:5" ht="12.75">
      <c r="A21" s="26" t="s">
        <v>620</v>
      </c>
      <c r="B21" s="238" t="s">
        <v>621</v>
      </c>
      <c r="C21" s="238"/>
      <c r="D21" s="80">
        <v>11893</v>
      </c>
      <c r="E21" s="77">
        <v>5515</v>
      </c>
    </row>
    <row r="22" spans="1:5" ht="12.75">
      <c r="A22" s="26" t="s">
        <v>622</v>
      </c>
      <c r="B22" s="238" t="s">
        <v>623</v>
      </c>
      <c r="C22" s="238"/>
      <c r="D22" s="80">
        <v>15523</v>
      </c>
      <c r="E22" s="77">
        <v>5516</v>
      </c>
    </row>
    <row r="23" spans="1:5" ht="12.75">
      <c r="A23" s="26" t="s">
        <v>624</v>
      </c>
      <c r="B23" s="238" t="s">
        <v>625</v>
      </c>
      <c r="C23" s="238"/>
      <c r="D23" s="80">
        <v>17428</v>
      </c>
      <c r="E23" s="77">
        <v>5517</v>
      </c>
    </row>
    <row r="24" spans="1:5" ht="12.75">
      <c r="A24" s="81" t="s">
        <v>626</v>
      </c>
      <c r="B24" s="238" t="s">
        <v>627</v>
      </c>
      <c r="C24" s="238"/>
      <c r="D24" s="80">
        <v>19074</v>
      </c>
      <c r="E24" s="77">
        <v>5518</v>
      </c>
    </row>
    <row r="25" spans="1:5" ht="12.75">
      <c r="A25" s="81" t="s">
        <v>628</v>
      </c>
      <c r="B25" s="238" t="s">
        <v>629</v>
      </c>
      <c r="C25" s="238"/>
      <c r="D25" s="80">
        <v>29355</v>
      </c>
      <c r="E25" s="77">
        <v>5519</v>
      </c>
    </row>
    <row r="26" spans="1:5" ht="12.75">
      <c r="A26" s="81" t="s">
        <v>630</v>
      </c>
      <c r="B26" s="238" t="s">
        <v>631</v>
      </c>
      <c r="C26" s="238"/>
      <c r="D26" s="80">
        <v>13900</v>
      </c>
      <c r="E26" s="77">
        <v>5525</v>
      </c>
    </row>
    <row r="27" spans="1:5" ht="12.75">
      <c r="A27" s="81" t="s">
        <v>632</v>
      </c>
      <c r="B27" s="238" t="s">
        <v>633</v>
      </c>
      <c r="C27" s="238"/>
      <c r="D27" s="80">
        <v>15900</v>
      </c>
      <c r="E27" s="77">
        <v>5526</v>
      </c>
    </row>
    <row r="28" spans="1:5" ht="12.75">
      <c r="A28" s="81" t="s">
        <v>634</v>
      </c>
      <c r="B28" s="238" t="s">
        <v>635</v>
      </c>
      <c r="C28" s="238"/>
      <c r="D28" s="80">
        <v>8000</v>
      </c>
      <c r="E28" s="77">
        <v>5527</v>
      </c>
    </row>
    <row r="29" spans="1:5" ht="12.75">
      <c r="A29" s="81" t="s">
        <v>636</v>
      </c>
      <c r="B29" s="238" t="s">
        <v>637</v>
      </c>
      <c r="C29" s="238"/>
      <c r="D29" s="80">
        <v>11590</v>
      </c>
      <c r="E29" s="77">
        <v>5528</v>
      </c>
    </row>
    <row r="30" spans="1:5" ht="12.75">
      <c r="A30" s="26" t="s">
        <v>638</v>
      </c>
      <c r="B30" s="238" t="s">
        <v>639</v>
      </c>
      <c r="C30" s="238"/>
      <c r="D30" s="80">
        <f>9551+2463</f>
        <v>12014</v>
      </c>
      <c r="E30" s="77">
        <v>5511</v>
      </c>
    </row>
    <row r="31" spans="1:5" ht="12.75">
      <c r="A31" s="26" t="s">
        <v>640</v>
      </c>
      <c r="B31" s="238" t="s">
        <v>641</v>
      </c>
      <c r="C31" s="238"/>
      <c r="D31" s="80">
        <f>12299+600</f>
        <v>12899</v>
      </c>
      <c r="E31" s="77">
        <v>5507</v>
      </c>
    </row>
    <row r="32" spans="1:5" ht="12.75">
      <c r="A32" s="82" t="s">
        <v>642</v>
      </c>
      <c r="B32" s="238" t="s">
        <v>643</v>
      </c>
      <c r="C32" s="238"/>
      <c r="D32" s="80">
        <v>14940</v>
      </c>
      <c r="E32" s="77">
        <v>5508</v>
      </c>
    </row>
    <row r="33" spans="1:5" ht="13.5" thickBot="1">
      <c r="A33" s="83" t="s">
        <v>644</v>
      </c>
      <c r="B33" s="271" t="s">
        <v>645</v>
      </c>
      <c r="C33" s="271"/>
      <c r="D33" s="84">
        <v>5500</v>
      </c>
      <c r="E33" s="77">
        <v>5530</v>
      </c>
    </row>
    <row r="34" spans="1:5" s="55" customFormat="1" ht="12.75" customHeight="1" thickBot="1">
      <c r="A34" s="266" t="s">
        <v>550</v>
      </c>
      <c r="B34" s="267"/>
      <c r="C34" s="268"/>
      <c r="D34" s="76">
        <f>SUM(D5:D33)</f>
        <v>484579</v>
      </c>
      <c r="E34" s="85"/>
    </row>
    <row r="35" spans="1:5" s="25" customFormat="1" ht="12.75">
      <c r="A35" s="68"/>
      <c r="B35" s="69"/>
      <c r="C35" s="86"/>
      <c r="D35" s="87"/>
      <c r="E35" s="88"/>
    </row>
    <row r="36" spans="1:5" s="25" customFormat="1" ht="13.5" thickBot="1">
      <c r="A36" s="89" t="s">
        <v>580</v>
      </c>
      <c r="B36" s="69"/>
      <c r="C36" s="70"/>
      <c r="D36" s="90" t="s">
        <v>646</v>
      </c>
      <c r="E36" s="88"/>
    </row>
    <row r="37" spans="1:5" s="25" customFormat="1" ht="12.75">
      <c r="A37" s="211" t="s">
        <v>539</v>
      </c>
      <c r="B37" s="274" t="s">
        <v>540</v>
      </c>
      <c r="C37" s="217" t="s">
        <v>541</v>
      </c>
      <c r="D37" s="71" t="s">
        <v>542</v>
      </c>
      <c r="E37" s="88"/>
    </row>
    <row r="38" spans="1:5" s="25" customFormat="1" ht="39" thickBot="1">
      <c r="A38" s="269"/>
      <c r="B38" s="275"/>
      <c r="C38" s="218"/>
      <c r="D38" s="20" t="s">
        <v>519</v>
      </c>
      <c r="E38" s="88"/>
    </row>
    <row r="39" spans="1:5" s="25" customFormat="1" ht="51">
      <c r="A39" s="213" t="s">
        <v>638</v>
      </c>
      <c r="B39" s="207" t="s">
        <v>639</v>
      </c>
      <c r="C39" s="91" t="s">
        <v>647</v>
      </c>
      <c r="D39" s="79">
        <v>1049</v>
      </c>
      <c r="E39" s="88">
        <v>5511</v>
      </c>
    </row>
    <row r="40" spans="1:5" s="25" customFormat="1" ht="38.25">
      <c r="A40" s="214"/>
      <c r="B40" s="244"/>
      <c r="C40" s="92" t="s">
        <v>648</v>
      </c>
      <c r="D40" s="80">
        <v>1164</v>
      </c>
      <c r="E40" s="88">
        <v>5511</v>
      </c>
    </row>
    <row r="41" spans="1:5" s="25" customFormat="1" ht="25.5">
      <c r="A41" s="276"/>
      <c r="B41" s="270"/>
      <c r="C41" s="92" t="s">
        <v>649</v>
      </c>
      <c r="D41" s="93">
        <v>250</v>
      </c>
      <c r="E41" s="88">
        <v>5511</v>
      </c>
    </row>
    <row r="42" spans="1:5" s="25" customFormat="1" ht="38.25">
      <c r="A42" s="26" t="s">
        <v>590</v>
      </c>
      <c r="B42" s="27" t="s">
        <v>591</v>
      </c>
      <c r="C42" s="92" t="s">
        <v>650</v>
      </c>
      <c r="D42" s="93">
        <v>404</v>
      </c>
      <c r="E42" s="88">
        <v>5513</v>
      </c>
    </row>
    <row r="43" spans="1:5" s="25" customFormat="1" ht="25.5">
      <c r="A43" s="26" t="s">
        <v>596</v>
      </c>
      <c r="B43" s="27" t="s">
        <v>597</v>
      </c>
      <c r="C43" s="92" t="s">
        <v>650</v>
      </c>
      <c r="D43" s="93">
        <v>200</v>
      </c>
      <c r="E43" s="88">
        <v>5504</v>
      </c>
    </row>
    <row r="44" spans="1:5" s="25" customFormat="1" ht="25.5">
      <c r="A44" s="26" t="s">
        <v>598</v>
      </c>
      <c r="B44" s="27" t="s">
        <v>599</v>
      </c>
      <c r="C44" s="92" t="s">
        <v>650</v>
      </c>
      <c r="D44" s="93">
        <v>880</v>
      </c>
      <c r="E44" s="88">
        <v>5510</v>
      </c>
    </row>
    <row r="45" spans="1:5" s="25" customFormat="1" ht="25.5">
      <c r="A45" s="26" t="s">
        <v>600</v>
      </c>
      <c r="B45" s="27" t="s">
        <v>601</v>
      </c>
      <c r="C45" s="92" t="s">
        <v>650</v>
      </c>
      <c r="D45" s="93">
        <v>880</v>
      </c>
      <c r="E45" s="88">
        <v>5512</v>
      </c>
    </row>
    <row r="46" spans="1:5" s="25" customFormat="1" ht="25.5">
      <c r="A46" s="81" t="s">
        <v>602</v>
      </c>
      <c r="B46" s="27" t="s">
        <v>603</v>
      </c>
      <c r="C46" s="92" t="s">
        <v>650</v>
      </c>
      <c r="D46" s="93">
        <v>200</v>
      </c>
      <c r="E46" s="88">
        <v>5520</v>
      </c>
    </row>
    <row r="47" spans="1:5" s="25" customFormat="1" ht="25.5">
      <c r="A47" s="81" t="s">
        <v>604</v>
      </c>
      <c r="B47" s="27" t="s">
        <v>605</v>
      </c>
      <c r="C47" s="92" t="s">
        <v>650</v>
      </c>
      <c r="D47" s="93">
        <v>200</v>
      </c>
      <c r="E47" s="88">
        <v>5521</v>
      </c>
    </row>
    <row r="48" spans="1:5" s="25" customFormat="1" ht="25.5">
      <c r="A48" s="26" t="s">
        <v>594</v>
      </c>
      <c r="B48" s="27" t="s">
        <v>595</v>
      </c>
      <c r="C48" s="94" t="s">
        <v>651</v>
      </c>
      <c r="D48" s="95">
        <v>400</v>
      </c>
      <c r="E48" s="88">
        <v>5503</v>
      </c>
    </row>
    <row r="49" spans="1:5" s="25" customFormat="1" ht="26.25" thickBot="1">
      <c r="A49" s="82" t="s">
        <v>640</v>
      </c>
      <c r="B49" s="27" t="s">
        <v>641</v>
      </c>
      <c r="C49" s="94" t="s">
        <v>652</v>
      </c>
      <c r="D49" s="95">
        <v>600</v>
      </c>
      <c r="E49" s="88">
        <v>5507</v>
      </c>
    </row>
    <row r="50" spans="1:5" s="25" customFormat="1" ht="13.5" thickBot="1">
      <c r="A50" s="231" t="s">
        <v>550</v>
      </c>
      <c r="B50" s="232"/>
      <c r="C50" s="251"/>
      <c r="D50" s="76">
        <f>SUM(D39:D48)</f>
        <v>5627</v>
      </c>
      <c r="E50" s="88"/>
    </row>
    <row r="51" spans="1:5" s="25" customFormat="1" ht="12.75">
      <c r="A51" s="68"/>
      <c r="B51" s="69"/>
      <c r="C51" s="70"/>
      <c r="D51" s="69"/>
      <c r="E51" s="88"/>
    </row>
    <row r="52" spans="1:5" s="25" customFormat="1" ht="13.5" thickBot="1">
      <c r="A52" s="68"/>
      <c r="B52" s="69"/>
      <c r="C52" s="70"/>
      <c r="D52" s="90" t="s">
        <v>653</v>
      </c>
      <c r="E52" s="88"/>
    </row>
    <row r="53" spans="1:5" s="25" customFormat="1" ht="12.75">
      <c r="A53" s="211" t="s">
        <v>539</v>
      </c>
      <c r="B53" s="215" t="s">
        <v>540</v>
      </c>
      <c r="C53" s="217" t="s">
        <v>541</v>
      </c>
      <c r="D53" s="71" t="s">
        <v>542</v>
      </c>
      <c r="E53" s="88"/>
    </row>
    <row r="54" spans="1:5" s="25" customFormat="1" ht="39" thickBot="1">
      <c r="A54" s="269"/>
      <c r="B54" s="216"/>
      <c r="C54" s="218"/>
      <c r="D54" s="20" t="s">
        <v>520</v>
      </c>
      <c r="E54" s="88"/>
    </row>
    <row r="55" spans="1:5" s="25" customFormat="1" ht="25.5">
      <c r="A55" s="272" t="s">
        <v>594</v>
      </c>
      <c r="B55" s="237" t="s">
        <v>595</v>
      </c>
      <c r="C55" s="97" t="s">
        <v>654</v>
      </c>
      <c r="D55" s="98">
        <v>2129</v>
      </c>
      <c r="E55" s="88">
        <v>5503</v>
      </c>
    </row>
    <row r="56" spans="1:5" s="25" customFormat="1" ht="12.75">
      <c r="A56" s="273"/>
      <c r="B56" s="238"/>
      <c r="C56" s="94" t="s">
        <v>655</v>
      </c>
      <c r="D56" s="95">
        <v>200</v>
      </c>
      <c r="E56" s="88">
        <v>5503</v>
      </c>
    </row>
    <row r="57" spans="1:5" s="25" customFormat="1" ht="12.75">
      <c r="A57" s="273"/>
      <c r="B57" s="238"/>
      <c r="C57" s="94" t="s">
        <v>651</v>
      </c>
      <c r="D57" s="95">
        <v>200</v>
      </c>
      <c r="E57" s="88">
        <v>5503</v>
      </c>
    </row>
    <row r="58" spans="1:5" s="25" customFormat="1" ht="25.5">
      <c r="A58" s="82" t="s">
        <v>600</v>
      </c>
      <c r="B58" s="27" t="s">
        <v>601</v>
      </c>
      <c r="C58" s="94" t="s">
        <v>656</v>
      </c>
      <c r="D58" s="95">
        <v>195</v>
      </c>
      <c r="E58" s="88">
        <v>5512</v>
      </c>
    </row>
    <row r="59" spans="1:5" s="25" customFormat="1" ht="25.5">
      <c r="A59" s="82" t="s">
        <v>616</v>
      </c>
      <c r="B59" s="27" t="s">
        <v>617</v>
      </c>
      <c r="C59" s="94" t="s">
        <v>657</v>
      </c>
      <c r="D59" s="95">
        <v>700</v>
      </c>
      <c r="E59" s="88"/>
    </row>
    <row r="60" spans="1:5" s="25" customFormat="1" ht="25.5">
      <c r="A60" s="82" t="s">
        <v>610</v>
      </c>
      <c r="B60" s="27" t="s">
        <v>611</v>
      </c>
      <c r="C60" s="94" t="s">
        <v>658</v>
      </c>
      <c r="D60" s="95">
        <v>481</v>
      </c>
      <c r="E60" s="88">
        <v>5500</v>
      </c>
    </row>
    <row r="61" spans="1:5" s="25" customFormat="1" ht="25.5">
      <c r="A61" s="82" t="s">
        <v>598</v>
      </c>
      <c r="B61" s="27" t="s">
        <v>599</v>
      </c>
      <c r="C61" s="94" t="s">
        <v>659</v>
      </c>
      <c r="D61" s="99">
        <v>500</v>
      </c>
      <c r="E61" s="88">
        <v>5510</v>
      </c>
    </row>
    <row r="62" spans="1:5" s="25" customFormat="1" ht="26.25" thickBot="1">
      <c r="A62" s="100" t="s">
        <v>634</v>
      </c>
      <c r="B62" s="31" t="s">
        <v>635</v>
      </c>
      <c r="C62" s="101" t="s">
        <v>660</v>
      </c>
      <c r="D62" s="102">
        <v>525</v>
      </c>
      <c r="E62" s="88">
        <v>5527</v>
      </c>
    </row>
    <row r="63" spans="1:5" s="25" customFormat="1" ht="13.5" thickBot="1">
      <c r="A63" s="231" t="s">
        <v>550</v>
      </c>
      <c r="B63" s="232"/>
      <c r="C63" s="251"/>
      <c r="D63" s="76">
        <f>SUM(D55:D62)</f>
        <v>4930</v>
      </c>
      <c r="E63" s="88"/>
    </row>
    <row r="65" ht="13.5" thickBot="1"/>
    <row r="66" spans="1:5" s="25" customFormat="1" ht="12.75">
      <c r="A66" s="211" t="s">
        <v>539</v>
      </c>
      <c r="B66" s="215" t="s">
        <v>540</v>
      </c>
      <c r="C66" s="217" t="s">
        <v>541</v>
      </c>
      <c r="D66" s="71" t="s">
        <v>542</v>
      </c>
      <c r="E66" s="88"/>
    </row>
    <row r="67" spans="1:5" s="25" customFormat="1" ht="26.25" thickBot="1">
      <c r="A67" s="269"/>
      <c r="B67" s="216"/>
      <c r="C67" s="218"/>
      <c r="D67" s="20" t="s">
        <v>521</v>
      </c>
      <c r="E67" s="88"/>
    </row>
    <row r="68" spans="1:5" s="25" customFormat="1" ht="25.5">
      <c r="A68" s="96" t="s">
        <v>614</v>
      </c>
      <c r="B68" s="22" t="s">
        <v>615</v>
      </c>
      <c r="C68" s="97" t="s">
        <v>661</v>
      </c>
      <c r="D68" s="103">
        <v>1000</v>
      </c>
      <c r="E68" s="88">
        <v>5506</v>
      </c>
    </row>
    <row r="69" spans="1:5" s="25" customFormat="1" ht="26.25" thickBot="1">
      <c r="A69" s="100" t="s">
        <v>588</v>
      </c>
      <c r="B69" s="31" t="s">
        <v>589</v>
      </c>
      <c r="C69" s="101" t="s">
        <v>662</v>
      </c>
      <c r="D69" s="102">
        <v>4000</v>
      </c>
      <c r="E69" s="88">
        <v>5502</v>
      </c>
    </row>
    <row r="70" spans="1:5" s="25" customFormat="1" ht="13.5" thickBot="1">
      <c r="A70" s="231" t="s">
        <v>550</v>
      </c>
      <c r="B70" s="232"/>
      <c r="C70" s="251"/>
      <c r="D70" s="76">
        <f>SUM(D68:D69)</f>
        <v>5000</v>
      </c>
      <c r="E70" s="88"/>
    </row>
    <row r="71" spans="1:4" ht="12.75">
      <c r="A71" s="52"/>
      <c r="B71" s="53"/>
      <c r="C71" s="54"/>
      <c r="D71" s="54"/>
    </row>
    <row r="72" spans="1:4" ht="12.75">
      <c r="A72" s="52"/>
      <c r="B72" s="53"/>
      <c r="C72" s="54"/>
      <c r="D72" s="54"/>
    </row>
    <row r="73" spans="1:4" ht="12.75">
      <c r="A73" s="52"/>
      <c r="B73" s="53"/>
      <c r="C73" s="54"/>
      <c r="D73" s="54"/>
    </row>
    <row r="74" spans="1:4" ht="12.75">
      <c r="A74" s="52"/>
      <c r="B74" s="53"/>
      <c r="C74" s="54"/>
      <c r="D74" s="54"/>
    </row>
    <row r="75" spans="1:5" s="55" customFormat="1" ht="12.75">
      <c r="A75" s="13"/>
      <c r="E75" s="85"/>
    </row>
  </sheetData>
  <mergeCells count="49">
    <mergeCell ref="B8:C8"/>
    <mergeCell ref="B9:C9"/>
    <mergeCell ref="B10:C10"/>
    <mergeCell ref="B6:C6"/>
    <mergeCell ref="B7:C7"/>
    <mergeCell ref="A1:D1"/>
    <mergeCell ref="A2:C2"/>
    <mergeCell ref="A3:A4"/>
    <mergeCell ref="B3:C4"/>
    <mergeCell ref="A55:A57"/>
    <mergeCell ref="B55:B57"/>
    <mergeCell ref="A37:A38"/>
    <mergeCell ref="B37:B38"/>
    <mergeCell ref="A50:C50"/>
    <mergeCell ref="A39:A41"/>
    <mergeCell ref="C37:C38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33:C33"/>
    <mergeCell ref="B29:C29"/>
    <mergeCell ref="B30:C30"/>
    <mergeCell ref="B20:C20"/>
    <mergeCell ref="B21:C21"/>
    <mergeCell ref="B22:C22"/>
    <mergeCell ref="B23:C23"/>
    <mergeCell ref="B31:C31"/>
    <mergeCell ref="B32:C32"/>
    <mergeCell ref="B24:C24"/>
    <mergeCell ref="B25:C25"/>
    <mergeCell ref="B27:C27"/>
    <mergeCell ref="B28:C28"/>
    <mergeCell ref="B26:C26"/>
    <mergeCell ref="A63:C63"/>
    <mergeCell ref="A70:C70"/>
    <mergeCell ref="A34:C34"/>
    <mergeCell ref="A66:A67"/>
    <mergeCell ref="B66:B67"/>
    <mergeCell ref="C66:C67"/>
    <mergeCell ref="A53:A54"/>
    <mergeCell ref="B53:B54"/>
    <mergeCell ref="C53:C54"/>
    <mergeCell ref="B39:B41"/>
  </mergeCells>
  <printOptions/>
  <pageMargins left="0.7874015748031497" right="0.7874015748031497" top="0.984251968503937" bottom="0.984251968503937" header="0.31496062992125984" footer="0.5118110236220472"/>
  <pageSetup firstPageNumber="4" useFirstPageNumber="1" horizontalDpi="600" verticalDpi="600" orientation="landscape" paperSize="9" r:id="rId1"/>
  <headerFooter alignWithMargins="0">
    <oddHeader>&amp;L&amp;"Times New Roman CE,tučné"&amp;14Usnesení č. 8/744/3 - Příloha č. 4&amp;"Times New Roman CE,obyčejné"
Počet stran přílohy: 28&amp;R&amp;"Times New Roman CE,obyčejné"&amp;14Strana &amp;P</oddHeader>
  </headerFooter>
  <rowBreaks count="1" manualBreakCount="1">
    <brk id="51" max="3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90"/>
  <sheetViews>
    <sheetView zoomScale="95" zoomScaleNormal="95" zoomScaleSheetLayoutView="119" workbookViewId="0" topLeftCell="A256">
      <selection activeCell="B256" sqref="B256"/>
    </sheetView>
  </sheetViews>
  <sheetFormatPr defaultColWidth="9.00390625" defaultRowHeight="12.75"/>
  <cols>
    <col min="1" max="1" width="9.75390625" style="105" customWidth="1"/>
    <col min="2" max="2" width="62.375" style="106" customWidth="1"/>
    <col min="3" max="3" width="37.125" style="106" customWidth="1"/>
    <col min="4" max="4" width="8.25390625" style="107" customWidth="1"/>
    <col min="5" max="5" width="8.625" style="108" customWidth="1"/>
    <col min="6" max="6" width="20.625" style="161" customWidth="1"/>
    <col min="7" max="16384" width="9.125" style="106" customWidth="1"/>
  </cols>
  <sheetData>
    <row r="1" spans="1:6" s="104" customFormat="1" ht="15.75">
      <c r="A1" s="240" t="s">
        <v>663</v>
      </c>
      <c r="B1" s="240"/>
      <c r="C1" s="240"/>
      <c r="D1" s="240"/>
      <c r="E1" s="240"/>
      <c r="F1" s="240"/>
    </row>
    <row r="2" ht="13.5" thickBot="1">
      <c r="F2" s="109" t="s">
        <v>664</v>
      </c>
    </row>
    <row r="3" spans="1:6" ht="12.75">
      <c r="A3" s="278" t="s">
        <v>539</v>
      </c>
      <c r="B3" s="215" t="s">
        <v>665</v>
      </c>
      <c r="C3" s="280" t="s">
        <v>666</v>
      </c>
      <c r="D3" s="277" t="s">
        <v>667</v>
      </c>
      <c r="E3" s="277"/>
      <c r="F3" s="110" t="s">
        <v>542</v>
      </c>
    </row>
    <row r="4" spans="1:6" ht="39" thickBot="1">
      <c r="A4" s="279"/>
      <c r="B4" s="216"/>
      <c r="C4" s="281"/>
      <c r="D4" s="111" t="s">
        <v>668</v>
      </c>
      <c r="E4" s="112" t="s">
        <v>669</v>
      </c>
      <c r="F4" s="113" t="s">
        <v>522</v>
      </c>
    </row>
    <row r="5" spans="1:6" ht="25.5">
      <c r="A5" s="114">
        <v>48004898</v>
      </c>
      <c r="B5" s="115" t="s">
        <v>670</v>
      </c>
      <c r="C5" s="116" t="s">
        <v>671</v>
      </c>
      <c r="D5" s="117">
        <v>4021</v>
      </c>
      <c r="E5" s="117"/>
      <c r="F5" s="118">
        <f aca="true" t="shared" si="0" ref="F5:F22">D5+E5</f>
        <v>4021</v>
      </c>
    </row>
    <row r="6" spans="1:6" ht="25.5">
      <c r="A6" s="119">
        <v>47813466</v>
      </c>
      <c r="B6" s="27" t="s">
        <v>672</v>
      </c>
      <c r="C6" s="46" t="s">
        <v>673</v>
      </c>
      <c r="D6" s="120">
        <v>2350</v>
      </c>
      <c r="E6" s="120"/>
      <c r="F6" s="121">
        <f t="shared" si="0"/>
        <v>2350</v>
      </c>
    </row>
    <row r="7" spans="1:6" ht="12.75">
      <c r="A7" s="119">
        <v>60043661</v>
      </c>
      <c r="B7" s="27" t="s">
        <v>674</v>
      </c>
      <c r="C7" s="46" t="s">
        <v>675</v>
      </c>
      <c r="D7" s="120">
        <v>3519</v>
      </c>
      <c r="E7" s="120"/>
      <c r="F7" s="121">
        <f t="shared" si="0"/>
        <v>3519</v>
      </c>
    </row>
    <row r="8" spans="1:6" ht="25.5">
      <c r="A8" s="119">
        <v>68334222</v>
      </c>
      <c r="B8" s="27" t="s">
        <v>676</v>
      </c>
      <c r="C8" s="46" t="s">
        <v>677</v>
      </c>
      <c r="D8" s="120">
        <v>1788</v>
      </c>
      <c r="E8" s="120"/>
      <c r="F8" s="121">
        <f t="shared" si="0"/>
        <v>1788</v>
      </c>
    </row>
    <row r="9" spans="1:6" ht="25.5">
      <c r="A9" s="119">
        <v>60043652</v>
      </c>
      <c r="B9" s="27" t="s">
        <v>678</v>
      </c>
      <c r="C9" s="46" t="s">
        <v>679</v>
      </c>
      <c r="D9" s="120">
        <v>3723</v>
      </c>
      <c r="E9" s="120"/>
      <c r="F9" s="121">
        <f t="shared" si="0"/>
        <v>3723</v>
      </c>
    </row>
    <row r="10" spans="1:6" ht="25.5">
      <c r="A10" s="119">
        <v>48004774</v>
      </c>
      <c r="B10" s="27" t="s">
        <v>680</v>
      </c>
      <c r="C10" s="46" t="s">
        <v>681</v>
      </c>
      <c r="D10" s="120">
        <v>1986</v>
      </c>
      <c r="E10" s="120"/>
      <c r="F10" s="121">
        <f t="shared" si="0"/>
        <v>1986</v>
      </c>
    </row>
    <row r="11" spans="1:6" ht="25.5">
      <c r="A11" s="119">
        <v>60802464</v>
      </c>
      <c r="B11" s="27" t="s">
        <v>682</v>
      </c>
      <c r="C11" s="46" t="s">
        <v>683</v>
      </c>
      <c r="D11" s="120">
        <v>1240</v>
      </c>
      <c r="E11" s="120"/>
      <c r="F11" s="121">
        <f t="shared" si="0"/>
        <v>1240</v>
      </c>
    </row>
    <row r="12" spans="1:6" ht="12.75">
      <c r="A12" s="119" t="s">
        <v>684</v>
      </c>
      <c r="B12" s="92" t="s">
        <v>685</v>
      </c>
      <c r="C12" s="46" t="s">
        <v>686</v>
      </c>
      <c r="D12" s="120">
        <v>2890</v>
      </c>
      <c r="E12" s="120"/>
      <c r="F12" s="121">
        <f t="shared" si="0"/>
        <v>2890</v>
      </c>
    </row>
    <row r="13" spans="1:6" ht="12.75">
      <c r="A13" s="119">
        <v>47811927</v>
      </c>
      <c r="B13" s="27" t="s">
        <v>687</v>
      </c>
      <c r="C13" s="46" t="s">
        <v>688</v>
      </c>
      <c r="D13" s="120">
        <v>3213</v>
      </c>
      <c r="E13" s="120"/>
      <c r="F13" s="121">
        <f t="shared" si="0"/>
        <v>3213</v>
      </c>
    </row>
    <row r="14" spans="1:6" ht="25.5">
      <c r="A14" s="119">
        <v>60802472</v>
      </c>
      <c r="B14" s="27" t="s">
        <v>689</v>
      </c>
      <c r="C14" s="46" t="s">
        <v>690</v>
      </c>
      <c r="D14" s="120">
        <v>1339</v>
      </c>
      <c r="E14" s="120"/>
      <c r="F14" s="121">
        <f t="shared" si="0"/>
        <v>1339</v>
      </c>
    </row>
    <row r="15" spans="1:6" ht="12.75">
      <c r="A15" s="119">
        <v>47658061</v>
      </c>
      <c r="B15" s="27" t="s">
        <v>691</v>
      </c>
      <c r="C15" s="46" t="s">
        <v>692</v>
      </c>
      <c r="D15" s="120">
        <v>2154</v>
      </c>
      <c r="E15" s="120"/>
      <c r="F15" s="121">
        <f t="shared" si="0"/>
        <v>2154</v>
      </c>
    </row>
    <row r="16" spans="1:6" ht="12.75">
      <c r="A16" s="119">
        <v>47811919</v>
      </c>
      <c r="B16" s="27" t="s">
        <v>693</v>
      </c>
      <c r="C16" s="46" t="s">
        <v>694</v>
      </c>
      <c r="D16" s="120">
        <v>3690</v>
      </c>
      <c r="E16" s="120"/>
      <c r="F16" s="121">
        <f t="shared" si="0"/>
        <v>3690</v>
      </c>
    </row>
    <row r="17" spans="1:6" ht="25.5">
      <c r="A17" s="119">
        <v>61989339</v>
      </c>
      <c r="B17" s="92" t="s">
        <v>695</v>
      </c>
      <c r="C17" s="46" t="s">
        <v>696</v>
      </c>
      <c r="D17" s="120">
        <v>2290</v>
      </c>
      <c r="E17" s="120"/>
      <c r="F17" s="121">
        <f t="shared" si="0"/>
        <v>2290</v>
      </c>
    </row>
    <row r="18" spans="1:6" ht="25.5">
      <c r="A18" s="119">
        <v>61989321</v>
      </c>
      <c r="B18" s="27" t="s">
        <v>697</v>
      </c>
      <c r="C18" s="46" t="s">
        <v>698</v>
      </c>
      <c r="D18" s="120">
        <v>2185</v>
      </c>
      <c r="E18" s="120"/>
      <c r="F18" s="121">
        <f t="shared" si="0"/>
        <v>2185</v>
      </c>
    </row>
    <row r="19" spans="1:6" ht="25.5">
      <c r="A19" s="122">
        <v>61989258</v>
      </c>
      <c r="B19" s="92" t="s">
        <v>699</v>
      </c>
      <c r="C19" s="94" t="s">
        <v>700</v>
      </c>
      <c r="D19" s="120">
        <v>3532</v>
      </c>
      <c r="E19" s="120"/>
      <c r="F19" s="121">
        <f t="shared" si="0"/>
        <v>3532</v>
      </c>
    </row>
    <row r="20" spans="1:6" ht="25.5">
      <c r="A20" s="119">
        <v>47998296</v>
      </c>
      <c r="B20" s="27" t="s">
        <v>701</v>
      </c>
      <c r="C20" s="46" t="s">
        <v>702</v>
      </c>
      <c r="D20" s="120">
        <v>1587</v>
      </c>
      <c r="E20" s="120"/>
      <c r="F20" s="121">
        <f t="shared" si="0"/>
        <v>1587</v>
      </c>
    </row>
    <row r="21" spans="1:6" ht="12.75">
      <c r="A21" s="122">
        <v>47813563</v>
      </c>
      <c r="B21" s="92" t="s">
        <v>703</v>
      </c>
      <c r="C21" s="94" t="s">
        <v>704</v>
      </c>
      <c r="D21" s="120">
        <v>2821</v>
      </c>
      <c r="E21" s="120"/>
      <c r="F21" s="121">
        <f t="shared" si="0"/>
        <v>2821</v>
      </c>
    </row>
    <row r="22" spans="1:6" ht="25.5">
      <c r="A22" s="123" t="s">
        <v>705</v>
      </c>
      <c r="B22" s="27" t="s">
        <v>706</v>
      </c>
      <c r="C22" s="92" t="s">
        <v>707</v>
      </c>
      <c r="D22" s="120">
        <v>1439</v>
      </c>
      <c r="E22" s="120"/>
      <c r="F22" s="121">
        <f t="shared" si="0"/>
        <v>1439</v>
      </c>
    </row>
    <row r="23" spans="1:6" ht="12.75">
      <c r="A23" s="124"/>
      <c r="B23" s="125"/>
      <c r="C23" s="126"/>
      <c r="D23" s="127"/>
      <c r="E23" s="127"/>
      <c r="F23" s="128"/>
    </row>
    <row r="24" spans="1:6" ht="12.75">
      <c r="A24" s="138"/>
      <c r="B24" s="139"/>
      <c r="C24" s="193"/>
      <c r="D24" s="141"/>
      <c r="E24" s="141"/>
      <c r="F24" s="142"/>
    </row>
    <row r="25" spans="1:6" ht="13.5" thickBot="1">
      <c r="A25" s="129"/>
      <c r="B25" s="130"/>
      <c r="C25" s="130"/>
      <c r="D25" s="131"/>
      <c r="E25" s="132"/>
      <c r="F25" s="133" t="s">
        <v>708</v>
      </c>
    </row>
    <row r="26" spans="1:6" ht="12.75">
      <c r="A26" s="278" t="s">
        <v>539</v>
      </c>
      <c r="B26" s="215" t="s">
        <v>665</v>
      </c>
      <c r="C26" s="280" t="s">
        <v>666</v>
      </c>
      <c r="D26" s="277" t="s">
        <v>667</v>
      </c>
      <c r="E26" s="277"/>
      <c r="F26" s="110" t="s">
        <v>542</v>
      </c>
    </row>
    <row r="27" spans="1:6" ht="39" thickBot="1">
      <c r="A27" s="279"/>
      <c r="B27" s="216"/>
      <c r="C27" s="281"/>
      <c r="D27" s="111" t="s">
        <v>668</v>
      </c>
      <c r="E27" s="112" t="s">
        <v>669</v>
      </c>
      <c r="F27" s="113" t="s">
        <v>522</v>
      </c>
    </row>
    <row r="28" spans="1:6" ht="25.5">
      <c r="A28" s="123">
        <v>65497902</v>
      </c>
      <c r="B28" s="27" t="s">
        <v>709</v>
      </c>
      <c r="C28" s="92" t="s">
        <v>710</v>
      </c>
      <c r="D28" s="120">
        <v>920</v>
      </c>
      <c r="E28" s="120"/>
      <c r="F28" s="121">
        <f aca="true" t="shared" si="1" ref="F28:F54">D28+E28</f>
        <v>920</v>
      </c>
    </row>
    <row r="29" spans="1:6" ht="25.5">
      <c r="A29" s="134">
        <v>47658193</v>
      </c>
      <c r="B29" s="27" t="s">
        <v>711</v>
      </c>
      <c r="C29" s="92" t="s">
        <v>712</v>
      </c>
      <c r="D29" s="120">
        <v>168</v>
      </c>
      <c r="E29" s="120"/>
      <c r="F29" s="121">
        <f t="shared" si="1"/>
        <v>168</v>
      </c>
    </row>
    <row r="30" spans="1:6" ht="12.75">
      <c r="A30" s="134">
        <v>47998008</v>
      </c>
      <c r="B30" s="27" t="s">
        <v>713</v>
      </c>
      <c r="C30" s="92" t="s">
        <v>714</v>
      </c>
      <c r="D30" s="120">
        <v>124</v>
      </c>
      <c r="E30" s="120"/>
      <c r="F30" s="121">
        <f t="shared" si="1"/>
        <v>124</v>
      </c>
    </row>
    <row r="31" spans="1:6" ht="12.75">
      <c r="A31" s="134">
        <v>65893611</v>
      </c>
      <c r="B31" s="27" t="s">
        <v>715</v>
      </c>
      <c r="C31" s="92" t="s">
        <v>716</v>
      </c>
      <c r="D31" s="120">
        <v>385</v>
      </c>
      <c r="E31" s="120"/>
      <c r="F31" s="121">
        <f t="shared" si="1"/>
        <v>385</v>
      </c>
    </row>
    <row r="32" spans="1:6" ht="12.75">
      <c r="A32" s="134">
        <v>47658142</v>
      </c>
      <c r="B32" s="27" t="s">
        <v>717</v>
      </c>
      <c r="C32" s="92" t="s">
        <v>718</v>
      </c>
      <c r="D32" s="120">
        <v>132</v>
      </c>
      <c r="E32" s="120"/>
      <c r="F32" s="121">
        <f t="shared" si="1"/>
        <v>132</v>
      </c>
    </row>
    <row r="33" spans="1:6" ht="12.75">
      <c r="A33" s="134">
        <v>60337401</v>
      </c>
      <c r="B33" s="27" t="s">
        <v>719</v>
      </c>
      <c r="C33" s="92" t="s">
        <v>720</v>
      </c>
      <c r="D33" s="120">
        <v>771</v>
      </c>
      <c r="E33" s="120"/>
      <c r="F33" s="121">
        <f t="shared" si="1"/>
        <v>771</v>
      </c>
    </row>
    <row r="34" spans="1:6" ht="12.75">
      <c r="A34" s="134" t="s">
        <v>721</v>
      </c>
      <c r="B34" s="27" t="s">
        <v>722</v>
      </c>
      <c r="C34" s="92" t="s">
        <v>723</v>
      </c>
      <c r="D34" s="120">
        <v>408</v>
      </c>
      <c r="E34" s="120"/>
      <c r="F34" s="121">
        <f t="shared" si="1"/>
        <v>408</v>
      </c>
    </row>
    <row r="35" spans="1:6" ht="12.75">
      <c r="A35" s="134">
        <v>61955680</v>
      </c>
      <c r="B35" s="27" t="s">
        <v>724</v>
      </c>
      <c r="C35" s="92" t="s">
        <v>725</v>
      </c>
      <c r="D35" s="120">
        <v>102</v>
      </c>
      <c r="E35" s="120"/>
      <c r="F35" s="121">
        <f t="shared" si="1"/>
        <v>102</v>
      </c>
    </row>
    <row r="36" spans="1:6" ht="12.75">
      <c r="A36" s="134">
        <v>47655224</v>
      </c>
      <c r="B36" s="27" t="s">
        <v>726</v>
      </c>
      <c r="C36" s="92" t="s">
        <v>727</v>
      </c>
      <c r="D36" s="120">
        <v>608</v>
      </c>
      <c r="E36" s="120"/>
      <c r="F36" s="121">
        <f t="shared" si="1"/>
        <v>608</v>
      </c>
    </row>
    <row r="37" spans="1:6" ht="12.75">
      <c r="A37" s="134">
        <v>61955701</v>
      </c>
      <c r="B37" s="27" t="s">
        <v>728</v>
      </c>
      <c r="C37" s="92" t="s">
        <v>729</v>
      </c>
      <c r="D37" s="120">
        <v>553</v>
      </c>
      <c r="E37" s="120"/>
      <c r="F37" s="121">
        <f t="shared" si="1"/>
        <v>553</v>
      </c>
    </row>
    <row r="38" spans="1:6" ht="12.75">
      <c r="A38" s="134">
        <v>60337273</v>
      </c>
      <c r="B38" s="27" t="s">
        <v>730</v>
      </c>
      <c r="C38" s="92" t="s">
        <v>731</v>
      </c>
      <c r="D38" s="120">
        <v>502</v>
      </c>
      <c r="E38" s="120"/>
      <c r="F38" s="121">
        <f t="shared" si="1"/>
        <v>502</v>
      </c>
    </row>
    <row r="39" spans="1:6" ht="12.75">
      <c r="A39" s="134">
        <v>47813555</v>
      </c>
      <c r="B39" s="27" t="s">
        <v>732</v>
      </c>
      <c r="C39" s="92" t="s">
        <v>733</v>
      </c>
      <c r="D39" s="120">
        <v>150</v>
      </c>
      <c r="E39" s="120"/>
      <c r="F39" s="121">
        <f t="shared" si="1"/>
        <v>150</v>
      </c>
    </row>
    <row r="40" spans="1:6" ht="12.75">
      <c r="A40" s="134">
        <v>61955671</v>
      </c>
      <c r="B40" s="135" t="s">
        <v>734</v>
      </c>
      <c r="C40" s="92" t="s">
        <v>735</v>
      </c>
      <c r="D40" s="120">
        <v>150</v>
      </c>
      <c r="E40" s="120"/>
      <c r="F40" s="121">
        <f t="shared" si="1"/>
        <v>150</v>
      </c>
    </row>
    <row r="41" spans="1:6" ht="12.75">
      <c r="A41" s="134">
        <v>47998300</v>
      </c>
      <c r="B41" s="27" t="s">
        <v>736</v>
      </c>
      <c r="C41" s="92" t="s">
        <v>737</v>
      </c>
      <c r="D41" s="120">
        <v>117</v>
      </c>
      <c r="E41" s="120"/>
      <c r="F41" s="121">
        <f t="shared" si="1"/>
        <v>117</v>
      </c>
    </row>
    <row r="42" spans="1:6" ht="12.75">
      <c r="A42" s="134">
        <v>47813547</v>
      </c>
      <c r="B42" s="27" t="s">
        <v>738</v>
      </c>
      <c r="C42" s="92" t="s">
        <v>739</v>
      </c>
      <c r="D42" s="120">
        <v>141</v>
      </c>
      <c r="E42" s="120"/>
      <c r="F42" s="121">
        <f t="shared" si="1"/>
        <v>141</v>
      </c>
    </row>
    <row r="43" spans="1:6" ht="12.75">
      <c r="A43" s="134">
        <v>47998164</v>
      </c>
      <c r="B43" s="27" t="s">
        <v>740</v>
      </c>
      <c r="C43" s="92" t="s">
        <v>741</v>
      </c>
      <c r="D43" s="120">
        <v>46</v>
      </c>
      <c r="E43" s="120"/>
      <c r="F43" s="121">
        <f t="shared" si="1"/>
        <v>46</v>
      </c>
    </row>
    <row r="44" spans="1:6" ht="12.75">
      <c r="A44" s="134">
        <v>48004359</v>
      </c>
      <c r="B44" s="27" t="s">
        <v>742</v>
      </c>
      <c r="C44" s="92" t="s">
        <v>743</v>
      </c>
      <c r="D44" s="120">
        <v>1120</v>
      </c>
      <c r="E44" s="120"/>
      <c r="F44" s="121">
        <f t="shared" si="1"/>
        <v>1120</v>
      </c>
    </row>
    <row r="45" spans="1:6" ht="12.75">
      <c r="A45" s="134" t="s">
        <v>744</v>
      </c>
      <c r="B45" s="27" t="s">
        <v>745</v>
      </c>
      <c r="C45" s="92" t="s">
        <v>746</v>
      </c>
      <c r="D45" s="120">
        <v>1083</v>
      </c>
      <c r="E45" s="120"/>
      <c r="F45" s="121">
        <f t="shared" si="1"/>
        <v>1083</v>
      </c>
    </row>
    <row r="46" spans="1:6" ht="25.5">
      <c r="A46" s="134">
        <v>61989282</v>
      </c>
      <c r="B46" s="27" t="s">
        <v>747</v>
      </c>
      <c r="C46" s="92" t="s">
        <v>748</v>
      </c>
      <c r="D46" s="120">
        <v>452</v>
      </c>
      <c r="E46" s="120"/>
      <c r="F46" s="121">
        <f t="shared" si="1"/>
        <v>452</v>
      </c>
    </row>
    <row r="47" spans="1:6" ht="12.75">
      <c r="A47" s="134">
        <v>62331442</v>
      </c>
      <c r="B47" s="27" t="s">
        <v>749</v>
      </c>
      <c r="C47" s="92" t="s">
        <v>750</v>
      </c>
      <c r="D47" s="120">
        <v>153</v>
      </c>
      <c r="E47" s="120"/>
      <c r="F47" s="121">
        <f t="shared" si="1"/>
        <v>153</v>
      </c>
    </row>
    <row r="48" spans="1:6" ht="12.75">
      <c r="A48" s="134">
        <v>61955744</v>
      </c>
      <c r="B48" s="27" t="s">
        <v>751</v>
      </c>
      <c r="C48" s="92" t="s">
        <v>752</v>
      </c>
      <c r="D48" s="120">
        <v>1037</v>
      </c>
      <c r="E48" s="120"/>
      <c r="F48" s="121">
        <f t="shared" si="1"/>
        <v>1037</v>
      </c>
    </row>
    <row r="49" spans="1:6" ht="12.75">
      <c r="A49" s="134">
        <v>64120368</v>
      </c>
      <c r="B49" s="27" t="s">
        <v>753</v>
      </c>
      <c r="C49" s="92" t="s">
        <v>754</v>
      </c>
      <c r="D49" s="120">
        <v>293</v>
      </c>
      <c r="E49" s="120"/>
      <c r="F49" s="121">
        <f t="shared" si="1"/>
        <v>293</v>
      </c>
    </row>
    <row r="50" spans="1:6" ht="12.75">
      <c r="A50" s="134" t="s">
        <v>755</v>
      </c>
      <c r="B50" s="27" t="s">
        <v>756</v>
      </c>
      <c r="C50" s="92" t="s">
        <v>757</v>
      </c>
      <c r="D50" s="120">
        <v>300</v>
      </c>
      <c r="E50" s="120"/>
      <c r="F50" s="121">
        <f t="shared" si="1"/>
        <v>300</v>
      </c>
    </row>
    <row r="51" spans="1:6" ht="12.75">
      <c r="A51" s="123" t="s">
        <v>758</v>
      </c>
      <c r="B51" s="27" t="s">
        <v>759</v>
      </c>
      <c r="C51" s="94" t="s">
        <v>760</v>
      </c>
      <c r="D51" s="120">
        <v>2600</v>
      </c>
      <c r="E51" s="120"/>
      <c r="F51" s="121">
        <f t="shared" si="1"/>
        <v>2600</v>
      </c>
    </row>
    <row r="52" spans="1:6" ht="25.5">
      <c r="A52" s="123" t="s">
        <v>761</v>
      </c>
      <c r="B52" s="27" t="s">
        <v>762</v>
      </c>
      <c r="C52" s="94" t="s">
        <v>763</v>
      </c>
      <c r="D52" s="120">
        <v>3140</v>
      </c>
      <c r="E52" s="120"/>
      <c r="F52" s="121">
        <f t="shared" si="1"/>
        <v>3140</v>
      </c>
    </row>
    <row r="53" spans="1:6" ht="12.75">
      <c r="A53" s="123" t="s">
        <v>764</v>
      </c>
      <c r="B53" s="94" t="s">
        <v>765</v>
      </c>
      <c r="C53" s="94" t="s">
        <v>766</v>
      </c>
      <c r="D53" s="120">
        <v>2996</v>
      </c>
      <c r="E53" s="120"/>
      <c r="F53" s="121">
        <f t="shared" si="1"/>
        <v>2996</v>
      </c>
    </row>
    <row r="54" spans="1:6" ht="12.75">
      <c r="A54" s="123">
        <v>62331540</v>
      </c>
      <c r="B54" s="27" t="s">
        <v>767</v>
      </c>
      <c r="C54" s="136" t="s">
        <v>768</v>
      </c>
      <c r="D54" s="120">
        <v>5081</v>
      </c>
      <c r="E54" s="120"/>
      <c r="F54" s="121">
        <f t="shared" si="1"/>
        <v>5081</v>
      </c>
    </row>
    <row r="55" spans="1:6" ht="12.75">
      <c r="A55" s="124"/>
      <c r="B55" s="125"/>
      <c r="C55" s="222"/>
      <c r="D55" s="127"/>
      <c r="E55" s="127"/>
      <c r="F55" s="128"/>
    </row>
    <row r="56" spans="1:6" ht="12.75">
      <c r="A56" s="138"/>
      <c r="B56" s="139"/>
      <c r="C56" s="223"/>
      <c r="D56" s="141"/>
      <c r="E56" s="141"/>
      <c r="F56" s="142"/>
    </row>
    <row r="57" spans="1:6" ht="12.75">
      <c r="A57" s="138"/>
      <c r="B57" s="139"/>
      <c r="C57" s="193"/>
      <c r="D57" s="141"/>
      <c r="E57" s="141"/>
      <c r="F57" s="142"/>
    </row>
    <row r="58" spans="1:6" ht="13.5" thickBot="1">
      <c r="A58" s="129"/>
      <c r="B58" s="130"/>
      <c r="C58" s="130"/>
      <c r="D58" s="131"/>
      <c r="E58" s="132"/>
      <c r="F58" s="133" t="s">
        <v>769</v>
      </c>
    </row>
    <row r="59" spans="1:6" ht="12.75">
      <c r="A59" s="278" t="s">
        <v>539</v>
      </c>
      <c r="B59" s="215" t="s">
        <v>665</v>
      </c>
      <c r="C59" s="280" t="s">
        <v>666</v>
      </c>
      <c r="D59" s="277" t="s">
        <v>667</v>
      </c>
      <c r="E59" s="277"/>
      <c r="F59" s="110" t="s">
        <v>542</v>
      </c>
    </row>
    <row r="60" spans="1:6" ht="39" thickBot="1">
      <c r="A60" s="279"/>
      <c r="B60" s="216"/>
      <c r="C60" s="281"/>
      <c r="D60" s="111" t="s">
        <v>668</v>
      </c>
      <c r="E60" s="112" t="s">
        <v>669</v>
      </c>
      <c r="F60" s="113" t="s">
        <v>522</v>
      </c>
    </row>
    <row r="61" spans="1:6" ht="25.5">
      <c r="A61" s="123">
        <v>62331205</v>
      </c>
      <c r="B61" s="27" t="s">
        <v>770</v>
      </c>
      <c r="C61" s="94" t="s">
        <v>771</v>
      </c>
      <c r="D61" s="120">
        <v>1932</v>
      </c>
      <c r="E61" s="120"/>
      <c r="F61" s="121">
        <f aca="true" t="shared" si="2" ref="F61:F85">D61+E61</f>
        <v>1932</v>
      </c>
    </row>
    <row r="62" spans="1:6" ht="12.75">
      <c r="A62" s="123" t="s">
        <v>772</v>
      </c>
      <c r="B62" s="27" t="s">
        <v>773</v>
      </c>
      <c r="C62" s="94" t="s">
        <v>774</v>
      </c>
      <c r="D62" s="120">
        <v>3643</v>
      </c>
      <c r="E62" s="120"/>
      <c r="F62" s="121">
        <f t="shared" si="2"/>
        <v>3643</v>
      </c>
    </row>
    <row r="63" spans="1:6" ht="12.75">
      <c r="A63" s="123" t="s">
        <v>775</v>
      </c>
      <c r="B63" s="27" t="s">
        <v>776</v>
      </c>
      <c r="C63" s="94" t="s">
        <v>777</v>
      </c>
      <c r="D63" s="120">
        <v>3419</v>
      </c>
      <c r="E63" s="120"/>
      <c r="F63" s="121">
        <f t="shared" si="2"/>
        <v>3419</v>
      </c>
    </row>
    <row r="64" spans="1:6" ht="25.5">
      <c r="A64" s="123">
        <v>62331493</v>
      </c>
      <c r="B64" s="27" t="s">
        <v>778</v>
      </c>
      <c r="C64" s="94" t="s">
        <v>779</v>
      </c>
      <c r="D64" s="120">
        <v>3487</v>
      </c>
      <c r="E64" s="120"/>
      <c r="F64" s="121">
        <f t="shared" si="2"/>
        <v>3487</v>
      </c>
    </row>
    <row r="65" spans="1:6" ht="12.75">
      <c r="A65" s="123" t="s">
        <v>780</v>
      </c>
      <c r="B65" s="27" t="s">
        <v>781</v>
      </c>
      <c r="C65" s="94" t="s">
        <v>782</v>
      </c>
      <c r="D65" s="120">
        <v>1456</v>
      </c>
      <c r="E65" s="120"/>
      <c r="F65" s="121">
        <f t="shared" si="2"/>
        <v>1456</v>
      </c>
    </row>
    <row r="66" spans="1:6" ht="12.75">
      <c r="A66" s="123">
        <v>62331639</v>
      </c>
      <c r="B66" s="27" t="s">
        <v>783</v>
      </c>
      <c r="C66" s="94" t="s">
        <v>784</v>
      </c>
      <c r="D66" s="120">
        <v>2993</v>
      </c>
      <c r="E66" s="120"/>
      <c r="F66" s="121">
        <f t="shared" si="2"/>
        <v>2993</v>
      </c>
    </row>
    <row r="67" spans="1:6" ht="25.5">
      <c r="A67" s="123" t="s">
        <v>785</v>
      </c>
      <c r="B67" s="27" t="s">
        <v>786</v>
      </c>
      <c r="C67" s="94" t="s">
        <v>787</v>
      </c>
      <c r="D67" s="120">
        <v>1537</v>
      </c>
      <c r="E67" s="120"/>
      <c r="F67" s="121">
        <f t="shared" si="2"/>
        <v>1537</v>
      </c>
    </row>
    <row r="68" spans="1:6" ht="25.5">
      <c r="A68" s="123" t="s">
        <v>788</v>
      </c>
      <c r="B68" s="27" t="s">
        <v>789</v>
      </c>
      <c r="C68" s="94" t="s">
        <v>790</v>
      </c>
      <c r="D68" s="120">
        <v>2380</v>
      </c>
      <c r="E68" s="120"/>
      <c r="F68" s="121">
        <f t="shared" si="2"/>
        <v>2380</v>
      </c>
    </row>
    <row r="69" spans="1:6" ht="12.75">
      <c r="A69" s="123">
        <v>62331558</v>
      </c>
      <c r="B69" s="27" t="s">
        <v>791</v>
      </c>
      <c r="C69" s="94" t="s">
        <v>792</v>
      </c>
      <c r="D69" s="120">
        <v>2108</v>
      </c>
      <c r="E69" s="120"/>
      <c r="F69" s="121">
        <f t="shared" si="2"/>
        <v>2108</v>
      </c>
    </row>
    <row r="70" spans="1:6" ht="12.75">
      <c r="A70" s="123">
        <v>62331582</v>
      </c>
      <c r="B70" s="27" t="s">
        <v>793</v>
      </c>
      <c r="C70" s="94" t="s">
        <v>794</v>
      </c>
      <c r="D70" s="120">
        <v>2640</v>
      </c>
      <c r="E70" s="120"/>
      <c r="F70" s="121">
        <f t="shared" si="2"/>
        <v>2640</v>
      </c>
    </row>
    <row r="71" spans="1:6" ht="12.75">
      <c r="A71" s="123">
        <v>47813091</v>
      </c>
      <c r="B71" s="27" t="s">
        <v>795</v>
      </c>
      <c r="C71" s="94" t="s">
        <v>796</v>
      </c>
      <c r="D71" s="120">
        <v>1656</v>
      </c>
      <c r="E71" s="120"/>
      <c r="F71" s="121">
        <f t="shared" si="2"/>
        <v>1656</v>
      </c>
    </row>
    <row r="72" spans="1:6" ht="12.75">
      <c r="A72" s="123">
        <v>62331795</v>
      </c>
      <c r="B72" s="27" t="s">
        <v>797</v>
      </c>
      <c r="C72" s="94" t="s">
        <v>798</v>
      </c>
      <c r="D72" s="120">
        <v>2567</v>
      </c>
      <c r="E72" s="120"/>
      <c r="F72" s="121">
        <f t="shared" si="2"/>
        <v>2567</v>
      </c>
    </row>
    <row r="73" spans="1:6" ht="12.75">
      <c r="A73" s="123" t="s">
        <v>799</v>
      </c>
      <c r="B73" s="27" t="s">
        <v>800</v>
      </c>
      <c r="C73" s="94" t="s">
        <v>801</v>
      </c>
      <c r="D73" s="120">
        <v>2230</v>
      </c>
      <c r="E73" s="120"/>
      <c r="F73" s="121">
        <f t="shared" si="2"/>
        <v>2230</v>
      </c>
    </row>
    <row r="74" spans="1:6" ht="12.75">
      <c r="A74" s="123" t="s">
        <v>802</v>
      </c>
      <c r="B74" s="27" t="s">
        <v>803</v>
      </c>
      <c r="C74" s="94" t="s">
        <v>804</v>
      </c>
      <c r="D74" s="120">
        <v>3445</v>
      </c>
      <c r="E74" s="120"/>
      <c r="F74" s="121">
        <f t="shared" si="2"/>
        <v>3445</v>
      </c>
    </row>
    <row r="75" spans="1:6" ht="12.75">
      <c r="A75" s="123" t="s">
        <v>805</v>
      </c>
      <c r="B75" s="27" t="s">
        <v>806</v>
      </c>
      <c r="C75" s="94" t="s">
        <v>807</v>
      </c>
      <c r="D75" s="120">
        <v>3419</v>
      </c>
      <c r="E75" s="120"/>
      <c r="F75" s="121">
        <f t="shared" si="2"/>
        <v>3419</v>
      </c>
    </row>
    <row r="76" spans="1:6" ht="12.75">
      <c r="A76" s="123" t="s">
        <v>808</v>
      </c>
      <c r="B76" s="27" t="s">
        <v>809</v>
      </c>
      <c r="C76" s="94" t="s">
        <v>810</v>
      </c>
      <c r="D76" s="120">
        <v>2484</v>
      </c>
      <c r="E76" s="120"/>
      <c r="F76" s="121">
        <f t="shared" si="2"/>
        <v>2484</v>
      </c>
    </row>
    <row r="77" spans="1:6" ht="12.75">
      <c r="A77" s="123" t="s">
        <v>811</v>
      </c>
      <c r="B77" s="27" t="s">
        <v>0</v>
      </c>
      <c r="C77" s="94" t="s">
        <v>1</v>
      </c>
      <c r="D77" s="120">
        <v>1872</v>
      </c>
      <c r="E77" s="120"/>
      <c r="F77" s="121">
        <f t="shared" si="2"/>
        <v>1872</v>
      </c>
    </row>
    <row r="78" spans="1:6" ht="12.75">
      <c r="A78" s="123" t="s">
        <v>2</v>
      </c>
      <c r="B78" s="27" t="s">
        <v>3</v>
      </c>
      <c r="C78" s="94" t="s">
        <v>4</v>
      </c>
      <c r="D78" s="120">
        <v>2471</v>
      </c>
      <c r="E78" s="120"/>
      <c r="F78" s="121">
        <f t="shared" si="2"/>
        <v>2471</v>
      </c>
    </row>
    <row r="79" spans="1:6" ht="12.75">
      <c r="A79" s="123" t="s">
        <v>5</v>
      </c>
      <c r="B79" s="27" t="s">
        <v>6</v>
      </c>
      <c r="C79" s="94" t="s">
        <v>7</v>
      </c>
      <c r="D79" s="120">
        <v>3455</v>
      </c>
      <c r="E79" s="120"/>
      <c r="F79" s="121">
        <f t="shared" si="2"/>
        <v>3455</v>
      </c>
    </row>
    <row r="80" spans="1:6" ht="12.75">
      <c r="A80" s="123">
        <v>47813105</v>
      </c>
      <c r="B80" s="27" t="s">
        <v>8</v>
      </c>
      <c r="C80" s="94" t="s">
        <v>9</v>
      </c>
      <c r="D80" s="120">
        <v>1649</v>
      </c>
      <c r="E80" s="120"/>
      <c r="F80" s="121">
        <f t="shared" si="2"/>
        <v>1649</v>
      </c>
    </row>
    <row r="81" spans="1:6" ht="12.75">
      <c r="A81" s="134" t="s">
        <v>10</v>
      </c>
      <c r="B81" s="94" t="s">
        <v>11</v>
      </c>
      <c r="C81" s="94" t="s">
        <v>12</v>
      </c>
      <c r="D81" s="120">
        <v>6572</v>
      </c>
      <c r="E81" s="120"/>
      <c r="F81" s="121">
        <f t="shared" si="2"/>
        <v>6572</v>
      </c>
    </row>
    <row r="82" spans="1:6" ht="12.75">
      <c r="A82" s="123">
        <v>61989011</v>
      </c>
      <c r="B82" s="94" t="s">
        <v>13</v>
      </c>
      <c r="C82" s="94" t="s">
        <v>14</v>
      </c>
      <c r="D82" s="120">
        <v>2361</v>
      </c>
      <c r="E82" s="120"/>
      <c r="F82" s="121">
        <f t="shared" si="2"/>
        <v>2361</v>
      </c>
    </row>
    <row r="83" spans="1:6" ht="25.5">
      <c r="A83" s="134">
        <v>62330403</v>
      </c>
      <c r="B83" s="27" t="s">
        <v>15</v>
      </c>
      <c r="C83" s="92" t="s">
        <v>16</v>
      </c>
      <c r="D83" s="120">
        <v>3750</v>
      </c>
      <c r="E83" s="120">
        <f>300+1500</f>
        <v>1800</v>
      </c>
      <c r="F83" s="121">
        <f t="shared" si="2"/>
        <v>5550</v>
      </c>
    </row>
    <row r="84" spans="1:6" ht="12.75">
      <c r="A84" s="122">
        <v>47813130</v>
      </c>
      <c r="B84" s="27" t="s">
        <v>17</v>
      </c>
      <c r="C84" s="94" t="s">
        <v>18</v>
      </c>
      <c r="D84" s="120">
        <v>6905</v>
      </c>
      <c r="E84" s="120"/>
      <c r="F84" s="121">
        <f t="shared" si="2"/>
        <v>6905</v>
      </c>
    </row>
    <row r="85" spans="1:6" ht="12.75">
      <c r="A85" s="123" t="s">
        <v>19</v>
      </c>
      <c r="B85" s="27" t="s">
        <v>20</v>
      </c>
      <c r="C85" s="94" t="s">
        <v>21</v>
      </c>
      <c r="D85" s="120">
        <v>2582</v>
      </c>
      <c r="E85" s="120"/>
      <c r="F85" s="121">
        <f t="shared" si="2"/>
        <v>2582</v>
      </c>
    </row>
    <row r="86" spans="1:6" ht="12.75">
      <c r="A86" s="124"/>
      <c r="B86" s="125"/>
      <c r="C86" s="137"/>
      <c r="D86" s="127"/>
      <c r="E86" s="127"/>
      <c r="F86" s="128"/>
    </row>
    <row r="87" spans="1:6" ht="12.75">
      <c r="A87" s="138"/>
      <c r="B87" s="139"/>
      <c r="C87" s="140"/>
      <c r="D87" s="141"/>
      <c r="E87" s="141"/>
      <c r="F87" s="142"/>
    </row>
    <row r="88" spans="1:6" ht="12.75">
      <c r="A88" s="138"/>
      <c r="B88" s="139"/>
      <c r="C88" s="140"/>
      <c r="D88" s="141"/>
      <c r="E88" s="141"/>
      <c r="F88" s="142"/>
    </row>
    <row r="89" spans="1:6" ht="12.75">
      <c r="A89" s="138"/>
      <c r="B89" s="139"/>
      <c r="C89" s="140"/>
      <c r="D89" s="141"/>
      <c r="E89" s="141"/>
      <c r="F89" s="142"/>
    </row>
    <row r="90" spans="1:6" ht="13.5" thickBot="1">
      <c r="A90" s="129"/>
      <c r="B90" s="130"/>
      <c r="C90" s="130"/>
      <c r="D90" s="131"/>
      <c r="E90" s="132"/>
      <c r="F90" s="133" t="s">
        <v>22</v>
      </c>
    </row>
    <row r="91" spans="1:6" ht="12.75">
      <c r="A91" s="278" t="s">
        <v>539</v>
      </c>
      <c r="B91" s="215" t="s">
        <v>665</v>
      </c>
      <c r="C91" s="280" t="s">
        <v>666</v>
      </c>
      <c r="D91" s="277" t="s">
        <v>667</v>
      </c>
      <c r="E91" s="277"/>
      <c r="F91" s="110" t="s">
        <v>542</v>
      </c>
    </row>
    <row r="92" spans="1:6" ht="39" thickBot="1">
      <c r="A92" s="279"/>
      <c r="B92" s="216"/>
      <c r="C92" s="281"/>
      <c r="D92" s="111" t="s">
        <v>668</v>
      </c>
      <c r="E92" s="112" t="s">
        <v>669</v>
      </c>
      <c r="F92" s="113" t="s">
        <v>522</v>
      </c>
    </row>
    <row r="93" spans="1:6" ht="25.5">
      <c r="A93" s="123">
        <v>63699214</v>
      </c>
      <c r="B93" s="27" t="s">
        <v>23</v>
      </c>
      <c r="C93" s="94" t="s">
        <v>24</v>
      </c>
      <c r="D93" s="120">
        <v>461</v>
      </c>
      <c r="E93" s="120"/>
      <c r="F93" s="121">
        <f aca="true" t="shared" si="3" ref="F93:F115">D93+E93</f>
        <v>461</v>
      </c>
    </row>
    <row r="94" spans="1:6" ht="25.5">
      <c r="A94" s="123">
        <v>60337346</v>
      </c>
      <c r="B94" s="92" t="s">
        <v>25</v>
      </c>
      <c r="C94" s="94" t="s">
        <v>26</v>
      </c>
      <c r="D94" s="120">
        <v>1005</v>
      </c>
      <c r="E94" s="120"/>
      <c r="F94" s="121">
        <f t="shared" si="3"/>
        <v>1005</v>
      </c>
    </row>
    <row r="95" spans="1:6" ht="25.5">
      <c r="A95" s="123">
        <v>64628141</v>
      </c>
      <c r="B95" s="143" t="s">
        <v>27</v>
      </c>
      <c r="C95" s="94" t="s">
        <v>28</v>
      </c>
      <c r="D95" s="120">
        <v>750</v>
      </c>
      <c r="E95" s="120"/>
      <c r="F95" s="121">
        <f t="shared" si="3"/>
        <v>750</v>
      </c>
    </row>
    <row r="96" spans="1:6" ht="25.5">
      <c r="A96" s="123">
        <v>64628124</v>
      </c>
      <c r="B96" s="143" t="s">
        <v>29</v>
      </c>
      <c r="C96" s="94" t="s">
        <v>30</v>
      </c>
      <c r="D96" s="120">
        <v>808</v>
      </c>
      <c r="E96" s="120"/>
      <c r="F96" s="121">
        <f t="shared" si="3"/>
        <v>808</v>
      </c>
    </row>
    <row r="97" spans="1:6" ht="25.5">
      <c r="A97" s="123">
        <v>47813474</v>
      </c>
      <c r="B97" s="27" t="s">
        <v>31</v>
      </c>
      <c r="C97" s="94" t="s">
        <v>32</v>
      </c>
      <c r="D97" s="120">
        <v>897</v>
      </c>
      <c r="E97" s="120"/>
      <c r="F97" s="121">
        <f t="shared" si="3"/>
        <v>897</v>
      </c>
    </row>
    <row r="98" spans="1:6" ht="25.5">
      <c r="A98" s="123">
        <v>60337389</v>
      </c>
      <c r="B98" s="27" t="s">
        <v>33</v>
      </c>
      <c r="C98" s="94" t="s">
        <v>34</v>
      </c>
      <c r="D98" s="120">
        <v>573</v>
      </c>
      <c r="E98" s="120"/>
      <c r="F98" s="121">
        <f t="shared" si="3"/>
        <v>573</v>
      </c>
    </row>
    <row r="99" spans="1:6" ht="12.75">
      <c r="A99" s="123">
        <v>64628132</v>
      </c>
      <c r="B99" s="143" t="s">
        <v>35</v>
      </c>
      <c r="C99" s="94" t="s">
        <v>36</v>
      </c>
      <c r="D99" s="120">
        <v>937</v>
      </c>
      <c r="E99" s="120"/>
      <c r="F99" s="121">
        <f t="shared" si="3"/>
        <v>937</v>
      </c>
    </row>
    <row r="100" spans="1:6" ht="12.75">
      <c r="A100" s="123" t="s">
        <v>37</v>
      </c>
      <c r="B100" s="27" t="s">
        <v>38</v>
      </c>
      <c r="C100" s="94" t="s">
        <v>39</v>
      </c>
      <c r="D100" s="120">
        <v>3014</v>
      </c>
      <c r="E100" s="120"/>
      <c r="F100" s="121">
        <f t="shared" si="3"/>
        <v>3014</v>
      </c>
    </row>
    <row r="101" spans="1:6" ht="12.75">
      <c r="A101" s="123">
        <v>47813113</v>
      </c>
      <c r="B101" s="27" t="s">
        <v>40</v>
      </c>
      <c r="C101" s="94" t="s">
        <v>41</v>
      </c>
      <c r="D101" s="120">
        <v>3833</v>
      </c>
      <c r="E101" s="120"/>
      <c r="F101" s="121">
        <f t="shared" si="3"/>
        <v>3833</v>
      </c>
    </row>
    <row r="102" spans="1:6" ht="12.75">
      <c r="A102" s="134" t="s">
        <v>42</v>
      </c>
      <c r="B102" s="92" t="s">
        <v>43</v>
      </c>
      <c r="C102" s="94" t="s">
        <v>44</v>
      </c>
      <c r="D102" s="120">
        <v>2308</v>
      </c>
      <c r="E102" s="120"/>
      <c r="F102" s="121">
        <f t="shared" si="3"/>
        <v>2308</v>
      </c>
    </row>
    <row r="103" spans="1:6" ht="25.5">
      <c r="A103" s="134" t="s">
        <v>45</v>
      </c>
      <c r="B103" s="27" t="s">
        <v>46</v>
      </c>
      <c r="C103" s="94" t="s">
        <v>47</v>
      </c>
      <c r="D103" s="120">
        <v>4078</v>
      </c>
      <c r="E103" s="120"/>
      <c r="F103" s="121">
        <f t="shared" si="3"/>
        <v>4078</v>
      </c>
    </row>
    <row r="104" spans="1:6" ht="12.75">
      <c r="A104" s="134">
        <v>60337320</v>
      </c>
      <c r="B104" s="27" t="s">
        <v>48</v>
      </c>
      <c r="C104" s="94" t="s">
        <v>49</v>
      </c>
      <c r="D104" s="120">
        <v>1703</v>
      </c>
      <c r="E104" s="120"/>
      <c r="F104" s="121">
        <f t="shared" si="3"/>
        <v>1703</v>
      </c>
    </row>
    <row r="105" spans="1:6" ht="12.75">
      <c r="A105" s="134" t="s">
        <v>50</v>
      </c>
      <c r="B105" s="27" t="s">
        <v>51</v>
      </c>
      <c r="C105" s="94" t="s">
        <v>52</v>
      </c>
      <c r="D105" s="120">
        <v>1864</v>
      </c>
      <c r="E105" s="120"/>
      <c r="F105" s="121">
        <f t="shared" si="3"/>
        <v>1864</v>
      </c>
    </row>
    <row r="106" spans="1:6" ht="12.75">
      <c r="A106" s="134">
        <v>47813083</v>
      </c>
      <c r="B106" s="27" t="s">
        <v>53</v>
      </c>
      <c r="C106" s="94" t="s">
        <v>54</v>
      </c>
      <c r="D106" s="120">
        <v>3631</v>
      </c>
      <c r="E106" s="120"/>
      <c r="F106" s="121">
        <f t="shared" si="3"/>
        <v>3631</v>
      </c>
    </row>
    <row r="107" spans="1:6" ht="12.75">
      <c r="A107" s="134">
        <v>60337494</v>
      </c>
      <c r="B107" s="27" t="s">
        <v>55</v>
      </c>
      <c r="C107" s="94" t="s">
        <v>56</v>
      </c>
      <c r="D107" s="120">
        <v>2313</v>
      </c>
      <c r="E107" s="120"/>
      <c r="F107" s="121">
        <f t="shared" si="3"/>
        <v>2313</v>
      </c>
    </row>
    <row r="108" spans="1:6" ht="12.75">
      <c r="A108" s="134" t="s">
        <v>57</v>
      </c>
      <c r="B108" s="27" t="s">
        <v>58</v>
      </c>
      <c r="C108" s="94" t="s">
        <v>59</v>
      </c>
      <c r="D108" s="120">
        <v>3520</v>
      </c>
      <c r="E108" s="120"/>
      <c r="F108" s="121">
        <f t="shared" si="3"/>
        <v>3520</v>
      </c>
    </row>
    <row r="109" spans="1:6" ht="12.75">
      <c r="A109" s="119" t="s">
        <v>60</v>
      </c>
      <c r="B109" s="27" t="s">
        <v>61</v>
      </c>
      <c r="C109" s="92" t="s">
        <v>62</v>
      </c>
      <c r="D109" s="120">
        <v>1623</v>
      </c>
      <c r="E109" s="120"/>
      <c r="F109" s="121">
        <f t="shared" si="3"/>
        <v>1623</v>
      </c>
    </row>
    <row r="110" spans="1:6" ht="12.75">
      <c r="A110" s="119" t="s">
        <v>63</v>
      </c>
      <c r="B110" s="27" t="s">
        <v>64</v>
      </c>
      <c r="C110" s="144" t="s">
        <v>65</v>
      </c>
      <c r="D110" s="120">
        <v>1222</v>
      </c>
      <c r="E110" s="120">
        <v>100</v>
      </c>
      <c r="F110" s="121">
        <f t="shared" si="3"/>
        <v>1322</v>
      </c>
    </row>
    <row r="111" spans="1:6" ht="12.75">
      <c r="A111" s="122">
        <v>60802774</v>
      </c>
      <c r="B111" s="27" t="s">
        <v>66</v>
      </c>
      <c r="C111" s="94" t="s">
        <v>67</v>
      </c>
      <c r="D111" s="120">
        <v>605</v>
      </c>
      <c r="E111" s="120"/>
      <c r="F111" s="121">
        <f t="shared" si="3"/>
        <v>605</v>
      </c>
    </row>
    <row r="112" spans="1:6" ht="12.75">
      <c r="A112" s="122">
        <v>60045922</v>
      </c>
      <c r="B112" s="27" t="s">
        <v>68</v>
      </c>
      <c r="C112" s="94" t="s">
        <v>69</v>
      </c>
      <c r="D112" s="120">
        <v>714</v>
      </c>
      <c r="E112" s="120"/>
      <c r="F112" s="121">
        <f t="shared" si="3"/>
        <v>714</v>
      </c>
    </row>
    <row r="113" spans="1:6" ht="12.75">
      <c r="A113" s="122">
        <v>62331752</v>
      </c>
      <c r="B113" s="27" t="s">
        <v>70</v>
      </c>
      <c r="C113" s="94" t="s">
        <v>71</v>
      </c>
      <c r="D113" s="120">
        <v>819</v>
      </c>
      <c r="E113" s="120"/>
      <c r="F113" s="121">
        <f t="shared" si="3"/>
        <v>819</v>
      </c>
    </row>
    <row r="114" spans="1:6" ht="12.75">
      <c r="A114" s="122">
        <v>62330381</v>
      </c>
      <c r="B114" s="27" t="s">
        <v>72</v>
      </c>
      <c r="C114" s="94" t="s">
        <v>73</v>
      </c>
      <c r="D114" s="120">
        <v>744</v>
      </c>
      <c r="E114" s="120"/>
      <c r="F114" s="121">
        <f t="shared" si="3"/>
        <v>744</v>
      </c>
    </row>
    <row r="115" spans="1:6" ht="12.75">
      <c r="A115" s="122" t="s">
        <v>74</v>
      </c>
      <c r="B115" s="27" t="s">
        <v>75</v>
      </c>
      <c r="C115" s="94" t="s">
        <v>76</v>
      </c>
      <c r="D115" s="120">
        <v>554</v>
      </c>
      <c r="E115" s="120"/>
      <c r="F115" s="121">
        <f t="shared" si="3"/>
        <v>554</v>
      </c>
    </row>
    <row r="116" spans="1:6" ht="12.75">
      <c r="A116" s="219"/>
      <c r="B116" s="125"/>
      <c r="C116" s="137"/>
      <c r="D116" s="127"/>
      <c r="E116" s="127"/>
      <c r="F116" s="128"/>
    </row>
    <row r="117" spans="1:6" ht="12.75">
      <c r="A117" s="224"/>
      <c r="B117" s="139"/>
      <c r="C117" s="140"/>
      <c r="D117" s="141"/>
      <c r="E117" s="141"/>
      <c r="F117" s="142"/>
    </row>
    <row r="118" spans="1:6" ht="12.75">
      <c r="A118" s="224"/>
      <c r="B118" s="139"/>
      <c r="C118" s="140"/>
      <c r="D118" s="141"/>
      <c r="E118" s="141"/>
      <c r="F118" s="142"/>
    </row>
    <row r="119" spans="1:6" ht="12.75">
      <c r="A119" s="138"/>
      <c r="B119" s="139"/>
      <c r="C119" s="140"/>
      <c r="D119" s="141"/>
      <c r="E119" s="141"/>
      <c r="F119" s="142"/>
    </row>
    <row r="120" spans="1:6" ht="13.5" thickBot="1">
      <c r="A120" s="129"/>
      <c r="B120" s="130"/>
      <c r="C120" s="130"/>
      <c r="D120" s="131"/>
      <c r="E120" s="132"/>
      <c r="F120" s="133" t="s">
        <v>77</v>
      </c>
    </row>
    <row r="121" spans="1:6" ht="12.75">
      <c r="A121" s="278" t="s">
        <v>539</v>
      </c>
      <c r="B121" s="215" t="s">
        <v>665</v>
      </c>
      <c r="C121" s="280" t="s">
        <v>666</v>
      </c>
      <c r="D121" s="277" t="s">
        <v>667</v>
      </c>
      <c r="E121" s="277"/>
      <c r="F121" s="110" t="s">
        <v>542</v>
      </c>
    </row>
    <row r="122" spans="1:6" ht="39" thickBot="1">
      <c r="A122" s="279"/>
      <c r="B122" s="216"/>
      <c r="C122" s="281"/>
      <c r="D122" s="111" t="s">
        <v>668</v>
      </c>
      <c r="E122" s="112" t="s">
        <v>669</v>
      </c>
      <c r="F122" s="113" t="s">
        <v>522</v>
      </c>
    </row>
    <row r="123" spans="1:6" ht="25.5">
      <c r="A123" s="122">
        <v>45234370</v>
      </c>
      <c r="B123" s="27" t="s">
        <v>78</v>
      </c>
      <c r="C123" s="94" t="s">
        <v>79</v>
      </c>
      <c r="D123" s="120">
        <v>879</v>
      </c>
      <c r="E123" s="120"/>
      <c r="F123" s="121">
        <f aca="true" t="shared" si="4" ref="F123:F140">D123+E123</f>
        <v>879</v>
      </c>
    </row>
    <row r="124" spans="1:6" ht="12.75">
      <c r="A124" s="123">
        <v>47813075</v>
      </c>
      <c r="B124" s="27" t="s">
        <v>80</v>
      </c>
      <c r="C124" s="94" t="s">
        <v>81</v>
      </c>
      <c r="D124" s="120">
        <v>1428</v>
      </c>
      <c r="E124" s="120"/>
      <c r="F124" s="121">
        <f t="shared" si="4"/>
        <v>1428</v>
      </c>
    </row>
    <row r="125" spans="1:6" ht="25.5">
      <c r="A125" s="134" t="s">
        <v>82</v>
      </c>
      <c r="B125" s="27" t="s">
        <v>83</v>
      </c>
      <c r="C125" s="92" t="s">
        <v>84</v>
      </c>
      <c r="D125" s="120">
        <v>217</v>
      </c>
      <c r="E125" s="120"/>
      <c r="F125" s="121">
        <f t="shared" si="4"/>
        <v>217</v>
      </c>
    </row>
    <row r="126" spans="1:6" ht="25.5">
      <c r="A126" s="123" t="s">
        <v>85</v>
      </c>
      <c r="B126" s="27" t="s">
        <v>86</v>
      </c>
      <c r="C126" s="94" t="s">
        <v>87</v>
      </c>
      <c r="D126" s="120">
        <v>3903</v>
      </c>
      <c r="E126" s="120"/>
      <c r="F126" s="121">
        <f t="shared" si="4"/>
        <v>3903</v>
      </c>
    </row>
    <row r="127" spans="1:6" ht="25.5">
      <c r="A127" s="123">
        <v>70645566</v>
      </c>
      <c r="B127" s="27" t="s">
        <v>88</v>
      </c>
      <c r="C127" s="94" t="s">
        <v>89</v>
      </c>
      <c r="D127" s="120">
        <v>2197</v>
      </c>
      <c r="E127" s="120"/>
      <c r="F127" s="121">
        <f t="shared" si="4"/>
        <v>2197</v>
      </c>
    </row>
    <row r="128" spans="1:6" ht="25.5">
      <c r="A128" s="134" t="s">
        <v>90</v>
      </c>
      <c r="B128" s="27" t="s">
        <v>91</v>
      </c>
      <c r="C128" s="92" t="s">
        <v>92</v>
      </c>
      <c r="D128" s="120">
        <v>411</v>
      </c>
      <c r="E128" s="120"/>
      <c r="F128" s="121">
        <f t="shared" si="4"/>
        <v>411</v>
      </c>
    </row>
    <row r="129" spans="1:6" ht="12.75">
      <c r="A129" s="134" t="s">
        <v>93</v>
      </c>
      <c r="B129" s="27" t="s">
        <v>94</v>
      </c>
      <c r="C129" s="92" t="s">
        <v>95</v>
      </c>
      <c r="D129" s="120">
        <v>307</v>
      </c>
      <c r="E129" s="120"/>
      <c r="F129" s="121">
        <f t="shared" si="4"/>
        <v>307</v>
      </c>
    </row>
    <row r="130" spans="1:6" ht="12.75">
      <c r="A130" s="134" t="s">
        <v>96</v>
      </c>
      <c r="B130" s="27" t="s">
        <v>97</v>
      </c>
      <c r="C130" s="92" t="s">
        <v>98</v>
      </c>
      <c r="D130" s="120">
        <f>1480+399</f>
        <v>1879</v>
      </c>
      <c r="E130" s="120"/>
      <c r="F130" s="121">
        <f t="shared" si="4"/>
        <v>1879</v>
      </c>
    </row>
    <row r="131" spans="1:6" ht="25.5">
      <c r="A131" s="134" t="s">
        <v>99</v>
      </c>
      <c r="B131" s="27" t="s">
        <v>100</v>
      </c>
      <c r="C131" s="92" t="s">
        <v>101</v>
      </c>
      <c r="D131" s="120">
        <v>996</v>
      </c>
      <c r="E131" s="120"/>
      <c r="F131" s="121">
        <f t="shared" si="4"/>
        <v>996</v>
      </c>
    </row>
    <row r="132" spans="1:6" ht="12.75">
      <c r="A132" s="134" t="s">
        <v>102</v>
      </c>
      <c r="B132" s="92" t="s">
        <v>103</v>
      </c>
      <c r="C132" s="94" t="s">
        <v>104</v>
      </c>
      <c r="D132" s="120">
        <v>572</v>
      </c>
      <c r="E132" s="120"/>
      <c r="F132" s="121">
        <f t="shared" si="4"/>
        <v>572</v>
      </c>
    </row>
    <row r="133" spans="1:6" ht="12.75">
      <c r="A133" s="134">
        <v>61989291</v>
      </c>
      <c r="B133" s="27" t="s">
        <v>105</v>
      </c>
      <c r="C133" s="92" t="s">
        <v>106</v>
      </c>
      <c r="D133" s="120">
        <v>225</v>
      </c>
      <c r="E133" s="120"/>
      <c r="F133" s="121">
        <f t="shared" si="4"/>
        <v>225</v>
      </c>
    </row>
    <row r="134" spans="1:6" ht="12.75">
      <c r="A134" s="123" t="s">
        <v>107</v>
      </c>
      <c r="B134" s="27" t="s">
        <v>108</v>
      </c>
      <c r="C134" s="94" t="s">
        <v>109</v>
      </c>
      <c r="D134" s="120">
        <v>4956</v>
      </c>
      <c r="E134" s="120"/>
      <c r="F134" s="121">
        <f t="shared" si="4"/>
        <v>4956</v>
      </c>
    </row>
    <row r="135" spans="1:6" ht="12.75">
      <c r="A135" s="123" t="s">
        <v>110</v>
      </c>
      <c r="B135" s="27" t="s">
        <v>111</v>
      </c>
      <c r="C135" s="94" t="s">
        <v>112</v>
      </c>
      <c r="D135" s="120">
        <v>6980</v>
      </c>
      <c r="E135" s="120"/>
      <c r="F135" s="121">
        <f t="shared" si="4"/>
        <v>6980</v>
      </c>
    </row>
    <row r="136" spans="1:6" ht="25.5">
      <c r="A136" s="119" t="s">
        <v>113</v>
      </c>
      <c r="B136" s="27" t="s">
        <v>114</v>
      </c>
      <c r="C136" s="144" t="s">
        <v>115</v>
      </c>
      <c r="D136" s="120">
        <v>3417</v>
      </c>
      <c r="E136" s="120"/>
      <c r="F136" s="121">
        <f t="shared" si="4"/>
        <v>3417</v>
      </c>
    </row>
    <row r="137" spans="1:6" ht="25.5">
      <c r="A137" s="122">
        <v>63731371</v>
      </c>
      <c r="B137" s="27" t="s">
        <v>116</v>
      </c>
      <c r="C137" s="145" t="s">
        <v>117</v>
      </c>
      <c r="D137" s="120">
        <v>4589</v>
      </c>
      <c r="E137" s="120"/>
      <c r="F137" s="121">
        <f t="shared" si="4"/>
        <v>4589</v>
      </c>
    </row>
    <row r="138" spans="1:6" ht="25.5">
      <c r="A138" s="123">
        <v>14451093</v>
      </c>
      <c r="B138" s="27" t="s">
        <v>118</v>
      </c>
      <c r="C138" s="94" t="s">
        <v>119</v>
      </c>
      <c r="D138" s="120">
        <v>7487</v>
      </c>
      <c r="E138" s="120">
        <v>60</v>
      </c>
      <c r="F138" s="121">
        <f t="shared" si="4"/>
        <v>7547</v>
      </c>
    </row>
    <row r="139" spans="1:6" ht="25.5">
      <c r="A139" s="134">
        <v>14450909</v>
      </c>
      <c r="B139" s="27" t="s">
        <v>120</v>
      </c>
      <c r="C139" s="94" t="s">
        <v>121</v>
      </c>
      <c r="D139" s="120">
        <v>1908</v>
      </c>
      <c r="E139" s="120"/>
      <c r="F139" s="121">
        <f t="shared" si="4"/>
        <v>1908</v>
      </c>
    </row>
    <row r="140" spans="1:6" ht="25.5">
      <c r="A140" s="123" t="s">
        <v>122</v>
      </c>
      <c r="B140" s="27" t="s">
        <v>123</v>
      </c>
      <c r="C140" s="94" t="s">
        <v>124</v>
      </c>
      <c r="D140" s="120">
        <v>4468</v>
      </c>
      <c r="E140" s="120"/>
      <c r="F140" s="121">
        <f t="shared" si="4"/>
        <v>4468</v>
      </c>
    </row>
    <row r="141" spans="1:6" ht="12.75">
      <c r="A141" s="124"/>
      <c r="B141" s="125"/>
      <c r="C141" s="137"/>
      <c r="D141" s="127"/>
      <c r="E141" s="127"/>
      <c r="F141" s="128"/>
    </row>
    <row r="142" spans="1:6" ht="12.75">
      <c r="A142" s="138"/>
      <c r="B142" s="139"/>
      <c r="C142" s="140"/>
      <c r="D142" s="141"/>
      <c r="E142" s="141"/>
      <c r="F142" s="142"/>
    </row>
    <row r="143" spans="1:6" ht="12.75">
      <c r="A143" s="138"/>
      <c r="B143" s="139"/>
      <c r="C143" s="140"/>
      <c r="D143" s="141"/>
      <c r="E143" s="141"/>
      <c r="F143" s="142"/>
    </row>
    <row r="144" spans="1:6" ht="12.75">
      <c r="A144" s="138"/>
      <c r="B144" s="139"/>
      <c r="C144" s="140"/>
      <c r="D144" s="141"/>
      <c r="E144" s="141"/>
      <c r="F144" s="142"/>
    </row>
    <row r="145" spans="1:6" ht="12.75">
      <c r="A145" s="138"/>
      <c r="B145" s="139"/>
      <c r="C145" s="140"/>
      <c r="D145" s="141"/>
      <c r="E145" s="141"/>
      <c r="F145" s="142"/>
    </row>
    <row r="146" spans="1:6" ht="13.5" thickBot="1">
      <c r="A146" s="129"/>
      <c r="B146" s="130"/>
      <c r="C146" s="130"/>
      <c r="D146" s="131"/>
      <c r="E146" s="132"/>
      <c r="F146" s="133" t="s">
        <v>125</v>
      </c>
    </row>
    <row r="147" spans="1:6" ht="12.75">
      <c r="A147" s="278" t="s">
        <v>539</v>
      </c>
      <c r="B147" s="215" t="s">
        <v>665</v>
      </c>
      <c r="C147" s="280" t="s">
        <v>666</v>
      </c>
      <c r="D147" s="277" t="s">
        <v>667</v>
      </c>
      <c r="E147" s="277"/>
      <c r="F147" s="110" t="s">
        <v>542</v>
      </c>
    </row>
    <row r="148" spans="1:6" ht="39" thickBot="1">
      <c r="A148" s="279"/>
      <c r="B148" s="216"/>
      <c r="C148" s="281"/>
      <c r="D148" s="111" t="s">
        <v>668</v>
      </c>
      <c r="E148" s="112" t="s">
        <v>669</v>
      </c>
      <c r="F148" s="113" t="s">
        <v>522</v>
      </c>
    </row>
    <row r="149" spans="1:6" ht="12.75">
      <c r="A149" s="123">
        <v>70947911</v>
      </c>
      <c r="B149" s="27" t="s">
        <v>126</v>
      </c>
      <c r="C149" s="94" t="s">
        <v>127</v>
      </c>
      <c r="D149" s="120">
        <v>1151</v>
      </c>
      <c r="E149" s="120"/>
      <c r="F149" s="121">
        <f aca="true" t="shared" si="5" ref="F149:F168">D149+E149</f>
        <v>1151</v>
      </c>
    </row>
    <row r="150" spans="1:6" ht="25.5">
      <c r="A150" s="123">
        <v>18054455</v>
      </c>
      <c r="B150" s="27" t="s">
        <v>128</v>
      </c>
      <c r="C150" s="46" t="s">
        <v>129</v>
      </c>
      <c r="D150" s="120">
        <v>5396</v>
      </c>
      <c r="E150" s="120"/>
      <c r="F150" s="121">
        <f t="shared" si="5"/>
        <v>5396</v>
      </c>
    </row>
    <row r="151" spans="1:6" ht="25.5">
      <c r="A151" s="134" t="s">
        <v>130</v>
      </c>
      <c r="B151" s="94" t="s">
        <v>131</v>
      </c>
      <c r="C151" s="94" t="s">
        <v>132</v>
      </c>
      <c r="D151" s="120">
        <v>4689</v>
      </c>
      <c r="E151" s="120"/>
      <c r="F151" s="121">
        <f t="shared" si="5"/>
        <v>4689</v>
      </c>
    </row>
    <row r="152" spans="1:6" ht="12.75">
      <c r="A152" s="123">
        <v>62331574</v>
      </c>
      <c r="B152" s="27" t="s">
        <v>133</v>
      </c>
      <c r="C152" s="94" t="s">
        <v>134</v>
      </c>
      <c r="D152" s="120">
        <v>2103</v>
      </c>
      <c r="E152" s="120"/>
      <c r="F152" s="121">
        <f t="shared" si="5"/>
        <v>2103</v>
      </c>
    </row>
    <row r="153" spans="1:6" ht="25.5">
      <c r="A153" s="123" t="s">
        <v>135</v>
      </c>
      <c r="B153" s="27" t="s">
        <v>136</v>
      </c>
      <c r="C153" s="94" t="s">
        <v>137</v>
      </c>
      <c r="D153" s="120">
        <v>5636</v>
      </c>
      <c r="E153" s="120"/>
      <c r="F153" s="121">
        <f t="shared" si="5"/>
        <v>5636</v>
      </c>
    </row>
    <row r="154" spans="1:6" ht="12.75">
      <c r="A154" s="123">
        <v>62331566</v>
      </c>
      <c r="B154" s="27" t="s">
        <v>138</v>
      </c>
      <c r="C154" s="94" t="s">
        <v>139</v>
      </c>
      <c r="D154" s="120">
        <v>3743</v>
      </c>
      <c r="E154" s="120"/>
      <c r="F154" s="121">
        <f t="shared" si="5"/>
        <v>3743</v>
      </c>
    </row>
    <row r="155" spans="1:6" ht="12.75">
      <c r="A155" s="123">
        <v>47813148</v>
      </c>
      <c r="B155" s="27" t="s">
        <v>140</v>
      </c>
      <c r="C155" s="94" t="s">
        <v>141</v>
      </c>
      <c r="D155" s="120">
        <v>3266</v>
      </c>
      <c r="E155" s="120"/>
      <c r="F155" s="121">
        <f t="shared" si="5"/>
        <v>3266</v>
      </c>
    </row>
    <row r="156" spans="1:6" ht="25.5">
      <c r="A156" s="123" t="s">
        <v>142</v>
      </c>
      <c r="B156" s="27" t="s">
        <v>143</v>
      </c>
      <c r="C156" s="94" t="s">
        <v>144</v>
      </c>
      <c r="D156" s="120">
        <v>3655</v>
      </c>
      <c r="E156" s="120"/>
      <c r="F156" s="121">
        <f t="shared" si="5"/>
        <v>3655</v>
      </c>
    </row>
    <row r="157" spans="1:6" ht="12.75">
      <c r="A157" s="123" t="s">
        <v>145</v>
      </c>
      <c r="B157" s="27" t="s">
        <v>146</v>
      </c>
      <c r="C157" s="94" t="s">
        <v>147</v>
      </c>
      <c r="D157" s="120">
        <v>3483</v>
      </c>
      <c r="E157" s="120"/>
      <c r="F157" s="121">
        <f t="shared" si="5"/>
        <v>3483</v>
      </c>
    </row>
    <row r="158" spans="1:6" ht="12.75">
      <c r="A158" s="123" t="s">
        <v>148</v>
      </c>
      <c r="B158" s="27" t="s">
        <v>149</v>
      </c>
      <c r="C158" s="94" t="s">
        <v>150</v>
      </c>
      <c r="D158" s="120">
        <v>5014</v>
      </c>
      <c r="E158" s="120"/>
      <c r="F158" s="121">
        <f t="shared" si="5"/>
        <v>5014</v>
      </c>
    </row>
    <row r="159" spans="1:6" ht="12.75">
      <c r="A159" s="123" t="s">
        <v>151</v>
      </c>
      <c r="B159" s="27" t="s">
        <v>152</v>
      </c>
      <c r="C159" s="94" t="s">
        <v>153</v>
      </c>
      <c r="D159" s="120">
        <v>4918</v>
      </c>
      <c r="E159" s="120"/>
      <c r="F159" s="121">
        <f t="shared" si="5"/>
        <v>4918</v>
      </c>
    </row>
    <row r="160" spans="1:6" ht="12.75">
      <c r="A160" s="123">
        <v>62331515</v>
      </c>
      <c r="B160" s="27" t="s">
        <v>154</v>
      </c>
      <c r="C160" s="94" t="s">
        <v>155</v>
      </c>
      <c r="D160" s="120">
        <v>4240</v>
      </c>
      <c r="E160" s="120"/>
      <c r="F160" s="121">
        <f t="shared" si="5"/>
        <v>4240</v>
      </c>
    </row>
    <row r="161" spans="1:6" ht="25.5">
      <c r="A161" s="123">
        <v>69610134</v>
      </c>
      <c r="B161" s="27" t="s">
        <v>156</v>
      </c>
      <c r="C161" s="94" t="s">
        <v>157</v>
      </c>
      <c r="D161" s="120">
        <v>1263</v>
      </c>
      <c r="E161" s="120"/>
      <c r="F161" s="121">
        <f t="shared" si="5"/>
        <v>1263</v>
      </c>
    </row>
    <row r="162" spans="1:6" ht="25.5">
      <c r="A162" s="123">
        <v>13644301</v>
      </c>
      <c r="B162" s="27" t="s">
        <v>158</v>
      </c>
      <c r="C162" s="94" t="s">
        <v>159</v>
      </c>
      <c r="D162" s="120">
        <v>10292</v>
      </c>
      <c r="E162" s="120"/>
      <c r="F162" s="121">
        <f t="shared" si="5"/>
        <v>10292</v>
      </c>
    </row>
    <row r="163" spans="1:6" ht="25.5">
      <c r="A163" s="123" t="s">
        <v>160</v>
      </c>
      <c r="B163" s="27" t="s">
        <v>161</v>
      </c>
      <c r="C163" s="46" t="s">
        <v>162</v>
      </c>
      <c r="D163" s="120">
        <v>4501</v>
      </c>
      <c r="E163" s="120"/>
      <c r="F163" s="121">
        <f t="shared" si="5"/>
        <v>4501</v>
      </c>
    </row>
    <row r="164" spans="1:6" ht="25.5">
      <c r="A164" s="123">
        <v>13644327</v>
      </c>
      <c r="B164" s="27" t="s">
        <v>163</v>
      </c>
      <c r="C164" s="94" t="s">
        <v>164</v>
      </c>
      <c r="D164" s="120">
        <v>5726</v>
      </c>
      <c r="E164" s="120"/>
      <c r="F164" s="121">
        <f t="shared" si="5"/>
        <v>5726</v>
      </c>
    </row>
    <row r="165" spans="1:6" ht="25.5">
      <c r="A165" s="123" t="s">
        <v>165</v>
      </c>
      <c r="B165" s="94" t="s">
        <v>166</v>
      </c>
      <c r="C165" s="94" t="s">
        <v>167</v>
      </c>
      <c r="D165" s="120">
        <v>6926</v>
      </c>
      <c r="E165" s="120"/>
      <c r="F165" s="121">
        <f t="shared" si="5"/>
        <v>6926</v>
      </c>
    </row>
    <row r="166" spans="1:6" ht="25.5">
      <c r="A166" s="123" t="s">
        <v>168</v>
      </c>
      <c r="B166" s="27" t="s">
        <v>169</v>
      </c>
      <c r="C166" s="94" t="s">
        <v>170</v>
      </c>
      <c r="D166" s="120">
        <v>5730</v>
      </c>
      <c r="E166" s="120"/>
      <c r="F166" s="121">
        <f t="shared" si="5"/>
        <v>5730</v>
      </c>
    </row>
    <row r="167" spans="1:6" ht="25.5">
      <c r="A167" s="123" t="s">
        <v>171</v>
      </c>
      <c r="B167" s="27" t="s">
        <v>172</v>
      </c>
      <c r="C167" s="94" t="s">
        <v>173</v>
      </c>
      <c r="D167" s="120">
        <v>5128</v>
      </c>
      <c r="E167" s="120"/>
      <c r="F167" s="121">
        <f t="shared" si="5"/>
        <v>5128</v>
      </c>
    </row>
    <row r="168" spans="1:6" ht="12.75">
      <c r="A168" s="119" t="s">
        <v>174</v>
      </c>
      <c r="B168" s="27" t="s">
        <v>175</v>
      </c>
      <c r="C168" s="144" t="s">
        <v>176</v>
      </c>
      <c r="D168" s="120">
        <v>4304</v>
      </c>
      <c r="E168" s="120"/>
      <c r="F168" s="121">
        <f t="shared" si="5"/>
        <v>4304</v>
      </c>
    </row>
    <row r="169" spans="1:6" ht="12.75">
      <c r="A169" s="220"/>
      <c r="B169" s="125"/>
      <c r="C169" s="221"/>
      <c r="D169" s="127"/>
      <c r="E169" s="127"/>
      <c r="F169" s="128"/>
    </row>
    <row r="170" spans="1:6" ht="12.75">
      <c r="A170" s="225"/>
      <c r="B170" s="139"/>
      <c r="C170" s="226"/>
      <c r="D170" s="141"/>
      <c r="E170" s="141"/>
      <c r="F170" s="142"/>
    </row>
    <row r="171" spans="1:6" ht="12.75">
      <c r="A171" s="192"/>
      <c r="B171" s="139"/>
      <c r="C171" s="140"/>
      <c r="D171" s="141"/>
      <c r="E171" s="141"/>
      <c r="F171" s="142"/>
    </row>
    <row r="172" spans="1:6" ht="13.5" thickBot="1">
      <c r="A172" s="129"/>
      <c r="B172" s="130"/>
      <c r="C172" s="130"/>
      <c r="D172" s="131"/>
      <c r="E172" s="132"/>
      <c r="F172" s="133" t="s">
        <v>177</v>
      </c>
    </row>
    <row r="173" spans="1:6" ht="12.75">
      <c r="A173" s="278" t="s">
        <v>539</v>
      </c>
      <c r="B173" s="215" t="s">
        <v>665</v>
      </c>
      <c r="C173" s="280" t="s">
        <v>666</v>
      </c>
      <c r="D173" s="277" t="s">
        <v>667</v>
      </c>
      <c r="E173" s="277"/>
      <c r="F173" s="110" t="s">
        <v>542</v>
      </c>
    </row>
    <row r="174" spans="1:6" ht="39" thickBot="1">
      <c r="A174" s="279"/>
      <c r="B174" s="216"/>
      <c r="C174" s="281"/>
      <c r="D174" s="111" t="s">
        <v>668</v>
      </c>
      <c r="E174" s="112" t="s">
        <v>669</v>
      </c>
      <c r="F174" s="113" t="s">
        <v>522</v>
      </c>
    </row>
    <row r="175" spans="1:6" ht="12.75">
      <c r="A175" s="134" t="s">
        <v>178</v>
      </c>
      <c r="B175" s="27" t="s">
        <v>181</v>
      </c>
      <c r="C175" s="46" t="s">
        <v>182</v>
      </c>
      <c r="D175" s="120">
        <v>4141</v>
      </c>
      <c r="E175" s="120"/>
      <c r="F175" s="121">
        <f aca="true" t="shared" si="6" ref="F175:F197">D175+E175</f>
        <v>4141</v>
      </c>
    </row>
    <row r="176" spans="1:6" ht="12.75">
      <c r="A176" s="119" t="s">
        <v>183</v>
      </c>
      <c r="B176" s="27" t="s">
        <v>184</v>
      </c>
      <c r="C176" s="144" t="s">
        <v>185</v>
      </c>
      <c r="D176" s="120">
        <v>3758</v>
      </c>
      <c r="E176" s="120"/>
      <c r="F176" s="121">
        <f t="shared" si="6"/>
        <v>3758</v>
      </c>
    </row>
    <row r="177" spans="1:6" ht="25.5">
      <c r="A177" s="123">
        <v>14613280</v>
      </c>
      <c r="B177" s="27" t="s">
        <v>186</v>
      </c>
      <c r="C177" s="94" t="s">
        <v>187</v>
      </c>
      <c r="D177" s="120">
        <v>3747</v>
      </c>
      <c r="E177" s="120"/>
      <c r="F177" s="121">
        <f t="shared" si="6"/>
        <v>3747</v>
      </c>
    </row>
    <row r="178" spans="1:6" ht="25.5">
      <c r="A178" s="123" t="s">
        <v>188</v>
      </c>
      <c r="B178" s="27" t="s">
        <v>189</v>
      </c>
      <c r="C178" s="94" t="s">
        <v>190</v>
      </c>
      <c r="D178" s="120">
        <v>4128</v>
      </c>
      <c r="E178" s="120"/>
      <c r="F178" s="121">
        <f t="shared" si="6"/>
        <v>4128</v>
      </c>
    </row>
    <row r="179" spans="1:6" ht="25.5">
      <c r="A179" s="123" t="s">
        <v>191</v>
      </c>
      <c r="B179" s="27" t="s">
        <v>192</v>
      </c>
      <c r="C179" s="94" t="s">
        <v>193</v>
      </c>
      <c r="D179" s="120">
        <v>1960</v>
      </c>
      <c r="E179" s="120"/>
      <c r="F179" s="121">
        <f t="shared" si="6"/>
        <v>1960</v>
      </c>
    </row>
    <row r="180" spans="1:6" ht="25.5">
      <c r="A180" s="134">
        <v>13644319</v>
      </c>
      <c r="B180" s="27" t="s">
        <v>194</v>
      </c>
      <c r="C180" s="92" t="s">
        <v>195</v>
      </c>
      <c r="D180" s="120">
        <v>10140</v>
      </c>
      <c r="E180" s="120"/>
      <c r="F180" s="121">
        <f t="shared" si="6"/>
        <v>10140</v>
      </c>
    </row>
    <row r="181" spans="1:6" ht="12.75">
      <c r="A181" s="134">
        <v>47813121</v>
      </c>
      <c r="B181" s="27" t="s">
        <v>196</v>
      </c>
      <c r="C181" s="94" t="s">
        <v>197</v>
      </c>
      <c r="D181" s="120">
        <v>2334</v>
      </c>
      <c r="E181" s="120"/>
      <c r="F181" s="121">
        <f t="shared" si="6"/>
        <v>2334</v>
      </c>
    </row>
    <row r="182" spans="1:6" ht="12.75">
      <c r="A182" s="123" t="s">
        <v>198</v>
      </c>
      <c r="B182" s="27" t="s">
        <v>199</v>
      </c>
      <c r="C182" s="143" t="s">
        <v>200</v>
      </c>
      <c r="D182" s="120">
        <v>2900</v>
      </c>
      <c r="E182" s="120"/>
      <c r="F182" s="121">
        <f t="shared" si="6"/>
        <v>2900</v>
      </c>
    </row>
    <row r="183" spans="1:6" ht="12.75">
      <c r="A183" s="119" t="s">
        <v>201</v>
      </c>
      <c r="B183" s="27" t="s">
        <v>202</v>
      </c>
      <c r="C183" s="144" t="s">
        <v>203</v>
      </c>
      <c r="D183" s="120">
        <v>3999</v>
      </c>
      <c r="E183" s="120"/>
      <c r="F183" s="121">
        <f t="shared" si="6"/>
        <v>3999</v>
      </c>
    </row>
    <row r="184" spans="1:6" ht="25.5">
      <c r="A184" s="123">
        <v>13644297</v>
      </c>
      <c r="B184" s="27" t="s">
        <v>204</v>
      </c>
      <c r="C184" s="94" t="s">
        <v>205</v>
      </c>
      <c r="D184" s="120">
        <v>9666</v>
      </c>
      <c r="E184" s="120"/>
      <c r="F184" s="121">
        <f t="shared" si="6"/>
        <v>9666</v>
      </c>
    </row>
    <row r="185" spans="1:6" ht="12.75">
      <c r="A185" s="123" t="s">
        <v>206</v>
      </c>
      <c r="B185" s="27" t="s">
        <v>207</v>
      </c>
      <c r="C185" s="143" t="s">
        <v>67</v>
      </c>
      <c r="D185" s="120">
        <v>5849</v>
      </c>
      <c r="E185" s="120"/>
      <c r="F185" s="121">
        <f t="shared" si="6"/>
        <v>5849</v>
      </c>
    </row>
    <row r="186" spans="1:6" ht="12.75">
      <c r="A186" s="123">
        <v>13643479</v>
      </c>
      <c r="B186" s="94" t="s">
        <v>208</v>
      </c>
      <c r="C186" s="94" t="s">
        <v>209</v>
      </c>
      <c r="D186" s="120">
        <v>3918</v>
      </c>
      <c r="E186" s="120"/>
      <c r="F186" s="121">
        <f t="shared" si="6"/>
        <v>3918</v>
      </c>
    </row>
    <row r="187" spans="1:6" ht="25.5">
      <c r="A187" s="123" t="s">
        <v>210</v>
      </c>
      <c r="B187" s="27" t="s">
        <v>211</v>
      </c>
      <c r="C187" s="94" t="s">
        <v>212</v>
      </c>
      <c r="D187" s="120">
        <v>7149</v>
      </c>
      <c r="E187" s="120"/>
      <c r="F187" s="121">
        <f t="shared" si="6"/>
        <v>7149</v>
      </c>
    </row>
    <row r="188" spans="1:6" ht="12.75">
      <c r="A188" s="123" t="s">
        <v>213</v>
      </c>
      <c r="B188" s="27" t="s">
        <v>214</v>
      </c>
      <c r="C188" s="94" t="s">
        <v>215</v>
      </c>
      <c r="D188" s="120">
        <v>13890</v>
      </c>
      <c r="E188" s="120"/>
      <c r="F188" s="121">
        <f t="shared" si="6"/>
        <v>13890</v>
      </c>
    </row>
    <row r="189" spans="1:6" ht="25.5">
      <c r="A189" s="123" t="s">
        <v>216</v>
      </c>
      <c r="B189" s="27" t="s">
        <v>217</v>
      </c>
      <c r="C189" s="94" t="s">
        <v>218</v>
      </c>
      <c r="D189" s="120">
        <v>6375</v>
      </c>
      <c r="E189" s="120"/>
      <c r="F189" s="121">
        <f t="shared" si="6"/>
        <v>6375</v>
      </c>
    </row>
    <row r="190" spans="1:6" ht="12.75">
      <c r="A190" s="123" t="s">
        <v>219</v>
      </c>
      <c r="B190" s="27" t="s">
        <v>220</v>
      </c>
      <c r="C190" s="94" t="s">
        <v>221</v>
      </c>
      <c r="D190" s="120">
        <v>5324</v>
      </c>
      <c r="E190" s="120"/>
      <c r="F190" s="121">
        <f t="shared" si="6"/>
        <v>5324</v>
      </c>
    </row>
    <row r="191" spans="1:6" ht="12.75">
      <c r="A191" s="123" t="s">
        <v>222</v>
      </c>
      <c r="B191" s="27" t="s">
        <v>223</v>
      </c>
      <c r="C191" s="94" t="s">
        <v>224</v>
      </c>
      <c r="D191" s="120">
        <v>17337</v>
      </c>
      <c r="E191" s="120"/>
      <c r="F191" s="121">
        <f t="shared" si="6"/>
        <v>17337</v>
      </c>
    </row>
    <row r="192" spans="1:6" ht="25.5">
      <c r="A192" s="123">
        <v>68321261</v>
      </c>
      <c r="B192" s="27" t="s">
        <v>225</v>
      </c>
      <c r="C192" s="94" t="s">
        <v>226</v>
      </c>
      <c r="D192" s="120">
        <v>8581</v>
      </c>
      <c r="E192" s="120"/>
      <c r="F192" s="121">
        <f t="shared" si="6"/>
        <v>8581</v>
      </c>
    </row>
    <row r="193" spans="1:6" ht="12.75">
      <c r="A193" s="123">
        <v>13644254</v>
      </c>
      <c r="B193" s="27" t="s">
        <v>227</v>
      </c>
      <c r="C193" s="94" t="s">
        <v>228</v>
      </c>
      <c r="D193" s="120">
        <v>8104</v>
      </c>
      <c r="E193" s="120"/>
      <c r="F193" s="121">
        <f t="shared" si="6"/>
        <v>8104</v>
      </c>
    </row>
    <row r="194" spans="1:6" ht="12.75">
      <c r="A194" s="123">
        <v>68321082</v>
      </c>
      <c r="B194" s="27" t="s">
        <v>229</v>
      </c>
      <c r="C194" s="94" t="s">
        <v>230</v>
      </c>
      <c r="D194" s="120">
        <v>8647</v>
      </c>
      <c r="E194" s="120"/>
      <c r="F194" s="121">
        <f t="shared" si="6"/>
        <v>8647</v>
      </c>
    </row>
    <row r="195" spans="1:6" ht="12.75">
      <c r="A195" s="123" t="s">
        <v>231</v>
      </c>
      <c r="B195" s="27" t="s">
        <v>232</v>
      </c>
      <c r="C195" s="144" t="s">
        <v>233</v>
      </c>
      <c r="D195" s="120">
        <v>3572</v>
      </c>
      <c r="E195" s="120"/>
      <c r="F195" s="121">
        <f t="shared" si="6"/>
        <v>3572</v>
      </c>
    </row>
    <row r="196" spans="1:6" ht="12.75">
      <c r="A196" s="119" t="s">
        <v>234</v>
      </c>
      <c r="B196" s="27" t="s">
        <v>235</v>
      </c>
      <c r="C196" s="144" t="s">
        <v>236</v>
      </c>
      <c r="D196" s="120">
        <v>2776</v>
      </c>
      <c r="E196" s="120"/>
      <c r="F196" s="121">
        <f t="shared" si="6"/>
        <v>2776</v>
      </c>
    </row>
    <row r="197" spans="1:6" ht="12.75">
      <c r="A197" s="123">
        <v>66932581</v>
      </c>
      <c r="B197" s="27" t="s">
        <v>237</v>
      </c>
      <c r="C197" s="94" t="s">
        <v>238</v>
      </c>
      <c r="D197" s="120">
        <v>7740</v>
      </c>
      <c r="E197" s="120"/>
      <c r="F197" s="121">
        <f t="shared" si="6"/>
        <v>7740</v>
      </c>
    </row>
    <row r="198" spans="1:6" ht="12.75">
      <c r="A198" s="146"/>
      <c r="B198" s="125"/>
      <c r="C198" s="137"/>
      <c r="D198" s="127"/>
      <c r="E198" s="127"/>
      <c r="F198" s="128"/>
    </row>
    <row r="199" spans="1:6" ht="12.75">
      <c r="A199" s="192"/>
      <c r="B199" s="139"/>
      <c r="C199" s="140"/>
      <c r="D199" s="141"/>
      <c r="E199" s="141"/>
      <c r="F199" s="142"/>
    </row>
    <row r="200" spans="1:6" ht="12.75">
      <c r="A200" s="192"/>
      <c r="B200" s="139"/>
      <c r="C200" s="140"/>
      <c r="D200" s="141"/>
      <c r="E200" s="141"/>
      <c r="F200" s="142"/>
    </row>
    <row r="201" spans="1:6" ht="13.5" thickBot="1">
      <c r="A201" s="129"/>
      <c r="B201" s="130"/>
      <c r="C201" s="130"/>
      <c r="D201" s="131"/>
      <c r="E201" s="132"/>
      <c r="F201" s="133" t="s">
        <v>239</v>
      </c>
    </row>
    <row r="202" spans="1:6" ht="12.75">
      <c r="A202" s="278" t="s">
        <v>539</v>
      </c>
      <c r="B202" s="215" t="s">
        <v>665</v>
      </c>
      <c r="C202" s="280" t="s">
        <v>666</v>
      </c>
      <c r="D202" s="277" t="s">
        <v>667</v>
      </c>
      <c r="E202" s="277"/>
      <c r="F202" s="110" t="s">
        <v>542</v>
      </c>
    </row>
    <row r="203" spans="1:6" ht="39" thickBot="1">
      <c r="A203" s="279"/>
      <c r="B203" s="216"/>
      <c r="C203" s="281"/>
      <c r="D203" s="111" t="s">
        <v>668</v>
      </c>
      <c r="E203" s="112" t="s">
        <v>669</v>
      </c>
      <c r="F203" s="113" t="s">
        <v>522</v>
      </c>
    </row>
    <row r="204" spans="1:6" ht="25.5">
      <c r="A204" s="123">
        <v>13644271</v>
      </c>
      <c r="B204" s="27" t="s">
        <v>240</v>
      </c>
      <c r="C204" s="94" t="s">
        <v>241</v>
      </c>
      <c r="D204" s="120">
        <v>6020</v>
      </c>
      <c r="E204" s="120"/>
      <c r="F204" s="121">
        <f aca="true" t="shared" si="7" ref="F204:F226">D204+E204</f>
        <v>6020</v>
      </c>
    </row>
    <row r="205" spans="1:6" ht="12.75">
      <c r="A205" s="123">
        <v>13644289</v>
      </c>
      <c r="B205" s="27" t="s">
        <v>242</v>
      </c>
      <c r="C205" s="46" t="s">
        <v>243</v>
      </c>
      <c r="D205" s="120">
        <v>6405</v>
      </c>
      <c r="E205" s="120"/>
      <c r="F205" s="121">
        <f t="shared" si="7"/>
        <v>6405</v>
      </c>
    </row>
    <row r="206" spans="1:6" ht="12.75">
      <c r="A206" s="123" t="s">
        <v>244</v>
      </c>
      <c r="B206" s="27" t="s">
        <v>245</v>
      </c>
      <c r="C206" s="94" t="s">
        <v>246</v>
      </c>
      <c r="D206" s="120">
        <v>1841</v>
      </c>
      <c r="E206" s="120"/>
      <c r="F206" s="121">
        <f t="shared" si="7"/>
        <v>1841</v>
      </c>
    </row>
    <row r="207" spans="1:6" ht="12.75">
      <c r="A207" s="123" t="s">
        <v>247</v>
      </c>
      <c r="B207" s="94" t="s">
        <v>248</v>
      </c>
      <c r="C207" s="94" t="s">
        <v>249</v>
      </c>
      <c r="D207" s="120">
        <v>2227</v>
      </c>
      <c r="E207" s="120"/>
      <c r="F207" s="121">
        <f t="shared" si="7"/>
        <v>2227</v>
      </c>
    </row>
    <row r="208" spans="1:6" ht="12.75">
      <c r="A208" s="123" t="s">
        <v>250</v>
      </c>
      <c r="B208" s="94" t="s">
        <v>251</v>
      </c>
      <c r="C208" s="94" t="s">
        <v>252</v>
      </c>
      <c r="D208" s="120">
        <v>7368</v>
      </c>
      <c r="E208" s="120"/>
      <c r="F208" s="121">
        <f t="shared" si="7"/>
        <v>7368</v>
      </c>
    </row>
    <row r="209" spans="1:6" ht="12.75">
      <c r="A209" s="119" t="s">
        <v>253</v>
      </c>
      <c r="B209" s="27" t="s">
        <v>254</v>
      </c>
      <c r="C209" s="144" t="s">
        <v>255</v>
      </c>
      <c r="D209" s="120">
        <v>2162</v>
      </c>
      <c r="E209" s="120"/>
      <c r="F209" s="121">
        <f t="shared" si="7"/>
        <v>2162</v>
      </c>
    </row>
    <row r="210" spans="1:6" ht="12.75" customHeight="1">
      <c r="A210" s="123" t="s">
        <v>256</v>
      </c>
      <c r="B210" s="27" t="s">
        <v>257</v>
      </c>
      <c r="C210" s="46" t="s">
        <v>258</v>
      </c>
      <c r="D210" s="120">
        <v>4800</v>
      </c>
      <c r="E210" s="120"/>
      <c r="F210" s="121">
        <f t="shared" si="7"/>
        <v>4800</v>
      </c>
    </row>
    <row r="211" spans="1:6" ht="12.75">
      <c r="A211" s="123" t="s">
        <v>259</v>
      </c>
      <c r="B211" s="147" t="s">
        <v>260</v>
      </c>
      <c r="C211" s="94" t="s">
        <v>261</v>
      </c>
      <c r="D211" s="120">
        <v>5645</v>
      </c>
      <c r="E211" s="120"/>
      <c r="F211" s="121">
        <f t="shared" si="7"/>
        <v>5645</v>
      </c>
    </row>
    <row r="212" spans="1:6" ht="12.75">
      <c r="A212" s="123">
        <v>14616068</v>
      </c>
      <c r="B212" s="27" t="s">
        <v>262</v>
      </c>
      <c r="C212" s="94" t="s">
        <v>263</v>
      </c>
      <c r="D212" s="120">
        <v>5304</v>
      </c>
      <c r="E212" s="120">
        <v>600</v>
      </c>
      <c r="F212" s="121">
        <f t="shared" si="7"/>
        <v>5904</v>
      </c>
    </row>
    <row r="213" spans="1:6" ht="25.5">
      <c r="A213" s="123">
        <v>69610126</v>
      </c>
      <c r="B213" s="27" t="s">
        <v>264</v>
      </c>
      <c r="C213" s="94" t="s">
        <v>265</v>
      </c>
      <c r="D213" s="120">
        <v>2026</v>
      </c>
      <c r="E213" s="120"/>
      <c r="F213" s="121">
        <f t="shared" si="7"/>
        <v>2026</v>
      </c>
    </row>
    <row r="214" spans="1:6" ht="12.75">
      <c r="A214" s="123" t="s">
        <v>266</v>
      </c>
      <c r="B214" s="27" t="s">
        <v>267</v>
      </c>
      <c r="C214" s="94" t="s">
        <v>268</v>
      </c>
      <c r="D214" s="120">
        <v>3105</v>
      </c>
      <c r="E214" s="120"/>
      <c r="F214" s="121">
        <f t="shared" si="7"/>
        <v>3105</v>
      </c>
    </row>
    <row r="215" spans="1:6" ht="12.75">
      <c r="A215" s="123" t="s">
        <v>269</v>
      </c>
      <c r="B215" s="27" t="s">
        <v>270</v>
      </c>
      <c r="C215" s="94" t="s">
        <v>271</v>
      </c>
      <c r="D215" s="120">
        <v>3048</v>
      </c>
      <c r="E215" s="120"/>
      <c r="F215" s="121">
        <f t="shared" si="7"/>
        <v>3048</v>
      </c>
    </row>
    <row r="216" spans="1:6" ht="25.5">
      <c r="A216" s="123" t="s">
        <v>272</v>
      </c>
      <c r="B216" s="27" t="s">
        <v>273</v>
      </c>
      <c r="C216" s="94" t="s">
        <v>274</v>
      </c>
      <c r="D216" s="120">
        <v>5716</v>
      </c>
      <c r="E216" s="120"/>
      <c r="F216" s="121">
        <f t="shared" si="7"/>
        <v>5716</v>
      </c>
    </row>
    <row r="217" spans="1:6" ht="12.75">
      <c r="A217" s="123" t="s">
        <v>275</v>
      </c>
      <c r="B217" s="27" t="s">
        <v>276</v>
      </c>
      <c r="C217" s="94" t="s">
        <v>277</v>
      </c>
      <c r="D217" s="120">
        <v>1392</v>
      </c>
      <c r="E217" s="120"/>
      <c r="F217" s="121">
        <f t="shared" si="7"/>
        <v>1392</v>
      </c>
    </row>
    <row r="218" spans="1:6" ht="12.75">
      <c r="A218" s="123" t="s">
        <v>278</v>
      </c>
      <c r="B218" s="27" t="s">
        <v>279</v>
      </c>
      <c r="C218" s="94" t="s">
        <v>280</v>
      </c>
      <c r="D218" s="120">
        <v>2244</v>
      </c>
      <c r="E218" s="120"/>
      <c r="F218" s="121">
        <f t="shared" si="7"/>
        <v>2244</v>
      </c>
    </row>
    <row r="219" spans="1:6" ht="12.75">
      <c r="A219" s="123" t="s">
        <v>281</v>
      </c>
      <c r="B219" s="27" t="s">
        <v>282</v>
      </c>
      <c r="C219" s="94" t="s">
        <v>283</v>
      </c>
      <c r="D219" s="120">
        <v>1786</v>
      </c>
      <c r="E219" s="120"/>
      <c r="F219" s="121">
        <f t="shared" si="7"/>
        <v>1786</v>
      </c>
    </row>
    <row r="220" spans="1:6" ht="12.75">
      <c r="A220" s="123" t="s">
        <v>284</v>
      </c>
      <c r="B220" s="27" t="s">
        <v>285</v>
      </c>
      <c r="C220" s="46" t="s">
        <v>286</v>
      </c>
      <c r="D220" s="120">
        <v>4545</v>
      </c>
      <c r="E220" s="120"/>
      <c r="F220" s="121">
        <f t="shared" si="7"/>
        <v>4545</v>
      </c>
    </row>
    <row r="221" spans="1:6" ht="12.75">
      <c r="A221" s="134" t="s">
        <v>287</v>
      </c>
      <c r="B221" s="27" t="s">
        <v>288</v>
      </c>
      <c r="C221" s="46" t="s">
        <v>289</v>
      </c>
      <c r="D221" s="120">
        <v>5702</v>
      </c>
      <c r="E221" s="120"/>
      <c r="F221" s="121">
        <f t="shared" si="7"/>
        <v>5702</v>
      </c>
    </row>
    <row r="222" spans="1:6" ht="25.5">
      <c r="A222" s="123" t="s">
        <v>290</v>
      </c>
      <c r="B222" s="27" t="s">
        <v>291</v>
      </c>
      <c r="C222" s="94" t="s">
        <v>292</v>
      </c>
      <c r="D222" s="120">
        <v>7869</v>
      </c>
      <c r="E222" s="120"/>
      <c r="F222" s="121">
        <f t="shared" si="7"/>
        <v>7869</v>
      </c>
    </row>
    <row r="223" spans="1:6" ht="25.5">
      <c r="A223" s="123" t="s">
        <v>293</v>
      </c>
      <c r="B223" s="27" t="s">
        <v>294</v>
      </c>
      <c r="C223" s="94" t="s">
        <v>295</v>
      </c>
      <c r="D223" s="120">
        <v>13584</v>
      </c>
      <c r="E223" s="120"/>
      <c r="F223" s="121">
        <f t="shared" si="7"/>
        <v>13584</v>
      </c>
    </row>
    <row r="224" spans="1:6" ht="25.5">
      <c r="A224" s="123">
        <v>64125912</v>
      </c>
      <c r="B224" s="27" t="s">
        <v>296</v>
      </c>
      <c r="C224" s="94" t="s">
        <v>297</v>
      </c>
      <c r="D224" s="120">
        <v>1419</v>
      </c>
      <c r="E224" s="120"/>
      <c r="F224" s="121">
        <f t="shared" si="7"/>
        <v>1419</v>
      </c>
    </row>
    <row r="225" spans="1:6" ht="25.5">
      <c r="A225" s="122">
        <v>70632090</v>
      </c>
      <c r="B225" s="27" t="s">
        <v>298</v>
      </c>
      <c r="C225" s="94" t="s">
        <v>299</v>
      </c>
      <c r="D225" s="120">
        <v>486</v>
      </c>
      <c r="E225" s="120"/>
      <c r="F225" s="121">
        <f t="shared" si="7"/>
        <v>486</v>
      </c>
    </row>
    <row r="226" spans="1:6" ht="25.5">
      <c r="A226" s="123">
        <v>70640700</v>
      </c>
      <c r="B226" s="27" t="s">
        <v>300</v>
      </c>
      <c r="C226" s="94" t="s">
        <v>301</v>
      </c>
      <c r="D226" s="120">
        <v>1398</v>
      </c>
      <c r="E226" s="120"/>
      <c r="F226" s="121">
        <f t="shared" si="7"/>
        <v>1398</v>
      </c>
    </row>
    <row r="227" spans="1:6" ht="12.75">
      <c r="A227" s="124"/>
      <c r="B227" s="125"/>
      <c r="C227" s="137"/>
      <c r="D227" s="127"/>
      <c r="E227" s="127"/>
      <c r="F227" s="128"/>
    </row>
    <row r="228" spans="1:6" ht="12.75">
      <c r="A228" s="138"/>
      <c r="B228" s="139"/>
      <c r="C228" s="140"/>
      <c r="D228" s="141"/>
      <c r="E228" s="141"/>
      <c r="F228" s="142"/>
    </row>
    <row r="229" spans="1:6" ht="12.75">
      <c r="A229" s="192"/>
      <c r="B229" s="139"/>
      <c r="C229" s="140"/>
      <c r="D229" s="141"/>
      <c r="E229" s="141"/>
      <c r="F229" s="142"/>
    </row>
    <row r="230" spans="1:6" ht="13.5" thickBot="1">
      <c r="A230" s="129"/>
      <c r="B230" s="130"/>
      <c r="C230" s="130"/>
      <c r="D230" s="131"/>
      <c r="E230" s="132"/>
      <c r="F230" s="133" t="s">
        <v>302</v>
      </c>
    </row>
    <row r="231" spans="1:6" ht="12.75">
      <c r="A231" s="278" t="s">
        <v>539</v>
      </c>
      <c r="B231" s="215" t="s">
        <v>665</v>
      </c>
      <c r="C231" s="280" t="s">
        <v>666</v>
      </c>
      <c r="D231" s="277" t="s">
        <v>667</v>
      </c>
      <c r="E231" s="277"/>
      <c r="F231" s="110" t="s">
        <v>542</v>
      </c>
    </row>
    <row r="232" spans="1:6" ht="39" thickBot="1">
      <c r="A232" s="279"/>
      <c r="B232" s="216"/>
      <c r="C232" s="281"/>
      <c r="D232" s="111" t="s">
        <v>668</v>
      </c>
      <c r="E232" s="112" t="s">
        <v>669</v>
      </c>
      <c r="F232" s="113" t="s">
        <v>522</v>
      </c>
    </row>
    <row r="233" spans="1:6" ht="25.5">
      <c r="A233" s="123">
        <v>64628159</v>
      </c>
      <c r="B233" s="143" t="s">
        <v>303</v>
      </c>
      <c r="C233" s="94" t="s">
        <v>304</v>
      </c>
      <c r="D233" s="120">
        <v>1386</v>
      </c>
      <c r="E233" s="120"/>
      <c r="F233" s="121">
        <f aca="true" t="shared" si="8" ref="F233:F253">D233+E233</f>
        <v>1386</v>
      </c>
    </row>
    <row r="234" spans="1:6" ht="25.5">
      <c r="A234" s="122" t="s">
        <v>305</v>
      </c>
      <c r="B234" s="143" t="s">
        <v>306</v>
      </c>
      <c r="C234" s="94" t="s">
        <v>307</v>
      </c>
      <c r="D234" s="120">
        <v>3423</v>
      </c>
      <c r="E234" s="120">
        <v>75</v>
      </c>
      <c r="F234" s="121">
        <f t="shared" si="8"/>
        <v>3498</v>
      </c>
    </row>
    <row r="235" spans="1:6" ht="25.5">
      <c r="A235" s="123">
        <v>68899173</v>
      </c>
      <c r="B235" s="27" t="s">
        <v>308</v>
      </c>
      <c r="C235" s="94" t="s">
        <v>309</v>
      </c>
      <c r="D235" s="120">
        <v>399</v>
      </c>
      <c r="E235" s="120"/>
      <c r="F235" s="121">
        <f t="shared" si="8"/>
        <v>399</v>
      </c>
    </row>
    <row r="236" spans="1:6" ht="25.5">
      <c r="A236" s="123">
        <v>70640696</v>
      </c>
      <c r="B236" s="27" t="s">
        <v>310</v>
      </c>
      <c r="C236" s="94" t="s">
        <v>311</v>
      </c>
      <c r="D236" s="120">
        <v>450</v>
      </c>
      <c r="E236" s="120"/>
      <c r="F236" s="121">
        <f t="shared" si="8"/>
        <v>450</v>
      </c>
    </row>
    <row r="237" spans="1:6" ht="25.5">
      <c r="A237" s="123">
        <v>47813491</v>
      </c>
      <c r="B237" s="143" t="s">
        <v>312</v>
      </c>
      <c r="C237" s="94" t="s">
        <v>313</v>
      </c>
      <c r="D237" s="120">
        <v>801</v>
      </c>
      <c r="E237" s="120"/>
      <c r="F237" s="121">
        <f t="shared" si="8"/>
        <v>801</v>
      </c>
    </row>
    <row r="238" spans="1:6" ht="25.5">
      <c r="A238" s="123">
        <v>66741335</v>
      </c>
      <c r="B238" s="143" t="s">
        <v>314</v>
      </c>
      <c r="C238" s="94" t="s">
        <v>315</v>
      </c>
      <c r="D238" s="120">
        <v>1230</v>
      </c>
      <c r="E238" s="120"/>
      <c r="F238" s="121">
        <f t="shared" si="8"/>
        <v>1230</v>
      </c>
    </row>
    <row r="239" spans="1:6" ht="12.75">
      <c r="A239" s="123">
        <v>70640726</v>
      </c>
      <c r="B239" s="27" t="s">
        <v>316</v>
      </c>
      <c r="C239" s="94" t="s">
        <v>317</v>
      </c>
      <c r="D239" s="120">
        <v>455</v>
      </c>
      <c r="E239" s="120"/>
      <c r="F239" s="121">
        <f t="shared" si="8"/>
        <v>455</v>
      </c>
    </row>
    <row r="240" spans="1:6" ht="25.5">
      <c r="A240" s="123">
        <v>63024616</v>
      </c>
      <c r="B240" s="143" t="s">
        <v>318</v>
      </c>
      <c r="C240" s="94" t="s">
        <v>319</v>
      </c>
      <c r="D240" s="120">
        <v>1058</v>
      </c>
      <c r="E240" s="120"/>
      <c r="F240" s="121">
        <f t="shared" si="8"/>
        <v>1058</v>
      </c>
    </row>
    <row r="241" spans="1:6" ht="12.75">
      <c r="A241" s="123">
        <v>60802669</v>
      </c>
      <c r="B241" s="143" t="s">
        <v>320</v>
      </c>
      <c r="C241" s="94" t="s">
        <v>321</v>
      </c>
      <c r="D241" s="120">
        <v>1491</v>
      </c>
      <c r="E241" s="120"/>
      <c r="F241" s="121">
        <f t="shared" si="8"/>
        <v>1491</v>
      </c>
    </row>
    <row r="242" spans="1:6" ht="12.75">
      <c r="A242" s="123">
        <v>62331710</v>
      </c>
      <c r="B242" s="94" t="s">
        <v>322</v>
      </c>
      <c r="C242" s="94" t="s">
        <v>323</v>
      </c>
      <c r="D242" s="120">
        <v>753</v>
      </c>
      <c r="E242" s="120"/>
      <c r="F242" s="121">
        <f t="shared" si="8"/>
        <v>753</v>
      </c>
    </row>
    <row r="243" spans="1:6" ht="25.5">
      <c r="A243" s="122">
        <v>62330268</v>
      </c>
      <c r="B243" s="92" t="s">
        <v>324</v>
      </c>
      <c r="C243" s="94" t="s">
        <v>325</v>
      </c>
      <c r="D243" s="120">
        <v>1664</v>
      </c>
      <c r="E243" s="120"/>
      <c r="F243" s="121">
        <f t="shared" si="8"/>
        <v>1664</v>
      </c>
    </row>
    <row r="244" spans="1:6" ht="25.5">
      <c r="A244" s="122" t="s">
        <v>326</v>
      </c>
      <c r="B244" s="92" t="s">
        <v>327</v>
      </c>
      <c r="C244" s="94" t="s">
        <v>328</v>
      </c>
      <c r="D244" s="120">
        <v>3960</v>
      </c>
      <c r="E244" s="120"/>
      <c r="F244" s="121">
        <f t="shared" si="8"/>
        <v>3960</v>
      </c>
    </row>
    <row r="245" spans="1:6" ht="25.5">
      <c r="A245" s="123">
        <v>70640718</v>
      </c>
      <c r="B245" s="94" t="s">
        <v>329</v>
      </c>
      <c r="C245" s="94" t="s">
        <v>330</v>
      </c>
      <c r="D245" s="120">
        <v>701</v>
      </c>
      <c r="E245" s="120"/>
      <c r="F245" s="121">
        <f t="shared" si="8"/>
        <v>701</v>
      </c>
    </row>
    <row r="246" spans="1:6" ht="12.75">
      <c r="A246" s="119" t="s">
        <v>331</v>
      </c>
      <c r="B246" s="143" t="s">
        <v>332</v>
      </c>
      <c r="C246" s="46" t="s">
        <v>333</v>
      </c>
      <c r="D246" s="120">
        <v>1127</v>
      </c>
      <c r="E246" s="120"/>
      <c r="F246" s="121">
        <f t="shared" si="8"/>
        <v>1127</v>
      </c>
    </row>
    <row r="247" spans="1:6" ht="12.75">
      <c r="A247" s="123" t="s">
        <v>334</v>
      </c>
      <c r="B247" s="143" t="s">
        <v>335</v>
      </c>
      <c r="C247" s="94" t="s">
        <v>336</v>
      </c>
      <c r="D247" s="120">
        <v>2777</v>
      </c>
      <c r="E247" s="120"/>
      <c r="F247" s="121">
        <f t="shared" si="8"/>
        <v>2777</v>
      </c>
    </row>
    <row r="248" spans="1:6" ht="12.75">
      <c r="A248" s="123">
        <v>47813199</v>
      </c>
      <c r="B248" s="94" t="s">
        <v>337</v>
      </c>
      <c r="C248" s="94" t="s">
        <v>338</v>
      </c>
      <c r="D248" s="120">
        <v>775</v>
      </c>
      <c r="E248" s="120"/>
      <c r="F248" s="121">
        <f t="shared" si="8"/>
        <v>775</v>
      </c>
    </row>
    <row r="249" spans="1:6" ht="12.75">
      <c r="A249" s="123">
        <v>47655259</v>
      </c>
      <c r="B249" s="143" t="s">
        <v>339</v>
      </c>
      <c r="C249" s="94" t="s">
        <v>340</v>
      </c>
      <c r="D249" s="120">
        <v>1847</v>
      </c>
      <c r="E249" s="120"/>
      <c r="F249" s="121">
        <f t="shared" si="8"/>
        <v>1847</v>
      </c>
    </row>
    <row r="250" spans="1:6" ht="12.75">
      <c r="A250" s="123">
        <v>62330390</v>
      </c>
      <c r="B250" s="94" t="s">
        <v>341</v>
      </c>
      <c r="C250" s="94" t="s">
        <v>342</v>
      </c>
      <c r="D250" s="120">
        <v>777</v>
      </c>
      <c r="E250" s="120"/>
      <c r="F250" s="121">
        <f t="shared" si="8"/>
        <v>777</v>
      </c>
    </row>
    <row r="251" spans="1:6" ht="12.75">
      <c r="A251" s="123">
        <v>60780509</v>
      </c>
      <c r="B251" s="27" t="s">
        <v>343</v>
      </c>
      <c r="C251" s="94" t="s">
        <v>344</v>
      </c>
      <c r="D251" s="120">
        <v>601</v>
      </c>
      <c r="E251" s="120"/>
      <c r="F251" s="121">
        <f t="shared" si="8"/>
        <v>601</v>
      </c>
    </row>
    <row r="252" spans="1:6" ht="12.75">
      <c r="A252" s="123">
        <v>60802791</v>
      </c>
      <c r="B252" s="27" t="s">
        <v>345</v>
      </c>
      <c r="C252" s="94" t="s">
        <v>346</v>
      </c>
      <c r="D252" s="120">
        <v>495</v>
      </c>
      <c r="E252" s="120"/>
      <c r="F252" s="121">
        <f t="shared" si="8"/>
        <v>495</v>
      </c>
    </row>
    <row r="253" spans="1:6" ht="12.75">
      <c r="A253" s="123">
        <v>47813181</v>
      </c>
      <c r="B253" s="27" t="s">
        <v>347</v>
      </c>
      <c r="C253" s="94" t="s">
        <v>348</v>
      </c>
      <c r="D253" s="120">
        <v>779</v>
      </c>
      <c r="E253" s="120"/>
      <c r="F253" s="121">
        <f t="shared" si="8"/>
        <v>779</v>
      </c>
    </row>
    <row r="254" spans="1:6" ht="12.75">
      <c r="A254" s="124"/>
      <c r="B254" s="125"/>
      <c r="C254" s="137"/>
      <c r="D254" s="127"/>
      <c r="E254" s="127"/>
      <c r="F254" s="128"/>
    </row>
    <row r="255" spans="1:6" ht="12.75">
      <c r="A255" s="138"/>
      <c r="B255" s="139"/>
      <c r="C255" s="140"/>
      <c r="D255" s="141"/>
      <c r="E255" s="141"/>
      <c r="F255" s="142"/>
    </row>
    <row r="256" spans="1:6" ht="12.75">
      <c r="A256" s="192"/>
      <c r="B256" s="139"/>
      <c r="C256" s="140"/>
      <c r="D256" s="141"/>
      <c r="E256" s="141"/>
      <c r="F256" s="142"/>
    </row>
    <row r="257" spans="1:6" ht="13.5" thickBot="1">
      <c r="A257" s="129"/>
      <c r="B257" s="130"/>
      <c r="C257" s="130"/>
      <c r="D257" s="131"/>
      <c r="E257" s="132"/>
      <c r="F257" s="133" t="s">
        <v>349</v>
      </c>
    </row>
    <row r="258" spans="1:6" ht="12.75">
      <c r="A258" s="278" t="s">
        <v>539</v>
      </c>
      <c r="B258" s="215" t="s">
        <v>665</v>
      </c>
      <c r="C258" s="280" t="s">
        <v>666</v>
      </c>
      <c r="D258" s="277" t="s">
        <v>667</v>
      </c>
      <c r="E258" s="277"/>
      <c r="F258" s="110" t="s">
        <v>542</v>
      </c>
    </row>
    <row r="259" spans="1:6" ht="39" thickBot="1">
      <c r="A259" s="279"/>
      <c r="B259" s="216"/>
      <c r="C259" s="281"/>
      <c r="D259" s="111" t="s">
        <v>668</v>
      </c>
      <c r="E259" s="112" t="s">
        <v>669</v>
      </c>
      <c r="F259" s="113" t="s">
        <v>522</v>
      </c>
    </row>
    <row r="260" spans="1:6" ht="12.75">
      <c r="A260" s="122">
        <v>47813482</v>
      </c>
      <c r="B260" s="143" t="s">
        <v>350</v>
      </c>
      <c r="C260" s="94" t="s">
        <v>351</v>
      </c>
      <c r="D260" s="120">
        <v>1833</v>
      </c>
      <c r="E260" s="120">
        <v>350</v>
      </c>
      <c r="F260" s="121">
        <f aca="true" t="shared" si="9" ref="F260:F277">D260+E260</f>
        <v>2183</v>
      </c>
    </row>
    <row r="261" spans="1:6" ht="12.75">
      <c r="A261" s="123">
        <v>47813211</v>
      </c>
      <c r="B261" s="143" t="s">
        <v>352</v>
      </c>
      <c r="C261" s="94" t="s">
        <v>353</v>
      </c>
      <c r="D261" s="120">
        <v>858</v>
      </c>
      <c r="E261" s="120"/>
      <c r="F261" s="121">
        <f t="shared" si="9"/>
        <v>858</v>
      </c>
    </row>
    <row r="262" spans="1:6" ht="12.75">
      <c r="A262" s="123" t="s">
        <v>354</v>
      </c>
      <c r="B262" s="143" t="s">
        <v>355</v>
      </c>
      <c r="C262" s="94" t="s">
        <v>356</v>
      </c>
      <c r="D262" s="120">
        <v>1956</v>
      </c>
      <c r="E262" s="120"/>
      <c r="F262" s="121">
        <f t="shared" si="9"/>
        <v>1956</v>
      </c>
    </row>
    <row r="263" spans="1:6" ht="12.75">
      <c r="A263" s="123">
        <v>61989266</v>
      </c>
      <c r="B263" s="27" t="s">
        <v>357</v>
      </c>
      <c r="C263" s="94" t="s">
        <v>358</v>
      </c>
      <c r="D263" s="120">
        <v>2191</v>
      </c>
      <c r="E263" s="120"/>
      <c r="F263" s="121">
        <f t="shared" si="9"/>
        <v>2191</v>
      </c>
    </row>
    <row r="264" spans="1:6" ht="12.75">
      <c r="A264" s="123">
        <v>64628205</v>
      </c>
      <c r="B264" s="27" t="s">
        <v>359</v>
      </c>
      <c r="C264" s="94" t="s">
        <v>360</v>
      </c>
      <c r="D264" s="120">
        <v>871</v>
      </c>
      <c r="E264" s="120"/>
      <c r="F264" s="121">
        <f t="shared" si="9"/>
        <v>871</v>
      </c>
    </row>
    <row r="265" spans="1:6" ht="12.75">
      <c r="A265" s="123">
        <v>64628183</v>
      </c>
      <c r="B265" s="94" t="s">
        <v>361</v>
      </c>
      <c r="C265" s="94" t="s">
        <v>396</v>
      </c>
      <c r="D265" s="120">
        <v>2494</v>
      </c>
      <c r="E265" s="120"/>
      <c r="F265" s="121">
        <f t="shared" si="9"/>
        <v>2494</v>
      </c>
    </row>
    <row r="266" spans="1:6" ht="12.75">
      <c r="A266" s="123">
        <v>64628213</v>
      </c>
      <c r="B266" s="94" t="s">
        <v>397</v>
      </c>
      <c r="C266" s="94" t="s">
        <v>398</v>
      </c>
      <c r="D266" s="120">
        <v>879</v>
      </c>
      <c r="E266" s="120"/>
      <c r="F266" s="121">
        <f t="shared" si="9"/>
        <v>879</v>
      </c>
    </row>
    <row r="267" spans="1:6" ht="12.75">
      <c r="A267" s="122" t="s">
        <v>399</v>
      </c>
      <c r="B267" s="143" t="s">
        <v>400</v>
      </c>
      <c r="C267" s="94" t="s">
        <v>401</v>
      </c>
      <c r="D267" s="120">
        <v>1761</v>
      </c>
      <c r="E267" s="120"/>
      <c r="F267" s="121">
        <f t="shared" si="9"/>
        <v>1761</v>
      </c>
    </row>
    <row r="268" spans="1:6" ht="12.75">
      <c r="A268" s="122" t="s">
        <v>402</v>
      </c>
      <c r="B268" s="27" t="s">
        <v>403</v>
      </c>
      <c r="C268" s="94" t="s">
        <v>404</v>
      </c>
      <c r="D268" s="120">
        <v>1588</v>
      </c>
      <c r="E268" s="120"/>
      <c r="F268" s="121">
        <f t="shared" si="9"/>
        <v>1588</v>
      </c>
    </row>
    <row r="269" spans="1:6" ht="12.75">
      <c r="A269" s="123">
        <v>64628191</v>
      </c>
      <c r="B269" s="27" t="s">
        <v>405</v>
      </c>
      <c r="C269" s="94" t="s">
        <v>406</v>
      </c>
      <c r="D269" s="120">
        <v>829</v>
      </c>
      <c r="E269" s="120"/>
      <c r="F269" s="121">
        <f t="shared" si="9"/>
        <v>829</v>
      </c>
    </row>
    <row r="270" spans="1:6" ht="12.75">
      <c r="A270" s="123">
        <v>61989274</v>
      </c>
      <c r="B270" s="143" t="s">
        <v>407</v>
      </c>
      <c r="C270" s="94" t="s">
        <v>408</v>
      </c>
      <c r="D270" s="120">
        <v>2523</v>
      </c>
      <c r="E270" s="120"/>
      <c r="F270" s="121">
        <f t="shared" si="9"/>
        <v>2523</v>
      </c>
    </row>
    <row r="271" spans="1:6" ht="12.75" customHeight="1">
      <c r="A271" s="123">
        <v>70640661</v>
      </c>
      <c r="B271" s="27" t="s">
        <v>409</v>
      </c>
      <c r="C271" s="94" t="s">
        <v>714</v>
      </c>
      <c r="D271" s="120">
        <v>612</v>
      </c>
      <c r="E271" s="120"/>
      <c r="F271" s="121">
        <f t="shared" si="9"/>
        <v>612</v>
      </c>
    </row>
    <row r="272" spans="1:6" ht="12.75" customHeight="1">
      <c r="A272" s="123">
        <v>60802561</v>
      </c>
      <c r="B272" s="94" t="s">
        <v>410</v>
      </c>
      <c r="C272" s="94" t="s">
        <v>411</v>
      </c>
      <c r="D272" s="120">
        <v>659</v>
      </c>
      <c r="E272" s="120"/>
      <c r="F272" s="121">
        <f t="shared" si="9"/>
        <v>659</v>
      </c>
    </row>
    <row r="273" spans="1:6" ht="12.75" customHeight="1">
      <c r="A273" s="122">
        <v>47813571</v>
      </c>
      <c r="B273" s="92" t="s">
        <v>412</v>
      </c>
      <c r="C273" s="94" t="s">
        <v>413</v>
      </c>
      <c r="D273" s="120">
        <v>4555</v>
      </c>
      <c r="E273" s="120"/>
      <c r="F273" s="121">
        <f t="shared" si="9"/>
        <v>4555</v>
      </c>
    </row>
    <row r="274" spans="1:6" ht="12.75" customHeight="1">
      <c r="A274" s="122">
        <v>70640670</v>
      </c>
      <c r="B274" s="92" t="s">
        <v>414</v>
      </c>
      <c r="C274" s="94" t="s">
        <v>415</v>
      </c>
      <c r="D274" s="120">
        <v>883</v>
      </c>
      <c r="E274" s="120"/>
      <c r="F274" s="121">
        <f t="shared" si="9"/>
        <v>883</v>
      </c>
    </row>
    <row r="275" spans="1:6" ht="12.75">
      <c r="A275" s="123">
        <v>47813172</v>
      </c>
      <c r="B275" s="143" t="s">
        <v>416</v>
      </c>
      <c r="C275" s="94" t="s">
        <v>417</v>
      </c>
      <c r="D275" s="120">
        <v>1040</v>
      </c>
      <c r="E275" s="120"/>
      <c r="F275" s="121">
        <f t="shared" si="9"/>
        <v>1040</v>
      </c>
    </row>
    <row r="276" spans="1:6" ht="12.75">
      <c r="A276" s="148" t="s">
        <v>418</v>
      </c>
      <c r="B276" s="149" t="s">
        <v>419</v>
      </c>
      <c r="C276" s="150" t="s">
        <v>420</v>
      </c>
      <c r="D276" s="151">
        <v>0</v>
      </c>
      <c r="E276" s="151">
        <v>250</v>
      </c>
      <c r="F276" s="152">
        <f t="shared" si="9"/>
        <v>250</v>
      </c>
    </row>
    <row r="277" spans="1:6" ht="12.75">
      <c r="A277" s="148">
        <v>47813369</v>
      </c>
      <c r="B277" s="150" t="s">
        <v>421</v>
      </c>
      <c r="C277" s="153" t="s">
        <v>422</v>
      </c>
      <c r="D277" s="151">
        <v>774</v>
      </c>
      <c r="E277" s="151"/>
      <c r="F277" s="152">
        <f t="shared" si="9"/>
        <v>774</v>
      </c>
    </row>
    <row r="278" spans="1:6" s="155" customFormat="1" ht="14.25" customHeight="1">
      <c r="A278" s="282" t="s">
        <v>423</v>
      </c>
      <c r="B278" s="283"/>
      <c r="C278" s="284"/>
      <c r="D278" s="154">
        <f>SUM(D5:D277)</f>
        <v>613653</v>
      </c>
      <c r="E278" s="154">
        <f>SUM(E5:E277)</f>
        <v>3235</v>
      </c>
      <c r="F278" s="154">
        <f>SUM(F5:F277)</f>
        <v>616888</v>
      </c>
    </row>
    <row r="279" spans="1:6" ht="13.5" customHeight="1">
      <c r="A279" s="285" t="s">
        <v>424</v>
      </c>
      <c r="B279" s="286"/>
      <c r="C279" s="287"/>
      <c r="D279" s="156">
        <v>10961</v>
      </c>
      <c r="E279" s="156"/>
      <c r="F279" s="156">
        <f>D279+E279</f>
        <v>10961</v>
      </c>
    </row>
    <row r="280" spans="1:6" s="155" customFormat="1" ht="26.25" customHeight="1">
      <c r="A280" s="282" t="s">
        <v>425</v>
      </c>
      <c r="B280" s="283"/>
      <c r="C280" s="284"/>
      <c r="D280" s="154">
        <f>SUM(D278:D279)</f>
        <v>624614</v>
      </c>
      <c r="E280" s="154">
        <f>SUM(E278:E279)</f>
        <v>3235</v>
      </c>
      <c r="F280" s="154">
        <f>E280+D280</f>
        <v>627849</v>
      </c>
    </row>
    <row r="281" spans="1:6" ht="12.75">
      <c r="A281" s="157"/>
      <c r="B281" s="157"/>
      <c r="C281" s="157"/>
      <c r="D281" s="158"/>
      <c r="E281" s="159"/>
      <c r="F281" s="160"/>
    </row>
    <row r="282" spans="1:6" ht="12.75">
      <c r="A282" s="157"/>
      <c r="B282" s="157"/>
      <c r="C282" s="157"/>
      <c r="D282" s="158"/>
      <c r="E282" s="159"/>
      <c r="F282" s="160"/>
    </row>
    <row r="283" spans="1:6" ht="12.75">
      <c r="A283" s="157"/>
      <c r="B283" s="157"/>
      <c r="C283" s="157"/>
      <c r="D283" s="158"/>
      <c r="E283" s="159"/>
      <c r="F283" s="160"/>
    </row>
    <row r="284" spans="1:6" ht="12.75">
      <c r="A284" s="157"/>
      <c r="B284" s="157"/>
      <c r="C284" s="157"/>
      <c r="D284" s="158"/>
      <c r="E284" s="159"/>
      <c r="F284" s="160"/>
    </row>
    <row r="285" spans="1:6" ht="12.75">
      <c r="A285" s="157"/>
      <c r="B285" s="157"/>
      <c r="C285" s="157"/>
      <c r="D285" s="158"/>
      <c r="E285" s="159"/>
      <c r="F285" s="160"/>
    </row>
    <row r="286" spans="1:6" ht="12.75">
      <c r="A286" s="157"/>
      <c r="B286" s="157"/>
      <c r="C286" s="157"/>
      <c r="D286" s="158"/>
      <c r="E286" s="159"/>
      <c r="F286" s="160"/>
    </row>
    <row r="287" spans="1:6" ht="12.75">
      <c r="A287" s="157"/>
      <c r="B287" s="157"/>
      <c r="C287" s="157"/>
      <c r="D287" s="158"/>
      <c r="E287" s="159"/>
      <c r="F287" s="160"/>
    </row>
    <row r="288" spans="1:6" ht="12.75">
      <c r="A288" s="157"/>
      <c r="B288" s="157"/>
      <c r="C288" s="157"/>
      <c r="D288" s="158"/>
      <c r="E288" s="159"/>
      <c r="F288" s="160"/>
    </row>
    <row r="289" spans="1:6" ht="12.75">
      <c r="A289" s="157"/>
      <c r="B289" s="157"/>
      <c r="C289" s="157"/>
      <c r="D289" s="158"/>
      <c r="E289" s="159"/>
      <c r="F289" s="160"/>
    </row>
    <row r="290" spans="1:6" ht="12.75">
      <c r="A290" s="157"/>
      <c r="B290" s="157"/>
      <c r="C290" s="157"/>
      <c r="D290" s="158"/>
      <c r="E290" s="159"/>
      <c r="F290" s="160"/>
    </row>
  </sheetData>
  <mergeCells count="44">
    <mergeCell ref="A258:A259"/>
    <mergeCell ref="B258:B259"/>
    <mergeCell ref="C258:C259"/>
    <mergeCell ref="D258:E258"/>
    <mergeCell ref="A147:A148"/>
    <mergeCell ref="B147:B148"/>
    <mergeCell ref="C147:C148"/>
    <mergeCell ref="D147:E147"/>
    <mergeCell ref="D91:E91"/>
    <mergeCell ref="A121:A122"/>
    <mergeCell ref="B121:B122"/>
    <mergeCell ref="C121:C122"/>
    <mergeCell ref="D121:E121"/>
    <mergeCell ref="B231:B232"/>
    <mergeCell ref="C231:C232"/>
    <mergeCell ref="D231:E231"/>
    <mergeCell ref="A59:A60"/>
    <mergeCell ref="B59:B60"/>
    <mergeCell ref="C59:C60"/>
    <mergeCell ref="D59:E59"/>
    <mergeCell ref="A91:A92"/>
    <mergeCell ref="B91:B92"/>
    <mergeCell ref="C91:C92"/>
    <mergeCell ref="D173:E173"/>
    <mergeCell ref="A202:A203"/>
    <mergeCell ref="B202:B203"/>
    <mergeCell ref="C202:C203"/>
    <mergeCell ref="D202:E202"/>
    <mergeCell ref="A278:C278"/>
    <mergeCell ref="A279:C279"/>
    <mergeCell ref="A280:C280"/>
    <mergeCell ref="A26:A27"/>
    <mergeCell ref="B26:B27"/>
    <mergeCell ref="C26:C27"/>
    <mergeCell ref="A173:A174"/>
    <mergeCell ref="B173:B174"/>
    <mergeCell ref="C173:C174"/>
    <mergeCell ref="A231:A232"/>
    <mergeCell ref="A1:F1"/>
    <mergeCell ref="D26:E26"/>
    <mergeCell ref="A3:A4"/>
    <mergeCell ref="B3:B4"/>
    <mergeCell ref="C3:C4"/>
    <mergeCell ref="D3:E3"/>
  </mergeCells>
  <printOptions horizontalCentered="1"/>
  <pageMargins left="0.3937007874015748" right="0.3937007874015748" top="1.1811023622047245" bottom="0.984251968503937" header="0.2362204724409449" footer="0.5118110236220472"/>
  <pageSetup firstPageNumber="7" useFirstPageNumber="1" fitToHeight="10" fitToWidth="1" horizontalDpi="600" verticalDpi="600" orientation="landscape" paperSize="9" scale="90" r:id="rId1"/>
  <headerFooter alignWithMargins="0">
    <oddHeader>&amp;L&amp;"Times New Roman CE,tučné"&amp;14Usnesení č. 8/744/3 - Příloha č. 4&amp;"Times New Roman CE,obyčejné"
Počet stran přílohy: 28&amp;R&amp;"Times New Roman CE,obyčejné"&amp;14Strana &amp;P</oddHeader>
  </headerFooter>
  <rowBreaks count="2" manualBreakCount="2">
    <brk id="119" max="5" man="1"/>
    <brk id="145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E10"/>
  <sheetViews>
    <sheetView workbookViewId="0" topLeftCell="A1">
      <selection activeCell="A1" sqref="A1"/>
    </sheetView>
  </sheetViews>
  <sheetFormatPr defaultColWidth="9.00390625" defaultRowHeight="12.75"/>
  <cols>
    <col min="1" max="1" width="12.625" style="25" customWidth="1"/>
    <col min="2" max="2" width="52.125" style="25" customWidth="1"/>
    <col min="3" max="3" width="46.625" style="25" customWidth="1"/>
    <col min="4" max="4" width="20.125" style="25" customWidth="1"/>
    <col min="5" max="5" width="9.125" style="164" customWidth="1"/>
    <col min="6" max="16384" width="9.125" style="25" customWidth="1"/>
  </cols>
  <sheetData>
    <row r="1" spans="1:2" ht="15.75">
      <c r="A1" s="162" t="s">
        <v>426</v>
      </c>
      <c r="B1" s="163" t="s">
        <v>427</v>
      </c>
    </row>
    <row r="3" ht="13.5" thickBot="1">
      <c r="D3" s="165" t="s">
        <v>428</v>
      </c>
    </row>
    <row r="4" spans="1:5" s="170" customFormat="1" ht="56.25" customHeight="1" thickBot="1">
      <c r="A4" s="166" t="s">
        <v>539</v>
      </c>
      <c r="B4" s="167" t="s">
        <v>540</v>
      </c>
      <c r="C4" s="167" t="s">
        <v>541</v>
      </c>
      <c r="D4" s="168" t="s">
        <v>429</v>
      </c>
      <c r="E4" s="169"/>
    </row>
    <row r="5" spans="1:5" ht="38.25">
      <c r="A5" s="171" t="s">
        <v>305</v>
      </c>
      <c r="B5" s="172" t="s">
        <v>430</v>
      </c>
      <c r="C5" s="173" t="s">
        <v>431</v>
      </c>
      <c r="D5" s="174">
        <v>75</v>
      </c>
      <c r="E5" s="175">
        <v>1404</v>
      </c>
    </row>
    <row r="6" spans="1:5" ht="25.5">
      <c r="A6" s="176" t="s">
        <v>432</v>
      </c>
      <c r="B6" s="177" t="s">
        <v>433</v>
      </c>
      <c r="C6" s="178" t="s">
        <v>434</v>
      </c>
      <c r="D6" s="179">
        <v>350</v>
      </c>
      <c r="E6" s="164">
        <v>1526</v>
      </c>
    </row>
    <row r="7" spans="1:5" ht="25.5">
      <c r="A7" s="176" t="s">
        <v>63</v>
      </c>
      <c r="B7" s="177" t="s">
        <v>435</v>
      </c>
      <c r="C7" s="178" t="s">
        <v>436</v>
      </c>
      <c r="D7" s="179">
        <v>100</v>
      </c>
      <c r="E7" s="164">
        <v>1330</v>
      </c>
    </row>
    <row r="8" spans="1:5" ht="12.75">
      <c r="A8" s="176" t="s">
        <v>437</v>
      </c>
      <c r="B8" s="180" t="s">
        <v>262</v>
      </c>
      <c r="C8" s="181" t="s">
        <v>438</v>
      </c>
      <c r="D8" s="179">
        <v>600</v>
      </c>
      <c r="E8" s="164">
        <v>1335</v>
      </c>
    </row>
    <row r="9" spans="1:5" ht="26.25" thickBot="1">
      <c r="A9" s="182" t="s">
        <v>418</v>
      </c>
      <c r="B9" s="183" t="s">
        <v>439</v>
      </c>
      <c r="C9" s="184" t="s">
        <v>440</v>
      </c>
      <c r="D9" s="102">
        <v>250</v>
      </c>
      <c r="E9" s="164">
        <v>1622</v>
      </c>
    </row>
    <row r="10" spans="1:4" ht="21" customHeight="1" thickBot="1">
      <c r="A10" s="185"/>
      <c r="B10" s="288" t="s">
        <v>441</v>
      </c>
      <c r="C10" s="288"/>
      <c r="D10" s="186">
        <f>SUM(D5:D9)</f>
        <v>1375</v>
      </c>
    </row>
  </sheetData>
  <mergeCells count="1">
    <mergeCell ref="B10:C10"/>
  </mergeCells>
  <printOptions/>
  <pageMargins left="0.7874015748031497" right="0.7874015748031497" top="1.1811023622047245" bottom="0.984251968503937" header="0.31496062992125984" footer="0.5118110236220472"/>
  <pageSetup firstPageNumber="17" useFirstPageNumber="1" horizontalDpi="600" verticalDpi="600" orientation="landscape" paperSize="9" r:id="rId1"/>
  <headerFooter alignWithMargins="0">
    <oddHeader>&amp;L&amp;"Times New Roman CE,tučné"&amp;14Usnesení č. 8/744/3 - Příloha č. 4&amp;"Times New Roman CE,obyčejné"
Počet stran přílohy: 28&amp;R&amp;"Times New Roman CE,obyčejné"&amp;14Strana 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44"/>
  <sheetViews>
    <sheetView zoomScale="80" zoomScaleNormal="80" zoomScaleSheetLayoutView="75" workbookViewId="0" topLeftCell="A1">
      <selection activeCell="A1" sqref="A1:C1"/>
    </sheetView>
  </sheetViews>
  <sheetFormatPr defaultColWidth="9.00390625" defaultRowHeight="12.75"/>
  <cols>
    <col min="1" max="1" width="12.375" style="106" customWidth="1"/>
    <col min="2" max="2" width="73.625" style="187" customWidth="1"/>
    <col min="3" max="3" width="37.375" style="106" customWidth="1"/>
    <col min="4" max="4" width="23.125" style="106" customWidth="1"/>
    <col min="5" max="16384" width="9.125" style="106" customWidth="1"/>
  </cols>
  <sheetData>
    <row r="1" spans="1:3" s="104" customFormat="1" ht="15.75">
      <c r="A1" s="240" t="s">
        <v>663</v>
      </c>
      <c r="B1" s="240"/>
      <c r="C1" s="240"/>
    </row>
    <row r="2" ht="13.5" thickBot="1">
      <c r="D2" s="188" t="s">
        <v>442</v>
      </c>
    </row>
    <row r="3" spans="1:4" ht="12.75">
      <c r="A3" s="211" t="s">
        <v>539</v>
      </c>
      <c r="B3" s="289" t="s">
        <v>665</v>
      </c>
      <c r="C3" s="280" t="s">
        <v>666</v>
      </c>
      <c r="D3" s="71" t="s">
        <v>542</v>
      </c>
    </row>
    <row r="4" spans="1:4" ht="26.25" thickBot="1">
      <c r="A4" s="212"/>
      <c r="B4" s="290"/>
      <c r="C4" s="281"/>
      <c r="D4" s="20" t="s">
        <v>521</v>
      </c>
    </row>
    <row r="5" spans="1:4" ht="25.5">
      <c r="A5" s="119">
        <v>48004898</v>
      </c>
      <c r="B5" s="27" t="s">
        <v>670</v>
      </c>
      <c r="C5" s="46" t="s">
        <v>671</v>
      </c>
      <c r="D5" s="189">
        <v>111</v>
      </c>
    </row>
    <row r="6" spans="1:4" ht="12.75">
      <c r="A6" s="119">
        <v>47813466</v>
      </c>
      <c r="B6" s="27" t="s">
        <v>672</v>
      </c>
      <c r="C6" s="46" t="s">
        <v>673</v>
      </c>
      <c r="D6" s="189">
        <v>86</v>
      </c>
    </row>
    <row r="7" spans="1:4" ht="12.75">
      <c r="A7" s="119">
        <v>60043661</v>
      </c>
      <c r="B7" s="27" t="s">
        <v>674</v>
      </c>
      <c r="C7" s="46" t="s">
        <v>675</v>
      </c>
      <c r="D7" s="189">
        <v>60</v>
      </c>
    </row>
    <row r="8" spans="1:4" ht="12.75">
      <c r="A8" s="119">
        <v>68334222</v>
      </c>
      <c r="B8" s="27" t="s">
        <v>676</v>
      </c>
      <c r="C8" s="46" t="s">
        <v>677</v>
      </c>
      <c r="D8" s="189">
        <v>17</v>
      </c>
    </row>
    <row r="9" spans="1:4" ht="12.75">
      <c r="A9" s="119">
        <v>60043652</v>
      </c>
      <c r="B9" s="27" t="s">
        <v>678</v>
      </c>
      <c r="C9" s="46" t="s">
        <v>679</v>
      </c>
      <c r="D9" s="189">
        <v>161</v>
      </c>
    </row>
    <row r="10" spans="1:4" ht="12.75">
      <c r="A10" s="119">
        <v>48004774</v>
      </c>
      <c r="B10" s="27" t="s">
        <v>680</v>
      </c>
      <c r="C10" s="46" t="s">
        <v>681</v>
      </c>
      <c r="D10" s="189">
        <v>21</v>
      </c>
    </row>
    <row r="11" spans="1:4" ht="12.75">
      <c r="A11" s="119">
        <v>60802464</v>
      </c>
      <c r="B11" s="27" t="s">
        <v>682</v>
      </c>
      <c r="C11" s="46" t="s">
        <v>683</v>
      </c>
      <c r="D11" s="189">
        <v>15</v>
      </c>
    </row>
    <row r="12" spans="1:4" ht="12.75">
      <c r="A12" s="119" t="s">
        <v>684</v>
      </c>
      <c r="B12" s="92" t="s">
        <v>685</v>
      </c>
      <c r="C12" s="46" t="s">
        <v>686</v>
      </c>
      <c r="D12" s="189">
        <v>26</v>
      </c>
    </row>
    <row r="13" spans="1:4" ht="12.75">
      <c r="A13" s="119">
        <v>47811927</v>
      </c>
      <c r="B13" s="27" t="s">
        <v>687</v>
      </c>
      <c r="C13" s="46" t="s">
        <v>688</v>
      </c>
      <c r="D13" s="189">
        <v>101</v>
      </c>
    </row>
    <row r="14" spans="1:4" ht="12.75">
      <c r="A14" s="119">
        <v>60802472</v>
      </c>
      <c r="B14" s="27" t="s">
        <v>689</v>
      </c>
      <c r="C14" s="46" t="s">
        <v>690</v>
      </c>
      <c r="D14" s="189">
        <v>4</v>
      </c>
    </row>
    <row r="15" spans="1:4" ht="12.75">
      <c r="A15" s="119">
        <v>47658061</v>
      </c>
      <c r="B15" s="27" t="s">
        <v>691</v>
      </c>
      <c r="C15" s="46" t="s">
        <v>692</v>
      </c>
      <c r="D15" s="189">
        <v>29</v>
      </c>
    </row>
    <row r="16" spans="1:4" ht="12.75">
      <c r="A16" s="119">
        <v>47811919</v>
      </c>
      <c r="B16" s="27" t="s">
        <v>693</v>
      </c>
      <c r="C16" s="46" t="s">
        <v>694</v>
      </c>
      <c r="D16" s="189">
        <v>51</v>
      </c>
    </row>
    <row r="17" spans="1:4" ht="12.75">
      <c r="A17" s="119">
        <v>61989339</v>
      </c>
      <c r="B17" s="92" t="s">
        <v>695</v>
      </c>
      <c r="C17" s="46" t="s">
        <v>696</v>
      </c>
      <c r="D17" s="189">
        <v>34</v>
      </c>
    </row>
    <row r="18" spans="1:4" ht="25.5">
      <c r="A18" s="119">
        <v>61989321</v>
      </c>
      <c r="B18" s="27" t="s">
        <v>697</v>
      </c>
      <c r="C18" s="46" t="s">
        <v>698</v>
      </c>
      <c r="D18" s="189">
        <v>34</v>
      </c>
    </row>
    <row r="19" spans="1:4" ht="25.5">
      <c r="A19" s="122">
        <v>61989258</v>
      </c>
      <c r="B19" s="92" t="s">
        <v>699</v>
      </c>
      <c r="C19" s="94" t="s">
        <v>700</v>
      </c>
      <c r="D19" s="189">
        <v>107</v>
      </c>
    </row>
    <row r="20" spans="1:4" ht="12.75">
      <c r="A20" s="119">
        <v>47998296</v>
      </c>
      <c r="B20" s="27" t="s">
        <v>701</v>
      </c>
      <c r="C20" s="46" t="s">
        <v>702</v>
      </c>
      <c r="D20" s="189">
        <v>44</v>
      </c>
    </row>
    <row r="21" spans="1:4" ht="12.75">
      <c r="A21" s="122">
        <v>47813563</v>
      </c>
      <c r="B21" s="92" t="s">
        <v>703</v>
      </c>
      <c r="C21" s="94" t="s">
        <v>704</v>
      </c>
      <c r="D21" s="189">
        <v>9</v>
      </c>
    </row>
    <row r="22" spans="1:4" ht="25.5">
      <c r="A22" s="123" t="s">
        <v>705</v>
      </c>
      <c r="B22" s="27" t="s">
        <v>706</v>
      </c>
      <c r="C22" s="92" t="s">
        <v>707</v>
      </c>
      <c r="D22" s="190">
        <v>47</v>
      </c>
    </row>
    <row r="23" spans="1:4" ht="12.75">
      <c r="A23" s="134">
        <v>60337401</v>
      </c>
      <c r="B23" s="27" t="s">
        <v>719</v>
      </c>
      <c r="C23" s="92" t="s">
        <v>720</v>
      </c>
      <c r="D23" s="190">
        <v>57</v>
      </c>
    </row>
    <row r="24" spans="1:4" ht="12.75">
      <c r="A24" s="134" t="s">
        <v>721</v>
      </c>
      <c r="B24" s="27" t="s">
        <v>722</v>
      </c>
      <c r="C24" s="92" t="s">
        <v>723</v>
      </c>
      <c r="D24" s="190">
        <v>26</v>
      </c>
    </row>
    <row r="25" spans="1:4" ht="12.75">
      <c r="A25" s="134">
        <v>47655224</v>
      </c>
      <c r="B25" s="27" t="s">
        <v>726</v>
      </c>
      <c r="C25" s="92" t="s">
        <v>727</v>
      </c>
      <c r="D25" s="190">
        <v>22</v>
      </c>
    </row>
    <row r="26" spans="1:4" ht="12.75">
      <c r="A26" s="134">
        <v>60337273</v>
      </c>
      <c r="B26" s="27" t="s">
        <v>730</v>
      </c>
      <c r="C26" s="92" t="s">
        <v>731</v>
      </c>
      <c r="D26" s="190">
        <v>50</v>
      </c>
    </row>
    <row r="27" spans="1:4" ht="12.75">
      <c r="A27" s="134">
        <v>47813555</v>
      </c>
      <c r="B27" s="27" t="s">
        <v>732</v>
      </c>
      <c r="C27" s="92" t="s">
        <v>733</v>
      </c>
      <c r="D27" s="190">
        <v>2</v>
      </c>
    </row>
    <row r="28" spans="1:4" ht="12.75">
      <c r="A28" s="134">
        <v>48004359</v>
      </c>
      <c r="B28" s="27" t="s">
        <v>742</v>
      </c>
      <c r="C28" s="92" t="s">
        <v>743</v>
      </c>
      <c r="D28" s="190">
        <v>115</v>
      </c>
    </row>
    <row r="29" spans="1:4" ht="12.75">
      <c r="A29" s="134" t="s">
        <v>744</v>
      </c>
      <c r="B29" s="27" t="s">
        <v>745</v>
      </c>
      <c r="C29" s="92" t="s">
        <v>746</v>
      </c>
      <c r="D29" s="190">
        <v>39</v>
      </c>
    </row>
    <row r="30" spans="1:4" ht="12.75">
      <c r="A30" s="146"/>
      <c r="B30" s="125"/>
      <c r="C30" s="126"/>
      <c r="D30" s="191"/>
    </row>
    <row r="31" spans="1:4" ht="12.75">
      <c r="A31" s="192"/>
      <c r="B31" s="139"/>
      <c r="C31" s="193"/>
      <c r="D31" s="194"/>
    </row>
    <row r="32" ht="13.5" thickBot="1">
      <c r="D32" s="188" t="s">
        <v>443</v>
      </c>
    </row>
    <row r="33" spans="1:4" ht="12.75">
      <c r="A33" s="211" t="s">
        <v>539</v>
      </c>
      <c r="B33" s="289" t="s">
        <v>665</v>
      </c>
      <c r="C33" s="280" t="s">
        <v>666</v>
      </c>
      <c r="D33" s="71" t="s">
        <v>542</v>
      </c>
    </row>
    <row r="34" spans="1:4" ht="26.25" thickBot="1">
      <c r="A34" s="212"/>
      <c r="B34" s="290"/>
      <c r="C34" s="281"/>
      <c r="D34" s="20" t="s">
        <v>521</v>
      </c>
    </row>
    <row r="35" spans="1:4" ht="12.75">
      <c r="A35" s="134">
        <v>61989282</v>
      </c>
      <c r="B35" s="27" t="s">
        <v>747</v>
      </c>
      <c r="C35" s="92" t="s">
        <v>748</v>
      </c>
      <c r="D35" s="190">
        <v>123</v>
      </c>
    </row>
    <row r="36" spans="1:4" ht="12.75">
      <c r="A36" s="134">
        <v>61955744</v>
      </c>
      <c r="B36" s="27" t="s">
        <v>751</v>
      </c>
      <c r="C36" s="92" t="s">
        <v>752</v>
      </c>
      <c r="D36" s="190">
        <v>140</v>
      </c>
    </row>
    <row r="37" spans="1:4" ht="12.75">
      <c r="A37" s="134" t="s">
        <v>755</v>
      </c>
      <c r="B37" s="27" t="s">
        <v>756</v>
      </c>
      <c r="C37" s="92" t="s">
        <v>757</v>
      </c>
      <c r="D37" s="190">
        <v>16</v>
      </c>
    </row>
    <row r="38" spans="1:4" ht="12.75">
      <c r="A38" s="123" t="s">
        <v>758</v>
      </c>
      <c r="B38" s="27" t="s">
        <v>759</v>
      </c>
      <c r="C38" s="94" t="s">
        <v>760</v>
      </c>
      <c r="D38" s="190">
        <v>97</v>
      </c>
    </row>
    <row r="39" spans="1:4" ht="12.75">
      <c r="A39" s="123" t="s">
        <v>761</v>
      </c>
      <c r="B39" s="27" t="s">
        <v>762</v>
      </c>
      <c r="C39" s="94" t="s">
        <v>763</v>
      </c>
      <c r="D39" s="190">
        <v>227</v>
      </c>
    </row>
    <row r="40" spans="1:4" ht="12.75">
      <c r="A40" s="123" t="s">
        <v>764</v>
      </c>
      <c r="B40" s="94" t="s">
        <v>765</v>
      </c>
      <c r="C40" s="94" t="s">
        <v>766</v>
      </c>
      <c r="D40" s="190">
        <v>55</v>
      </c>
    </row>
    <row r="41" spans="1:4" ht="12.75">
      <c r="A41" s="123">
        <v>62331540</v>
      </c>
      <c r="B41" s="27" t="s">
        <v>767</v>
      </c>
      <c r="C41" s="136" t="s">
        <v>768</v>
      </c>
      <c r="D41" s="190">
        <v>1020</v>
      </c>
    </row>
    <row r="42" spans="1:4" ht="12.75">
      <c r="A42" s="123">
        <v>62331205</v>
      </c>
      <c r="B42" s="27" t="s">
        <v>770</v>
      </c>
      <c r="C42" s="94" t="s">
        <v>771</v>
      </c>
      <c r="D42" s="190">
        <v>28</v>
      </c>
    </row>
    <row r="43" spans="1:4" ht="12.75">
      <c r="A43" s="123" t="s">
        <v>772</v>
      </c>
      <c r="B43" s="27" t="s">
        <v>773</v>
      </c>
      <c r="C43" s="94" t="s">
        <v>774</v>
      </c>
      <c r="D43" s="190">
        <v>232</v>
      </c>
    </row>
    <row r="44" spans="1:4" ht="12.75">
      <c r="A44" s="123" t="s">
        <v>775</v>
      </c>
      <c r="B44" s="27" t="s">
        <v>776</v>
      </c>
      <c r="C44" s="94" t="s">
        <v>777</v>
      </c>
      <c r="D44" s="190">
        <v>117</v>
      </c>
    </row>
    <row r="45" spans="1:4" ht="25.5">
      <c r="A45" s="123">
        <v>62331493</v>
      </c>
      <c r="B45" s="27" t="s">
        <v>778</v>
      </c>
      <c r="C45" s="94" t="s">
        <v>779</v>
      </c>
      <c r="D45" s="190">
        <v>212</v>
      </c>
    </row>
    <row r="46" spans="1:4" ht="12.75">
      <c r="A46" s="123" t="s">
        <v>780</v>
      </c>
      <c r="B46" s="27" t="s">
        <v>781</v>
      </c>
      <c r="C46" s="94" t="s">
        <v>782</v>
      </c>
      <c r="D46" s="190">
        <v>13</v>
      </c>
    </row>
    <row r="47" spans="1:4" ht="12.75">
      <c r="A47" s="123">
        <v>62331639</v>
      </c>
      <c r="B47" s="27" t="s">
        <v>783</v>
      </c>
      <c r="C47" s="94" t="s">
        <v>784</v>
      </c>
      <c r="D47" s="190">
        <v>195</v>
      </c>
    </row>
    <row r="48" spans="1:4" ht="12.75">
      <c r="A48" s="123" t="s">
        <v>785</v>
      </c>
      <c r="B48" s="27" t="s">
        <v>786</v>
      </c>
      <c r="C48" s="94" t="s">
        <v>787</v>
      </c>
      <c r="D48" s="190">
        <v>75</v>
      </c>
    </row>
    <row r="49" spans="1:4" ht="25.5">
      <c r="A49" s="123" t="s">
        <v>788</v>
      </c>
      <c r="B49" s="27" t="s">
        <v>789</v>
      </c>
      <c r="C49" s="94" t="s">
        <v>790</v>
      </c>
      <c r="D49" s="190">
        <v>134</v>
      </c>
    </row>
    <row r="50" spans="1:4" ht="12.75">
      <c r="A50" s="123">
        <v>62331558</v>
      </c>
      <c r="B50" s="27" t="s">
        <v>791</v>
      </c>
      <c r="C50" s="94" t="s">
        <v>792</v>
      </c>
      <c r="D50" s="190">
        <v>93</v>
      </c>
    </row>
    <row r="51" spans="1:4" ht="12.75">
      <c r="A51" s="123">
        <v>62331582</v>
      </c>
      <c r="B51" s="27" t="s">
        <v>793</v>
      </c>
      <c r="C51" s="94" t="s">
        <v>794</v>
      </c>
      <c r="D51" s="190">
        <v>127</v>
      </c>
    </row>
    <row r="52" spans="1:4" ht="12.75">
      <c r="A52" s="123">
        <v>47813091</v>
      </c>
      <c r="B52" s="27" t="s">
        <v>795</v>
      </c>
      <c r="C52" s="94" t="s">
        <v>796</v>
      </c>
      <c r="D52" s="190">
        <v>33</v>
      </c>
    </row>
    <row r="53" spans="1:4" ht="12.75">
      <c r="A53" s="123">
        <v>62331795</v>
      </c>
      <c r="B53" s="27" t="s">
        <v>797</v>
      </c>
      <c r="C53" s="94" t="s">
        <v>798</v>
      </c>
      <c r="D53" s="190">
        <v>90</v>
      </c>
    </row>
    <row r="54" spans="1:4" ht="12.75">
      <c r="A54" s="123" t="s">
        <v>799</v>
      </c>
      <c r="B54" s="27" t="s">
        <v>800</v>
      </c>
      <c r="C54" s="94" t="s">
        <v>801</v>
      </c>
      <c r="D54" s="190">
        <v>34</v>
      </c>
    </row>
    <row r="55" spans="1:4" ht="12.75">
      <c r="A55" s="123" t="s">
        <v>802</v>
      </c>
      <c r="B55" s="27" t="s">
        <v>803</v>
      </c>
      <c r="C55" s="94" t="s">
        <v>804</v>
      </c>
      <c r="D55" s="190">
        <v>183</v>
      </c>
    </row>
    <row r="56" spans="1:4" ht="12.75">
      <c r="A56" s="123" t="s">
        <v>805</v>
      </c>
      <c r="B56" s="27" t="s">
        <v>806</v>
      </c>
      <c r="C56" s="94" t="s">
        <v>807</v>
      </c>
      <c r="D56" s="190">
        <v>70</v>
      </c>
    </row>
    <row r="57" spans="1:4" ht="12.75">
      <c r="A57" s="123" t="s">
        <v>808</v>
      </c>
      <c r="B57" s="27" t="s">
        <v>809</v>
      </c>
      <c r="C57" s="94" t="s">
        <v>810</v>
      </c>
      <c r="D57" s="190">
        <v>34</v>
      </c>
    </row>
    <row r="58" spans="1:4" ht="12.75">
      <c r="A58" s="123" t="s">
        <v>811</v>
      </c>
      <c r="B58" s="27" t="s">
        <v>0</v>
      </c>
      <c r="C58" s="94" t="s">
        <v>1</v>
      </c>
      <c r="D58" s="190">
        <v>99</v>
      </c>
    </row>
    <row r="59" spans="1:4" ht="12.75">
      <c r="A59" s="123" t="s">
        <v>2</v>
      </c>
      <c r="B59" s="27" t="s">
        <v>3</v>
      </c>
      <c r="C59" s="94" t="s">
        <v>4</v>
      </c>
      <c r="D59" s="190">
        <v>98</v>
      </c>
    </row>
    <row r="60" spans="1:4" ht="12.75">
      <c r="A60" s="123" t="s">
        <v>5</v>
      </c>
      <c r="B60" s="27" t="s">
        <v>6</v>
      </c>
      <c r="C60" s="94" t="s">
        <v>7</v>
      </c>
      <c r="D60" s="190">
        <v>282</v>
      </c>
    </row>
    <row r="61" spans="1:4" ht="12.75">
      <c r="A61" s="123">
        <v>47813105</v>
      </c>
      <c r="B61" s="27" t="s">
        <v>8</v>
      </c>
      <c r="C61" s="94" t="s">
        <v>9</v>
      </c>
      <c r="D61" s="190">
        <v>94</v>
      </c>
    </row>
    <row r="62" spans="1:4" ht="12.75">
      <c r="A62" s="146"/>
      <c r="B62" s="125"/>
      <c r="C62" s="126"/>
      <c r="D62" s="191"/>
    </row>
    <row r="63" spans="1:4" ht="12.75">
      <c r="A63" s="192"/>
      <c r="B63" s="139"/>
      <c r="C63" s="193"/>
      <c r="D63" s="194"/>
    </row>
    <row r="64" ht="13.5" thickBot="1">
      <c r="D64" s="188" t="s">
        <v>444</v>
      </c>
    </row>
    <row r="65" spans="1:4" ht="12.75">
      <c r="A65" s="211" t="s">
        <v>539</v>
      </c>
      <c r="B65" s="289" t="s">
        <v>665</v>
      </c>
      <c r="C65" s="280" t="s">
        <v>666</v>
      </c>
      <c r="D65" s="71" t="s">
        <v>542</v>
      </c>
    </row>
    <row r="66" spans="1:4" ht="26.25" thickBot="1">
      <c r="A66" s="212"/>
      <c r="B66" s="290"/>
      <c r="C66" s="281"/>
      <c r="D66" s="20" t="s">
        <v>521</v>
      </c>
    </row>
    <row r="67" spans="1:4" ht="12.75">
      <c r="A67" s="134" t="s">
        <v>10</v>
      </c>
      <c r="B67" s="94" t="s">
        <v>11</v>
      </c>
      <c r="C67" s="94" t="s">
        <v>12</v>
      </c>
      <c r="D67" s="190">
        <v>1066</v>
      </c>
    </row>
    <row r="68" spans="1:4" ht="25.5">
      <c r="A68" s="123" t="s">
        <v>445</v>
      </c>
      <c r="B68" s="27" t="s">
        <v>446</v>
      </c>
      <c r="C68" s="92" t="s">
        <v>447</v>
      </c>
      <c r="D68" s="190">
        <v>78</v>
      </c>
    </row>
    <row r="69" spans="1:4" ht="12.75">
      <c r="A69" s="123">
        <v>61989011</v>
      </c>
      <c r="B69" s="94" t="s">
        <v>13</v>
      </c>
      <c r="C69" s="94" t="s">
        <v>14</v>
      </c>
      <c r="D69" s="190">
        <v>75</v>
      </c>
    </row>
    <row r="70" spans="1:4" ht="25.5">
      <c r="A70" s="134">
        <v>62330403</v>
      </c>
      <c r="B70" s="27" t="s">
        <v>15</v>
      </c>
      <c r="C70" s="92" t="s">
        <v>16</v>
      </c>
      <c r="D70" s="190">
        <v>154</v>
      </c>
    </row>
    <row r="71" spans="1:4" ht="12.75">
      <c r="A71" s="122">
        <v>47813130</v>
      </c>
      <c r="B71" s="27" t="s">
        <v>17</v>
      </c>
      <c r="C71" s="94" t="s">
        <v>18</v>
      </c>
      <c r="D71" s="190">
        <v>241</v>
      </c>
    </row>
    <row r="72" spans="1:4" ht="12.75">
      <c r="A72" s="123" t="s">
        <v>19</v>
      </c>
      <c r="B72" s="27" t="s">
        <v>20</v>
      </c>
      <c r="C72" s="94" t="s">
        <v>21</v>
      </c>
      <c r="D72" s="190">
        <v>115</v>
      </c>
    </row>
    <row r="73" spans="1:4" ht="12.75">
      <c r="A73" s="123">
        <v>60337346</v>
      </c>
      <c r="B73" s="92" t="s">
        <v>25</v>
      </c>
      <c r="C73" s="94" t="s">
        <v>26</v>
      </c>
      <c r="D73" s="190">
        <v>25</v>
      </c>
    </row>
    <row r="74" spans="1:4" ht="12.75">
      <c r="A74" s="123">
        <v>64628124</v>
      </c>
      <c r="B74" s="143" t="s">
        <v>29</v>
      </c>
      <c r="C74" s="94" t="s">
        <v>30</v>
      </c>
      <c r="D74" s="190">
        <v>22</v>
      </c>
    </row>
    <row r="75" spans="1:4" ht="12.75">
      <c r="A75" s="123">
        <v>47813474</v>
      </c>
      <c r="B75" s="27" t="s">
        <v>31</v>
      </c>
      <c r="C75" s="94" t="s">
        <v>32</v>
      </c>
      <c r="D75" s="190">
        <v>16</v>
      </c>
    </row>
    <row r="76" spans="1:4" ht="12.75">
      <c r="A76" s="123">
        <v>60337389</v>
      </c>
      <c r="B76" s="27" t="s">
        <v>33</v>
      </c>
      <c r="C76" s="94" t="s">
        <v>34</v>
      </c>
      <c r="D76" s="190">
        <v>9</v>
      </c>
    </row>
    <row r="77" spans="1:4" ht="12.75">
      <c r="A77" s="123">
        <v>64628132</v>
      </c>
      <c r="B77" s="143" t="s">
        <v>35</v>
      </c>
      <c r="C77" s="94" t="s">
        <v>36</v>
      </c>
      <c r="D77" s="190">
        <v>33</v>
      </c>
    </row>
    <row r="78" spans="1:4" ht="12.75">
      <c r="A78" s="123" t="s">
        <v>37</v>
      </c>
      <c r="B78" s="27" t="s">
        <v>38</v>
      </c>
      <c r="C78" s="94" t="s">
        <v>39</v>
      </c>
      <c r="D78" s="190">
        <v>58</v>
      </c>
    </row>
    <row r="79" spans="1:4" ht="12.75">
      <c r="A79" s="123">
        <v>47813113</v>
      </c>
      <c r="B79" s="27" t="s">
        <v>40</v>
      </c>
      <c r="C79" s="94" t="s">
        <v>41</v>
      </c>
      <c r="D79" s="190">
        <v>48</v>
      </c>
    </row>
    <row r="80" spans="1:4" ht="12.75">
      <c r="A80" s="134" t="s">
        <v>42</v>
      </c>
      <c r="B80" s="27" t="s">
        <v>43</v>
      </c>
      <c r="C80" s="94" t="s">
        <v>44</v>
      </c>
      <c r="D80" s="190">
        <v>89</v>
      </c>
    </row>
    <row r="81" spans="1:4" ht="25.5">
      <c r="A81" s="134" t="s">
        <v>45</v>
      </c>
      <c r="B81" s="27" t="s">
        <v>46</v>
      </c>
      <c r="C81" s="94" t="s">
        <v>47</v>
      </c>
      <c r="D81" s="190">
        <v>140</v>
      </c>
    </row>
    <row r="82" spans="1:4" ht="12.75">
      <c r="A82" s="134">
        <v>60337320</v>
      </c>
      <c r="B82" s="27" t="s">
        <v>48</v>
      </c>
      <c r="C82" s="94" t="s">
        <v>49</v>
      </c>
      <c r="D82" s="190">
        <v>80</v>
      </c>
    </row>
    <row r="83" spans="1:4" ht="12.75">
      <c r="A83" s="134" t="s">
        <v>50</v>
      </c>
      <c r="B83" s="27" t="s">
        <v>51</v>
      </c>
      <c r="C83" s="94" t="s">
        <v>52</v>
      </c>
      <c r="D83" s="190">
        <v>109</v>
      </c>
    </row>
    <row r="84" spans="1:4" ht="12.75">
      <c r="A84" s="134">
        <v>47813083</v>
      </c>
      <c r="B84" s="27" t="s">
        <v>53</v>
      </c>
      <c r="C84" s="94" t="s">
        <v>54</v>
      </c>
      <c r="D84" s="190">
        <v>96</v>
      </c>
    </row>
    <row r="85" spans="1:4" ht="12.75">
      <c r="A85" s="134">
        <v>60337494</v>
      </c>
      <c r="B85" s="27" t="s">
        <v>55</v>
      </c>
      <c r="C85" s="94" t="s">
        <v>56</v>
      </c>
      <c r="D85" s="190">
        <v>118</v>
      </c>
    </row>
    <row r="86" spans="1:4" ht="12.75">
      <c r="A86" s="134" t="s">
        <v>57</v>
      </c>
      <c r="B86" s="27" t="s">
        <v>58</v>
      </c>
      <c r="C86" s="94" t="s">
        <v>59</v>
      </c>
      <c r="D86" s="190">
        <v>89</v>
      </c>
    </row>
    <row r="87" spans="1:4" ht="12.75">
      <c r="A87" s="119" t="s">
        <v>60</v>
      </c>
      <c r="B87" s="27" t="s">
        <v>61</v>
      </c>
      <c r="C87" s="92" t="s">
        <v>62</v>
      </c>
      <c r="D87" s="190">
        <v>127</v>
      </c>
    </row>
    <row r="88" spans="1:4" ht="12.75">
      <c r="A88" s="119" t="s">
        <v>63</v>
      </c>
      <c r="B88" s="27" t="s">
        <v>64</v>
      </c>
      <c r="C88" s="144" t="s">
        <v>65</v>
      </c>
      <c r="D88" s="190">
        <v>2</v>
      </c>
    </row>
    <row r="89" spans="1:4" ht="12.75">
      <c r="A89" s="122">
        <v>60045922</v>
      </c>
      <c r="B89" s="27" t="s">
        <v>68</v>
      </c>
      <c r="C89" s="94" t="s">
        <v>69</v>
      </c>
      <c r="D89" s="189">
        <v>8</v>
      </c>
    </row>
    <row r="90" spans="1:4" ht="12.75">
      <c r="A90" s="122">
        <v>62330381</v>
      </c>
      <c r="B90" s="27" t="s">
        <v>72</v>
      </c>
      <c r="C90" s="94" t="s">
        <v>73</v>
      </c>
      <c r="D90" s="189">
        <v>2</v>
      </c>
    </row>
    <row r="91" spans="1:4" ht="12.75">
      <c r="A91" s="123">
        <v>47813075</v>
      </c>
      <c r="B91" s="27" t="s">
        <v>80</v>
      </c>
      <c r="C91" s="94" t="s">
        <v>81</v>
      </c>
      <c r="D91" s="190">
        <v>30</v>
      </c>
    </row>
    <row r="92" spans="1:4" ht="12.75">
      <c r="A92" s="123" t="s">
        <v>85</v>
      </c>
      <c r="B92" s="27" t="s">
        <v>86</v>
      </c>
      <c r="C92" s="94" t="s">
        <v>87</v>
      </c>
      <c r="D92" s="190">
        <v>130</v>
      </c>
    </row>
    <row r="93" spans="1:4" ht="12.75">
      <c r="A93" s="146"/>
      <c r="B93" s="125"/>
      <c r="C93" s="126"/>
      <c r="D93" s="191"/>
    </row>
    <row r="94" spans="1:4" ht="12.75">
      <c r="A94" s="192"/>
      <c r="B94" s="139"/>
      <c r="C94" s="193"/>
      <c r="D94" s="194"/>
    </row>
    <row r="95" ht="13.5" thickBot="1">
      <c r="D95" s="188" t="s">
        <v>448</v>
      </c>
    </row>
    <row r="96" spans="1:4" ht="12.75">
      <c r="A96" s="211" t="s">
        <v>539</v>
      </c>
      <c r="B96" s="289" t="s">
        <v>665</v>
      </c>
      <c r="C96" s="280" t="s">
        <v>666</v>
      </c>
      <c r="D96" s="71" t="s">
        <v>542</v>
      </c>
    </row>
    <row r="97" spans="1:4" ht="26.25" thickBot="1">
      <c r="A97" s="212"/>
      <c r="B97" s="290"/>
      <c r="C97" s="281"/>
      <c r="D97" s="20" t="s">
        <v>521</v>
      </c>
    </row>
    <row r="98" spans="1:4" ht="12.75">
      <c r="A98" s="123">
        <v>70645566</v>
      </c>
      <c r="B98" s="27" t="s">
        <v>88</v>
      </c>
      <c r="C98" s="94" t="s">
        <v>89</v>
      </c>
      <c r="D98" s="190">
        <v>79</v>
      </c>
    </row>
    <row r="99" spans="1:4" ht="12.75">
      <c r="A99" s="134" t="s">
        <v>90</v>
      </c>
      <c r="B99" s="27" t="s">
        <v>91</v>
      </c>
      <c r="C99" s="92" t="s">
        <v>92</v>
      </c>
      <c r="D99" s="190">
        <v>1</v>
      </c>
    </row>
    <row r="100" spans="1:4" ht="12.75">
      <c r="A100" s="134" t="s">
        <v>93</v>
      </c>
      <c r="B100" s="27" t="s">
        <v>94</v>
      </c>
      <c r="C100" s="92" t="s">
        <v>95</v>
      </c>
      <c r="D100" s="190">
        <v>50</v>
      </c>
    </row>
    <row r="101" spans="1:4" ht="12.75">
      <c r="A101" s="134" t="s">
        <v>96</v>
      </c>
      <c r="B101" s="27" t="s">
        <v>97</v>
      </c>
      <c r="C101" s="92" t="s">
        <v>98</v>
      </c>
      <c r="D101" s="190">
        <f>46+7</f>
        <v>53</v>
      </c>
    </row>
    <row r="102" spans="1:4" ht="12.75">
      <c r="A102" s="134" t="s">
        <v>99</v>
      </c>
      <c r="B102" s="27" t="s">
        <v>100</v>
      </c>
      <c r="C102" s="92" t="s">
        <v>101</v>
      </c>
      <c r="D102" s="190">
        <v>27</v>
      </c>
    </row>
    <row r="103" spans="1:4" ht="12.75">
      <c r="A103" s="134" t="s">
        <v>102</v>
      </c>
      <c r="B103" s="92" t="s">
        <v>103</v>
      </c>
      <c r="C103" s="94" t="s">
        <v>104</v>
      </c>
      <c r="D103" s="190">
        <v>10</v>
      </c>
    </row>
    <row r="104" spans="1:4" ht="12.75">
      <c r="A104" s="134">
        <v>61989291</v>
      </c>
      <c r="B104" s="27" t="s">
        <v>105</v>
      </c>
      <c r="C104" s="92" t="s">
        <v>106</v>
      </c>
      <c r="D104" s="190">
        <v>84</v>
      </c>
    </row>
    <row r="105" spans="1:4" ht="12.75">
      <c r="A105" s="123" t="s">
        <v>107</v>
      </c>
      <c r="B105" s="27" t="s">
        <v>108</v>
      </c>
      <c r="C105" s="94" t="s">
        <v>109</v>
      </c>
      <c r="D105" s="190">
        <v>47</v>
      </c>
    </row>
    <row r="106" spans="1:4" ht="12.75">
      <c r="A106" s="123" t="s">
        <v>110</v>
      </c>
      <c r="B106" s="27" t="s">
        <v>111</v>
      </c>
      <c r="C106" s="94" t="s">
        <v>112</v>
      </c>
      <c r="D106" s="190">
        <v>124</v>
      </c>
    </row>
    <row r="107" spans="1:4" ht="25.5">
      <c r="A107" s="119" t="s">
        <v>113</v>
      </c>
      <c r="B107" s="27" t="s">
        <v>114</v>
      </c>
      <c r="C107" s="144" t="s">
        <v>115</v>
      </c>
      <c r="D107" s="190">
        <v>53</v>
      </c>
    </row>
    <row r="108" spans="1:4" ht="25.5">
      <c r="A108" s="122">
        <v>63731371</v>
      </c>
      <c r="B108" s="27" t="s">
        <v>116</v>
      </c>
      <c r="C108" s="145" t="s">
        <v>117</v>
      </c>
      <c r="D108" s="190">
        <v>113</v>
      </c>
    </row>
    <row r="109" spans="1:4" ht="25.5">
      <c r="A109" s="123">
        <v>14451093</v>
      </c>
      <c r="B109" s="27" t="s">
        <v>118</v>
      </c>
      <c r="C109" s="94" t="s">
        <v>119</v>
      </c>
      <c r="D109" s="190">
        <v>809</v>
      </c>
    </row>
    <row r="110" spans="1:4" ht="12.75">
      <c r="A110" s="134">
        <v>14450909</v>
      </c>
      <c r="B110" s="27" t="s">
        <v>120</v>
      </c>
      <c r="C110" s="94" t="s">
        <v>121</v>
      </c>
      <c r="D110" s="190">
        <v>36</v>
      </c>
    </row>
    <row r="111" spans="1:4" ht="25.5">
      <c r="A111" s="123" t="s">
        <v>122</v>
      </c>
      <c r="B111" s="27" t="s">
        <v>123</v>
      </c>
      <c r="C111" s="94" t="s">
        <v>124</v>
      </c>
      <c r="D111" s="190">
        <v>214</v>
      </c>
    </row>
    <row r="112" spans="1:4" ht="12.75">
      <c r="A112" s="123">
        <v>18054455</v>
      </c>
      <c r="B112" s="27" t="s">
        <v>128</v>
      </c>
      <c r="C112" s="46" t="s">
        <v>129</v>
      </c>
      <c r="D112" s="190">
        <v>123</v>
      </c>
    </row>
    <row r="113" spans="1:4" ht="12.75">
      <c r="A113" s="134" t="s">
        <v>130</v>
      </c>
      <c r="B113" s="94" t="s">
        <v>131</v>
      </c>
      <c r="C113" s="94" t="s">
        <v>132</v>
      </c>
      <c r="D113" s="190">
        <f>72+18</f>
        <v>90</v>
      </c>
    </row>
    <row r="114" spans="1:4" ht="12.75">
      <c r="A114" s="123">
        <v>62331574</v>
      </c>
      <c r="B114" s="27" t="s">
        <v>133</v>
      </c>
      <c r="C114" s="94" t="s">
        <v>134</v>
      </c>
      <c r="D114" s="190">
        <v>73</v>
      </c>
    </row>
    <row r="115" spans="1:4" ht="12.75">
      <c r="A115" s="123" t="s">
        <v>135</v>
      </c>
      <c r="B115" s="27" t="s">
        <v>136</v>
      </c>
      <c r="C115" s="94" t="s">
        <v>137</v>
      </c>
      <c r="D115" s="190">
        <v>478</v>
      </c>
    </row>
    <row r="116" spans="1:4" ht="12.75">
      <c r="A116" s="123">
        <v>62331566</v>
      </c>
      <c r="B116" s="27" t="s">
        <v>138</v>
      </c>
      <c r="C116" s="94" t="s">
        <v>139</v>
      </c>
      <c r="D116" s="190">
        <v>35</v>
      </c>
    </row>
    <row r="117" spans="1:4" ht="12.75">
      <c r="A117" s="123">
        <v>47813148</v>
      </c>
      <c r="B117" s="27" t="s">
        <v>140</v>
      </c>
      <c r="C117" s="94" t="s">
        <v>141</v>
      </c>
      <c r="D117" s="190">
        <v>154</v>
      </c>
    </row>
    <row r="118" spans="1:4" ht="25.5">
      <c r="A118" s="123" t="s">
        <v>142</v>
      </c>
      <c r="B118" s="27" t="s">
        <v>143</v>
      </c>
      <c r="C118" s="94" t="s">
        <v>144</v>
      </c>
      <c r="D118" s="190">
        <v>187</v>
      </c>
    </row>
    <row r="119" spans="1:4" ht="12.75">
      <c r="A119" s="123" t="s">
        <v>145</v>
      </c>
      <c r="B119" s="27" t="s">
        <v>146</v>
      </c>
      <c r="C119" s="94" t="s">
        <v>147</v>
      </c>
      <c r="D119" s="190">
        <v>54</v>
      </c>
    </row>
    <row r="120" spans="1:4" ht="12.75">
      <c r="A120" s="123" t="s">
        <v>148</v>
      </c>
      <c r="B120" s="27" t="s">
        <v>149</v>
      </c>
      <c r="C120" s="94" t="s">
        <v>150</v>
      </c>
      <c r="D120" s="190">
        <v>219</v>
      </c>
    </row>
    <row r="121" spans="1:4" ht="12.75">
      <c r="A121" s="123" t="s">
        <v>151</v>
      </c>
      <c r="B121" s="27" t="s">
        <v>152</v>
      </c>
      <c r="C121" s="94" t="s">
        <v>153</v>
      </c>
      <c r="D121" s="190">
        <v>161</v>
      </c>
    </row>
    <row r="122" spans="1:4" ht="12.75">
      <c r="A122" s="146"/>
      <c r="B122" s="125"/>
      <c r="C122" s="126"/>
      <c r="D122" s="191"/>
    </row>
    <row r="123" spans="1:4" ht="12.75">
      <c r="A123" s="192"/>
      <c r="B123" s="139"/>
      <c r="C123" s="193"/>
      <c r="D123" s="194"/>
    </row>
    <row r="124" ht="13.5" thickBot="1">
      <c r="D124" s="188" t="s">
        <v>449</v>
      </c>
    </row>
    <row r="125" spans="1:4" ht="12.75">
      <c r="A125" s="211" t="s">
        <v>539</v>
      </c>
      <c r="B125" s="289" t="s">
        <v>665</v>
      </c>
      <c r="C125" s="280" t="s">
        <v>666</v>
      </c>
      <c r="D125" s="71" t="s">
        <v>542</v>
      </c>
    </row>
    <row r="126" spans="1:4" ht="26.25" thickBot="1">
      <c r="A126" s="212"/>
      <c r="B126" s="290"/>
      <c r="C126" s="281"/>
      <c r="D126" s="20" t="s">
        <v>521</v>
      </c>
    </row>
    <row r="127" spans="1:4" ht="12.75">
      <c r="A127" s="123">
        <v>62331515</v>
      </c>
      <c r="B127" s="27" t="s">
        <v>154</v>
      </c>
      <c r="C127" s="94" t="s">
        <v>155</v>
      </c>
      <c r="D127" s="190">
        <v>243</v>
      </c>
    </row>
    <row r="128" spans="1:4" ht="12.75">
      <c r="A128" s="123">
        <v>69610134</v>
      </c>
      <c r="B128" s="27" t="s">
        <v>156</v>
      </c>
      <c r="C128" s="94" t="s">
        <v>157</v>
      </c>
      <c r="D128" s="190">
        <v>3</v>
      </c>
    </row>
    <row r="129" spans="1:4" ht="12.75">
      <c r="A129" s="123">
        <v>13644301</v>
      </c>
      <c r="B129" s="27" t="s">
        <v>158</v>
      </c>
      <c r="C129" s="94" t="s">
        <v>159</v>
      </c>
      <c r="D129" s="190">
        <v>421</v>
      </c>
    </row>
    <row r="130" spans="1:4" ht="12.75">
      <c r="A130" s="123" t="s">
        <v>160</v>
      </c>
      <c r="B130" s="27" t="s">
        <v>161</v>
      </c>
      <c r="C130" s="46" t="s">
        <v>162</v>
      </c>
      <c r="D130" s="190">
        <v>93</v>
      </c>
    </row>
    <row r="131" spans="1:4" ht="12.75">
      <c r="A131" s="123">
        <v>13644327</v>
      </c>
      <c r="B131" s="27" t="s">
        <v>163</v>
      </c>
      <c r="C131" s="94" t="s">
        <v>164</v>
      </c>
      <c r="D131" s="190">
        <v>126</v>
      </c>
    </row>
    <row r="132" spans="1:4" ht="25.5">
      <c r="A132" s="123" t="s">
        <v>165</v>
      </c>
      <c r="B132" s="94" t="s">
        <v>166</v>
      </c>
      <c r="C132" s="94" t="s">
        <v>167</v>
      </c>
      <c r="D132" s="190">
        <v>468</v>
      </c>
    </row>
    <row r="133" spans="1:4" ht="12.75">
      <c r="A133" s="123" t="s">
        <v>168</v>
      </c>
      <c r="B133" s="27" t="s">
        <v>169</v>
      </c>
      <c r="C133" s="94" t="s">
        <v>170</v>
      </c>
      <c r="D133" s="190">
        <v>300</v>
      </c>
    </row>
    <row r="134" spans="1:4" ht="12.75">
      <c r="A134" s="123" t="s">
        <v>171</v>
      </c>
      <c r="B134" s="27" t="s">
        <v>172</v>
      </c>
      <c r="C134" s="94" t="s">
        <v>173</v>
      </c>
      <c r="D134" s="190">
        <v>211</v>
      </c>
    </row>
    <row r="135" spans="1:4" ht="12.75">
      <c r="A135" s="119" t="s">
        <v>174</v>
      </c>
      <c r="B135" s="27" t="s">
        <v>175</v>
      </c>
      <c r="C135" s="144" t="s">
        <v>176</v>
      </c>
      <c r="D135" s="190">
        <v>172</v>
      </c>
    </row>
    <row r="136" spans="1:4" ht="12.75">
      <c r="A136" s="134" t="s">
        <v>178</v>
      </c>
      <c r="B136" s="27" t="s">
        <v>181</v>
      </c>
      <c r="C136" s="46" t="s">
        <v>182</v>
      </c>
      <c r="D136" s="190">
        <v>26</v>
      </c>
    </row>
    <row r="137" spans="1:4" ht="12.75">
      <c r="A137" s="119" t="s">
        <v>183</v>
      </c>
      <c r="B137" s="27" t="s">
        <v>184</v>
      </c>
      <c r="C137" s="144" t="s">
        <v>185</v>
      </c>
      <c r="D137" s="190">
        <v>58</v>
      </c>
    </row>
    <row r="138" spans="1:4" ht="12.75">
      <c r="A138" s="123">
        <v>14613280</v>
      </c>
      <c r="B138" s="27" t="s">
        <v>186</v>
      </c>
      <c r="C138" s="94" t="s">
        <v>187</v>
      </c>
      <c r="D138" s="190">
        <v>339</v>
      </c>
    </row>
    <row r="139" spans="1:4" ht="25.5">
      <c r="A139" s="123" t="s">
        <v>188</v>
      </c>
      <c r="B139" s="27" t="s">
        <v>189</v>
      </c>
      <c r="C139" s="94" t="s">
        <v>190</v>
      </c>
      <c r="D139" s="190">
        <v>82</v>
      </c>
    </row>
    <row r="140" spans="1:4" ht="12.75">
      <c r="A140" s="123" t="s">
        <v>191</v>
      </c>
      <c r="B140" s="27" t="s">
        <v>192</v>
      </c>
      <c r="C140" s="94" t="s">
        <v>193</v>
      </c>
      <c r="D140" s="190">
        <v>68</v>
      </c>
    </row>
    <row r="141" spans="1:4" ht="25.5">
      <c r="A141" s="134">
        <v>13644319</v>
      </c>
      <c r="B141" s="27" t="s">
        <v>194</v>
      </c>
      <c r="C141" s="92" t="s">
        <v>195</v>
      </c>
      <c r="D141" s="190">
        <v>364</v>
      </c>
    </row>
    <row r="142" spans="1:4" ht="12.75">
      <c r="A142" s="134">
        <v>47813121</v>
      </c>
      <c r="B142" s="27" t="s">
        <v>196</v>
      </c>
      <c r="C142" s="94" t="s">
        <v>197</v>
      </c>
      <c r="D142" s="190">
        <v>121</v>
      </c>
    </row>
    <row r="143" spans="1:4" ht="12.75">
      <c r="A143" s="123" t="s">
        <v>198</v>
      </c>
      <c r="B143" s="27" t="s">
        <v>199</v>
      </c>
      <c r="C143" s="143" t="s">
        <v>200</v>
      </c>
      <c r="D143" s="190">
        <v>71</v>
      </c>
    </row>
    <row r="144" spans="1:4" ht="12.75">
      <c r="A144" s="119" t="s">
        <v>201</v>
      </c>
      <c r="B144" s="27" t="s">
        <v>202</v>
      </c>
      <c r="C144" s="144" t="s">
        <v>203</v>
      </c>
      <c r="D144" s="190">
        <v>94</v>
      </c>
    </row>
    <row r="145" spans="1:4" ht="12.75">
      <c r="A145" s="123">
        <v>13644297</v>
      </c>
      <c r="B145" s="27" t="s">
        <v>204</v>
      </c>
      <c r="C145" s="94" t="s">
        <v>205</v>
      </c>
      <c r="D145" s="190">
        <v>224</v>
      </c>
    </row>
    <row r="146" spans="1:4" ht="12.75">
      <c r="A146" s="123" t="s">
        <v>206</v>
      </c>
      <c r="B146" s="27" t="s">
        <v>207</v>
      </c>
      <c r="C146" s="143" t="s">
        <v>67</v>
      </c>
      <c r="D146" s="190">
        <v>402</v>
      </c>
    </row>
    <row r="147" spans="1:4" ht="12.75">
      <c r="A147" s="123">
        <v>13643479</v>
      </c>
      <c r="B147" s="94" t="s">
        <v>208</v>
      </c>
      <c r="C147" s="94" t="s">
        <v>209</v>
      </c>
      <c r="D147" s="190">
        <v>120</v>
      </c>
    </row>
    <row r="148" spans="1:4" ht="12.75">
      <c r="A148" s="123" t="s">
        <v>210</v>
      </c>
      <c r="B148" s="27" t="s">
        <v>211</v>
      </c>
      <c r="C148" s="94" t="s">
        <v>212</v>
      </c>
      <c r="D148" s="190">
        <v>188</v>
      </c>
    </row>
    <row r="149" spans="1:4" ht="12.75">
      <c r="A149" s="123" t="s">
        <v>213</v>
      </c>
      <c r="B149" s="27" t="s">
        <v>214</v>
      </c>
      <c r="C149" s="94" t="s">
        <v>215</v>
      </c>
      <c r="D149" s="190">
        <v>211</v>
      </c>
    </row>
    <row r="150" spans="1:4" ht="25.5">
      <c r="A150" s="123" t="s">
        <v>216</v>
      </c>
      <c r="B150" s="27" t="s">
        <v>217</v>
      </c>
      <c r="C150" s="94" t="s">
        <v>218</v>
      </c>
      <c r="D150" s="190">
        <v>226</v>
      </c>
    </row>
    <row r="151" spans="1:4" ht="12.75">
      <c r="A151" s="123" t="s">
        <v>219</v>
      </c>
      <c r="B151" s="27" t="s">
        <v>220</v>
      </c>
      <c r="C151" s="94" t="s">
        <v>221</v>
      </c>
      <c r="D151" s="190">
        <v>201</v>
      </c>
    </row>
    <row r="152" spans="1:4" ht="12.75">
      <c r="A152" s="123" t="s">
        <v>222</v>
      </c>
      <c r="B152" s="27" t="s">
        <v>223</v>
      </c>
      <c r="C152" s="94" t="s">
        <v>224</v>
      </c>
      <c r="D152" s="190">
        <v>613</v>
      </c>
    </row>
    <row r="153" spans="1:4" ht="12.75">
      <c r="A153" s="146"/>
      <c r="B153" s="125"/>
      <c r="C153" s="126"/>
      <c r="D153" s="191"/>
    </row>
    <row r="154" spans="1:4" ht="12.75">
      <c r="A154" s="192"/>
      <c r="B154" s="139"/>
      <c r="C154" s="193"/>
      <c r="D154" s="194"/>
    </row>
    <row r="155" ht="13.5" thickBot="1">
      <c r="D155" s="188" t="s">
        <v>450</v>
      </c>
    </row>
    <row r="156" spans="1:4" ht="12.75">
      <c r="A156" s="211" t="s">
        <v>539</v>
      </c>
      <c r="B156" s="289" t="s">
        <v>665</v>
      </c>
      <c r="C156" s="280" t="s">
        <v>666</v>
      </c>
      <c r="D156" s="71" t="s">
        <v>542</v>
      </c>
    </row>
    <row r="157" spans="1:4" ht="26.25" thickBot="1">
      <c r="A157" s="212"/>
      <c r="B157" s="290"/>
      <c r="C157" s="281"/>
      <c r="D157" s="20" t="s">
        <v>521</v>
      </c>
    </row>
    <row r="158" spans="1:4" ht="12.75">
      <c r="A158" s="123">
        <v>68321261</v>
      </c>
      <c r="B158" s="27" t="s">
        <v>225</v>
      </c>
      <c r="C158" s="94" t="s">
        <v>226</v>
      </c>
      <c r="D158" s="190">
        <v>278</v>
      </c>
    </row>
    <row r="159" spans="1:4" ht="12.75">
      <c r="A159" s="123">
        <v>13644254</v>
      </c>
      <c r="B159" s="27" t="s">
        <v>227</v>
      </c>
      <c r="C159" s="94" t="s">
        <v>228</v>
      </c>
      <c r="D159" s="190">
        <v>141</v>
      </c>
    </row>
    <row r="160" spans="1:4" ht="12.75">
      <c r="A160" s="123">
        <v>68321082</v>
      </c>
      <c r="B160" s="27" t="s">
        <v>229</v>
      </c>
      <c r="C160" s="94" t="s">
        <v>230</v>
      </c>
      <c r="D160" s="190">
        <v>119</v>
      </c>
    </row>
    <row r="161" spans="1:4" ht="12.75">
      <c r="A161" s="123" t="s">
        <v>231</v>
      </c>
      <c r="B161" s="27" t="s">
        <v>232</v>
      </c>
      <c r="C161" s="144" t="s">
        <v>233</v>
      </c>
      <c r="D161" s="190">
        <v>124</v>
      </c>
    </row>
    <row r="162" spans="1:4" ht="12.75">
      <c r="A162" s="119" t="s">
        <v>234</v>
      </c>
      <c r="B162" s="27" t="s">
        <v>235</v>
      </c>
      <c r="C162" s="144" t="s">
        <v>236</v>
      </c>
      <c r="D162" s="190">
        <v>102</v>
      </c>
    </row>
    <row r="163" spans="1:4" ht="12.75">
      <c r="A163" s="123">
        <v>66932581</v>
      </c>
      <c r="B163" s="27" t="s">
        <v>237</v>
      </c>
      <c r="C163" s="94" t="s">
        <v>238</v>
      </c>
      <c r="D163" s="190">
        <v>383</v>
      </c>
    </row>
    <row r="164" spans="1:4" ht="25.5">
      <c r="A164" s="123">
        <v>13644271</v>
      </c>
      <c r="B164" s="27" t="s">
        <v>240</v>
      </c>
      <c r="C164" s="94" t="s">
        <v>241</v>
      </c>
      <c r="D164" s="190">
        <v>130</v>
      </c>
    </row>
    <row r="165" spans="1:4" ht="12.75">
      <c r="A165" s="123">
        <v>13644289</v>
      </c>
      <c r="B165" s="27" t="s">
        <v>242</v>
      </c>
      <c r="C165" s="46" t="s">
        <v>243</v>
      </c>
      <c r="D165" s="190">
        <v>309</v>
      </c>
    </row>
    <row r="166" spans="1:4" ht="12.75">
      <c r="A166" s="123" t="s">
        <v>244</v>
      </c>
      <c r="B166" s="27" t="s">
        <v>245</v>
      </c>
      <c r="C166" s="94" t="s">
        <v>246</v>
      </c>
      <c r="D166" s="190">
        <v>48</v>
      </c>
    </row>
    <row r="167" spans="1:4" ht="12.75">
      <c r="A167" s="123" t="s">
        <v>247</v>
      </c>
      <c r="B167" s="94" t="s">
        <v>248</v>
      </c>
      <c r="C167" s="94" t="s">
        <v>249</v>
      </c>
      <c r="D167" s="190">
        <v>145</v>
      </c>
    </row>
    <row r="168" spans="1:4" ht="12.75">
      <c r="A168" s="123" t="s">
        <v>250</v>
      </c>
      <c r="B168" s="94" t="s">
        <v>251</v>
      </c>
      <c r="C168" s="94" t="s">
        <v>252</v>
      </c>
      <c r="D168" s="190">
        <v>319</v>
      </c>
    </row>
    <row r="169" spans="1:4" ht="12.75">
      <c r="A169" s="119" t="s">
        <v>253</v>
      </c>
      <c r="B169" s="27" t="s">
        <v>254</v>
      </c>
      <c r="C169" s="144" t="s">
        <v>255</v>
      </c>
      <c r="D169" s="190">
        <v>59</v>
      </c>
    </row>
    <row r="170" spans="1:4" ht="12.75">
      <c r="A170" s="123" t="s">
        <v>256</v>
      </c>
      <c r="B170" s="27" t="s">
        <v>257</v>
      </c>
      <c r="C170" s="46" t="s">
        <v>258</v>
      </c>
      <c r="D170" s="190">
        <v>129</v>
      </c>
    </row>
    <row r="171" spans="1:4" ht="12.75">
      <c r="A171" s="123" t="s">
        <v>259</v>
      </c>
      <c r="B171" s="147" t="s">
        <v>260</v>
      </c>
      <c r="C171" s="94" t="s">
        <v>261</v>
      </c>
      <c r="D171" s="190">
        <v>464</v>
      </c>
    </row>
    <row r="172" spans="1:4" ht="12.75">
      <c r="A172" s="123">
        <v>14616068</v>
      </c>
      <c r="B172" s="27" t="s">
        <v>262</v>
      </c>
      <c r="C172" s="94" t="s">
        <v>263</v>
      </c>
      <c r="D172" s="190">
        <v>276</v>
      </c>
    </row>
    <row r="173" spans="1:4" ht="25.5">
      <c r="A173" s="123">
        <v>69610126</v>
      </c>
      <c r="B173" s="27" t="s">
        <v>264</v>
      </c>
      <c r="C173" s="94" t="s">
        <v>265</v>
      </c>
      <c r="D173" s="190">
        <v>7</v>
      </c>
    </row>
    <row r="174" spans="1:4" ht="12.75">
      <c r="A174" s="123" t="s">
        <v>266</v>
      </c>
      <c r="B174" s="27" t="s">
        <v>267</v>
      </c>
      <c r="C174" s="94" t="s">
        <v>268</v>
      </c>
      <c r="D174" s="190">
        <v>88</v>
      </c>
    </row>
    <row r="175" spans="1:4" ht="12.75">
      <c r="A175" s="123" t="s">
        <v>269</v>
      </c>
      <c r="B175" s="27" t="s">
        <v>270</v>
      </c>
      <c r="C175" s="94" t="s">
        <v>271</v>
      </c>
      <c r="D175" s="190">
        <v>116</v>
      </c>
    </row>
    <row r="176" spans="1:4" ht="25.5">
      <c r="A176" s="123" t="s">
        <v>272</v>
      </c>
      <c r="B176" s="27" t="s">
        <v>273</v>
      </c>
      <c r="C176" s="94" t="s">
        <v>274</v>
      </c>
      <c r="D176" s="190">
        <v>209</v>
      </c>
    </row>
    <row r="177" spans="1:4" ht="12.75">
      <c r="A177" s="123" t="s">
        <v>275</v>
      </c>
      <c r="B177" s="27" t="s">
        <v>276</v>
      </c>
      <c r="C177" s="94" t="s">
        <v>277</v>
      </c>
      <c r="D177" s="190">
        <v>3</v>
      </c>
    </row>
    <row r="178" spans="1:4" ht="12.75">
      <c r="A178" s="123" t="s">
        <v>278</v>
      </c>
      <c r="B178" s="27" t="s">
        <v>279</v>
      </c>
      <c r="C178" s="94" t="s">
        <v>280</v>
      </c>
      <c r="D178" s="190">
        <v>89</v>
      </c>
    </row>
    <row r="179" spans="1:4" ht="12.75">
      <c r="A179" s="123" t="s">
        <v>281</v>
      </c>
      <c r="B179" s="27" t="s">
        <v>282</v>
      </c>
      <c r="C179" s="94" t="s">
        <v>283</v>
      </c>
      <c r="D179" s="190">
        <v>112</v>
      </c>
    </row>
    <row r="180" spans="1:4" ht="12.75">
      <c r="A180" s="123" t="s">
        <v>284</v>
      </c>
      <c r="B180" s="27" t="s">
        <v>285</v>
      </c>
      <c r="C180" s="46" t="s">
        <v>286</v>
      </c>
      <c r="D180" s="190">
        <v>20</v>
      </c>
    </row>
    <row r="181" spans="1:4" ht="12.75">
      <c r="A181" s="134" t="s">
        <v>287</v>
      </c>
      <c r="B181" s="27" t="s">
        <v>288</v>
      </c>
      <c r="C181" s="46" t="s">
        <v>289</v>
      </c>
      <c r="D181" s="190">
        <v>512</v>
      </c>
    </row>
    <row r="182" spans="1:4" ht="12.75">
      <c r="A182" s="123" t="s">
        <v>290</v>
      </c>
      <c r="B182" s="27" t="s">
        <v>291</v>
      </c>
      <c r="C182" s="94" t="s">
        <v>292</v>
      </c>
      <c r="D182" s="190">
        <v>602</v>
      </c>
    </row>
    <row r="183" spans="1:4" ht="25.5">
      <c r="A183" s="123" t="s">
        <v>293</v>
      </c>
      <c r="B183" s="27" t="s">
        <v>294</v>
      </c>
      <c r="C183" s="94" t="s">
        <v>295</v>
      </c>
      <c r="D183" s="190">
        <v>763</v>
      </c>
    </row>
    <row r="184" spans="1:4" ht="12.75">
      <c r="A184" s="146"/>
      <c r="B184" s="125"/>
      <c r="C184" s="126"/>
      <c r="D184" s="191"/>
    </row>
    <row r="185" spans="1:4" ht="12.75">
      <c r="A185" s="192"/>
      <c r="B185" s="139"/>
      <c r="C185" s="193"/>
      <c r="D185" s="194"/>
    </row>
    <row r="186" ht="13.5" thickBot="1">
      <c r="D186" s="188" t="s">
        <v>451</v>
      </c>
    </row>
    <row r="187" spans="1:4" ht="12.75">
      <c r="A187" s="211" t="s">
        <v>539</v>
      </c>
      <c r="B187" s="289" t="s">
        <v>665</v>
      </c>
      <c r="C187" s="280" t="s">
        <v>666</v>
      </c>
      <c r="D187" s="71" t="s">
        <v>542</v>
      </c>
    </row>
    <row r="188" spans="1:4" ht="26.25" thickBot="1">
      <c r="A188" s="212"/>
      <c r="B188" s="290"/>
      <c r="C188" s="281"/>
      <c r="D188" s="20" t="s">
        <v>521</v>
      </c>
    </row>
    <row r="189" spans="1:4" ht="25.5">
      <c r="A189" s="123">
        <v>64125912</v>
      </c>
      <c r="B189" s="27" t="s">
        <v>296</v>
      </c>
      <c r="C189" s="94" t="s">
        <v>297</v>
      </c>
      <c r="D189" s="190">
        <v>224</v>
      </c>
    </row>
    <row r="190" spans="1:4" ht="12.75">
      <c r="A190" s="123">
        <v>70640700</v>
      </c>
      <c r="B190" s="27" t="s">
        <v>300</v>
      </c>
      <c r="C190" s="94" t="s">
        <v>301</v>
      </c>
      <c r="D190" s="190">
        <v>164</v>
      </c>
    </row>
    <row r="191" spans="1:4" ht="12.75">
      <c r="A191" s="123">
        <v>64628159</v>
      </c>
      <c r="B191" s="143" t="s">
        <v>303</v>
      </c>
      <c r="C191" s="94" t="s">
        <v>304</v>
      </c>
      <c r="D191" s="190">
        <v>26</v>
      </c>
    </row>
    <row r="192" spans="1:4" ht="25.5">
      <c r="A192" s="122" t="s">
        <v>305</v>
      </c>
      <c r="B192" s="143" t="s">
        <v>306</v>
      </c>
      <c r="C192" s="94" t="s">
        <v>307</v>
      </c>
      <c r="D192" s="189">
        <v>71</v>
      </c>
    </row>
    <row r="193" spans="1:4" ht="25.5">
      <c r="A193" s="123">
        <v>66741335</v>
      </c>
      <c r="B193" s="143" t="s">
        <v>314</v>
      </c>
      <c r="C193" s="94" t="s">
        <v>315</v>
      </c>
      <c r="D193" s="190">
        <v>54</v>
      </c>
    </row>
    <row r="194" spans="1:4" ht="12.75">
      <c r="A194" s="123">
        <v>63024616</v>
      </c>
      <c r="B194" s="143" t="s">
        <v>318</v>
      </c>
      <c r="C194" s="94" t="s">
        <v>319</v>
      </c>
      <c r="D194" s="190">
        <v>65</v>
      </c>
    </row>
    <row r="195" spans="1:4" ht="12.75">
      <c r="A195" s="123">
        <v>60802669</v>
      </c>
      <c r="B195" s="143" t="s">
        <v>320</v>
      </c>
      <c r="C195" s="94" t="s">
        <v>321</v>
      </c>
      <c r="D195" s="190">
        <v>50</v>
      </c>
    </row>
    <row r="196" spans="1:4" ht="12.75">
      <c r="A196" s="123">
        <v>62331710</v>
      </c>
      <c r="B196" s="94" t="s">
        <v>322</v>
      </c>
      <c r="C196" s="94" t="s">
        <v>323</v>
      </c>
      <c r="D196" s="190">
        <v>26</v>
      </c>
    </row>
    <row r="197" spans="1:4" ht="25.5">
      <c r="A197" s="122">
        <v>62330268</v>
      </c>
      <c r="B197" s="92" t="s">
        <v>324</v>
      </c>
      <c r="C197" s="94" t="s">
        <v>325</v>
      </c>
      <c r="D197" s="189">
        <v>29</v>
      </c>
    </row>
    <row r="198" spans="1:4" ht="25.5">
      <c r="A198" s="122" t="s">
        <v>326</v>
      </c>
      <c r="B198" s="92" t="s">
        <v>327</v>
      </c>
      <c r="C198" s="94" t="s">
        <v>328</v>
      </c>
      <c r="D198" s="189">
        <v>59</v>
      </c>
    </row>
    <row r="199" spans="1:4" ht="12.75">
      <c r="A199" s="119" t="s">
        <v>331</v>
      </c>
      <c r="B199" s="143" t="s">
        <v>332</v>
      </c>
      <c r="C199" s="46" t="s">
        <v>333</v>
      </c>
      <c r="D199" s="190">
        <v>32</v>
      </c>
    </row>
    <row r="200" spans="1:4" ht="12.75">
      <c r="A200" s="123" t="s">
        <v>334</v>
      </c>
      <c r="B200" s="143" t="s">
        <v>335</v>
      </c>
      <c r="C200" s="94" t="s">
        <v>336</v>
      </c>
      <c r="D200" s="190">
        <v>126</v>
      </c>
    </row>
    <row r="201" spans="1:4" ht="12.75">
      <c r="A201" s="123">
        <v>47813199</v>
      </c>
      <c r="B201" s="94" t="s">
        <v>337</v>
      </c>
      <c r="C201" s="94" t="s">
        <v>338</v>
      </c>
      <c r="D201" s="190">
        <v>59</v>
      </c>
    </row>
    <row r="202" spans="1:4" ht="12.75">
      <c r="A202" s="123">
        <v>47655259</v>
      </c>
      <c r="B202" s="143" t="s">
        <v>339</v>
      </c>
      <c r="C202" s="94" t="s">
        <v>340</v>
      </c>
      <c r="D202" s="190">
        <v>26</v>
      </c>
    </row>
    <row r="203" spans="1:4" ht="12.75">
      <c r="A203" s="123">
        <v>62330390</v>
      </c>
      <c r="B203" s="94" t="s">
        <v>341</v>
      </c>
      <c r="C203" s="94" t="s">
        <v>342</v>
      </c>
      <c r="D203" s="190">
        <v>32</v>
      </c>
    </row>
    <row r="204" spans="1:4" ht="12.75">
      <c r="A204" s="123">
        <v>60802791</v>
      </c>
      <c r="B204" s="27" t="s">
        <v>345</v>
      </c>
      <c r="C204" s="94" t="s">
        <v>346</v>
      </c>
      <c r="D204" s="190">
        <v>26</v>
      </c>
    </row>
    <row r="205" spans="1:4" ht="12.75">
      <c r="A205" s="122">
        <v>47813482</v>
      </c>
      <c r="B205" s="143" t="s">
        <v>350</v>
      </c>
      <c r="C205" s="94" t="s">
        <v>351</v>
      </c>
      <c r="D205" s="189">
        <v>61</v>
      </c>
    </row>
    <row r="206" spans="1:4" ht="12.75">
      <c r="A206" s="123">
        <v>47813211</v>
      </c>
      <c r="B206" s="143" t="s">
        <v>352</v>
      </c>
      <c r="C206" s="94" t="s">
        <v>353</v>
      </c>
      <c r="D206" s="190">
        <v>2</v>
      </c>
    </row>
    <row r="207" spans="1:4" ht="12.75">
      <c r="A207" s="123" t="s">
        <v>354</v>
      </c>
      <c r="B207" s="143" t="s">
        <v>355</v>
      </c>
      <c r="C207" s="94" t="s">
        <v>356</v>
      </c>
      <c r="D207" s="190">
        <v>97</v>
      </c>
    </row>
    <row r="208" spans="1:4" ht="12.75">
      <c r="A208" s="123">
        <v>61989266</v>
      </c>
      <c r="B208" s="27" t="s">
        <v>357</v>
      </c>
      <c r="C208" s="94" t="s">
        <v>358</v>
      </c>
      <c r="D208" s="190">
        <v>339</v>
      </c>
    </row>
    <row r="209" spans="1:4" ht="12.75">
      <c r="A209" s="123">
        <v>64628205</v>
      </c>
      <c r="B209" s="27" t="s">
        <v>359</v>
      </c>
      <c r="C209" s="94" t="s">
        <v>360</v>
      </c>
      <c r="D209" s="190">
        <v>23</v>
      </c>
    </row>
    <row r="210" spans="1:4" ht="12.75">
      <c r="A210" s="123">
        <v>64628183</v>
      </c>
      <c r="B210" s="94" t="s">
        <v>361</v>
      </c>
      <c r="C210" s="94" t="s">
        <v>396</v>
      </c>
      <c r="D210" s="190">
        <v>46</v>
      </c>
    </row>
    <row r="211" spans="1:4" ht="12.75">
      <c r="A211" s="123">
        <v>64628213</v>
      </c>
      <c r="B211" s="94" t="s">
        <v>397</v>
      </c>
      <c r="C211" s="94" t="s">
        <v>398</v>
      </c>
      <c r="D211" s="190">
        <v>66</v>
      </c>
    </row>
    <row r="212" spans="1:4" ht="12.75">
      <c r="A212" s="122" t="s">
        <v>402</v>
      </c>
      <c r="B212" s="27" t="s">
        <v>403</v>
      </c>
      <c r="C212" s="94" t="s">
        <v>404</v>
      </c>
      <c r="D212" s="189">
        <v>156</v>
      </c>
    </row>
    <row r="213" spans="1:4" ht="12.75">
      <c r="A213" s="123">
        <v>64628191</v>
      </c>
      <c r="B213" s="27" t="s">
        <v>405</v>
      </c>
      <c r="C213" s="94" t="s">
        <v>406</v>
      </c>
      <c r="D213" s="190">
        <v>24</v>
      </c>
    </row>
    <row r="214" spans="1:4" ht="12.75">
      <c r="A214" s="146"/>
      <c r="B214" s="125"/>
      <c r="C214" s="126"/>
      <c r="D214" s="191"/>
    </row>
    <row r="215" spans="1:4" ht="12.75">
      <c r="A215" s="192"/>
      <c r="B215" s="139"/>
      <c r="C215" s="193"/>
      <c r="D215" s="194"/>
    </row>
    <row r="216" ht="13.5" thickBot="1">
      <c r="D216" s="188" t="s">
        <v>452</v>
      </c>
    </row>
    <row r="217" spans="1:4" ht="12.75">
      <c r="A217" s="211" t="s">
        <v>539</v>
      </c>
      <c r="B217" s="289" t="s">
        <v>665</v>
      </c>
      <c r="C217" s="280" t="s">
        <v>666</v>
      </c>
      <c r="D217" s="71" t="s">
        <v>542</v>
      </c>
    </row>
    <row r="218" spans="1:4" ht="26.25" thickBot="1">
      <c r="A218" s="212"/>
      <c r="B218" s="290"/>
      <c r="C218" s="281"/>
      <c r="D218" s="20" t="s">
        <v>521</v>
      </c>
    </row>
    <row r="219" spans="1:4" ht="12.75">
      <c r="A219" s="123">
        <v>61989274</v>
      </c>
      <c r="B219" s="143" t="s">
        <v>407</v>
      </c>
      <c r="C219" s="94" t="s">
        <v>408</v>
      </c>
      <c r="D219" s="190">
        <v>97</v>
      </c>
    </row>
    <row r="220" spans="1:4" ht="25.5">
      <c r="A220" s="122">
        <v>47813571</v>
      </c>
      <c r="B220" s="92" t="s">
        <v>412</v>
      </c>
      <c r="C220" s="94" t="s">
        <v>413</v>
      </c>
      <c r="D220" s="189">
        <v>107</v>
      </c>
    </row>
    <row r="221" spans="1:4" ht="12.75">
      <c r="A221" s="123">
        <v>47813172</v>
      </c>
      <c r="B221" s="143" t="s">
        <v>416</v>
      </c>
      <c r="C221" s="94" t="s">
        <v>417</v>
      </c>
      <c r="D221" s="190">
        <v>57</v>
      </c>
    </row>
    <row r="222" spans="1:4" ht="25.5">
      <c r="A222" s="123">
        <v>62331663</v>
      </c>
      <c r="B222" s="27" t="s">
        <v>453</v>
      </c>
      <c r="C222" s="92" t="s">
        <v>454</v>
      </c>
      <c r="D222" s="190">
        <v>9</v>
      </c>
    </row>
    <row r="223" spans="1:4" ht="12.75">
      <c r="A223" s="123">
        <v>64628116</v>
      </c>
      <c r="B223" s="27" t="s">
        <v>455</v>
      </c>
      <c r="C223" s="92" t="s">
        <v>456</v>
      </c>
      <c r="D223" s="190">
        <v>13</v>
      </c>
    </row>
    <row r="224" spans="1:4" ht="25.5">
      <c r="A224" s="123">
        <v>61989185</v>
      </c>
      <c r="B224" s="27" t="s">
        <v>457</v>
      </c>
      <c r="C224" s="92" t="s">
        <v>458</v>
      </c>
      <c r="D224" s="190">
        <v>4</v>
      </c>
    </row>
    <row r="225" spans="1:4" ht="25.5">
      <c r="A225" s="123">
        <v>61989193</v>
      </c>
      <c r="B225" s="27" t="s">
        <v>459</v>
      </c>
      <c r="C225" s="92" t="s">
        <v>460</v>
      </c>
      <c r="D225" s="190">
        <v>15</v>
      </c>
    </row>
    <row r="226" spans="1:4" ht="12.75">
      <c r="A226" s="123">
        <v>62331680</v>
      </c>
      <c r="B226" s="27" t="s">
        <v>461</v>
      </c>
      <c r="C226" s="92" t="s">
        <v>462</v>
      </c>
      <c r="D226" s="190">
        <v>76</v>
      </c>
    </row>
    <row r="227" spans="1:4" ht="12.75">
      <c r="A227" s="123">
        <v>64120384</v>
      </c>
      <c r="B227" s="27" t="s">
        <v>463</v>
      </c>
      <c r="C227" s="92" t="s">
        <v>464</v>
      </c>
      <c r="D227" s="190">
        <v>97</v>
      </c>
    </row>
    <row r="228" spans="1:4" ht="12.75">
      <c r="A228" s="123">
        <v>62331647</v>
      </c>
      <c r="B228" s="27" t="s">
        <v>465</v>
      </c>
      <c r="C228" s="92" t="s">
        <v>466</v>
      </c>
      <c r="D228" s="190">
        <v>157</v>
      </c>
    </row>
    <row r="229" spans="1:4" ht="12.75">
      <c r="A229" s="123">
        <v>68899106</v>
      </c>
      <c r="B229" s="27" t="s">
        <v>467</v>
      </c>
      <c r="C229" s="92" t="s">
        <v>468</v>
      </c>
      <c r="D229" s="190">
        <v>21</v>
      </c>
    </row>
    <row r="230" spans="1:4" ht="25.5">
      <c r="A230" s="123">
        <v>61989223</v>
      </c>
      <c r="B230" s="27" t="s">
        <v>469</v>
      </c>
      <c r="C230" s="92" t="s">
        <v>470</v>
      </c>
      <c r="D230" s="190">
        <v>31</v>
      </c>
    </row>
    <row r="231" spans="1:4" ht="12.75">
      <c r="A231" s="123">
        <v>62331701</v>
      </c>
      <c r="B231" s="27" t="s">
        <v>471</v>
      </c>
      <c r="C231" s="92" t="s">
        <v>472</v>
      </c>
      <c r="D231" s="190">
        <v>6</v>
      </c>
    </row>
    <row r="232" spans="1:4" ht="12.75">
      <c r="A232" s="123">
        <v>62330365</v>
      </c>
      <c r="B232" s="27" t="s">
        <v>473</v>
      </c>
      <c r="C232" s="92" t="s">
        <v>474</v>
      </c>
      <c r="D232" s="190">
        <v>45</v>
      </c>
    </row>
    <row r="233" spans="1:4" ht="12.75">
      <c r="A233" s="123">
        <v>47813539</v>
      </c>
      <c r="B233" s="27" t="s">
        <v>475</v>
      </c>
      <c r="C233" s="92" t="s">
        <v>476</v>
      </c>
      <c r="D233" s="190">
        <v>19</v>
      </c>
    </row>
    <row r="234" spans="1:4" ht="12.75">
      <c r="A234" s="123">
        <v>62330420</v>
      </c>
      <c r="B234" s="27" t="s">
        <v>419</v>
      </c>
      <c r="C234" s="92" t="s">
        <v>477</v>
      </c>
      <c r="D234" s="190">
        <v>12</v>
      </c>
    </row>
    <row r="235" spans="1:4" ht="12.75">
      <c r="A235" s="123">
        <v>60780487</v>
      </c>
      <c r="B235" s="27" t="s">
        <v>478</v>
      </c>
      <c r="C235" s="92" t="s">
        <v>479</v>
      </c>
      <c r="D235" s="190">
        <v>10</v>
      </c>
    </row>
    <row r="236" spans="1:4" ht="12.75">
      <c r="A236" s="123">
        <v>62330292</v>
      </c>
      <c r="B236" s="27" t="s">
        <v>480</v>
      </c>
      <c r="C236" s="92" t="s">
        <v>481</v>
      </c>
      <c r="D236" s="190">
        <v>8</v>
      </c>
    </row>
    <row r="237" spans="1:4" ht="25.5">
      <c r="A237" s="123">
        <v>61989207</v>
      </c>
      <c r="B237" s="27" t="s">
        <v>482</v>
      </c>
      <c r="C237" s="92" t="s">
        <v>483</v>
      </c>
      <c r="D237" s="190">
        <v>186</v>
      </c>
    </row>
    <row r="238" spans="1:4" ht="12.75">
      <c r="A238" s="123">
        <v>61989215</v>
      </c>
      <c r="B238" s="27" t="s">
        <v>484</v>
      </c>
      <c r="C238" s="92" t="s">
        <v>485</v>
      </c>
      <c r="D238" s="190">
        <v>23</v>
      </c>
    </row>
    <row r="239" spans="1:4" ht="12.75">
      <c r="A239" s="123">
        <v>64628221</v>
      </c>
      <c r="B239" s="27" t="s">
        <v>486</v>
      </c>
      <c r="C239" s="92" t="s">
        <v>487</v>
      </c>
      <c r="D239" s="190">
        <v>196</v>
      </c>
    </row>
    <row r="240" spans="1:4" ht="12.75">
      <c r="A240" s="123">
        <v>63731983</v>
      </c>
      <c r="B240" s="27" t="s">
        <v>488</v>
      </c>
      <c r="C240" s="92" t="s">
        <v>489</v>
      </c>
      <c r="D240" s="190">
        <v>10</v>
      </c>
    </row>
    <row r="241" spans="1:4" ht="12.75">
      <c r="A241" s="123">
        <v>62331698</v>
      </c>
      <c r="B241" s="27" t="s">
        <v>490</v>
      </c>
      <c r="C241" s="92" t="s">
        <v>491</v>
      </c>
      <c r="D241" s="190">
        <v>18</v>
      </c>
    </row>
    <row r="242" spans="1:4" ht="12.75">
      <c r="A242" s="123">
        <v>47813598</v>
      </c>
      <c r="B242" s="27" t="s">
        <v>492</v>
      </c>
      <c r="C242" s="92" t="s">
        <v>493</v>
      </c>
      <c r="D242" s="190">
        <v>11</v>
      </c>
    </row>
    <row r="243" spans="1:4" ht="13.5" thickBot="1">
      <c r="A243" s="148">
        <v>47813369</v>
      </c>
      <c r="B243" s="150" t="s">
        <v>421</v>
      </c>
      <c r="C243" s="153" t="s">
        <v>422</v>
      </c>
      <c r="D243" s="195">
        <v>2</v>
      </c>
    </row>
    <row r="244" spans="1:4" ht="13.5" thickBot="1">
      <c r="A244" s="291" t="s">
        <v>550</v>
      </c>
      <c r="B244" s="292"/>
      <c r="C244" s="292"/>
      <c r="D244" s="196">
        <f>SUM(D5:D243)</f>
        <v>25528</v>
      </c>
    </row>
  </sheetData>
  <mergeCells count="26">
    <mergeCell ref="A96:A97"/>
    <mergeCell ref="B96:B97"/>
    <mergeCell ref="C96:C97"/>
    <mergeCell ref="A125:A126"/>
    <mergeCell ref="B125:B126"/>
    <mergeCell ref="C125:C126"/>
    <mergeCell ref="A33:A34"/>
    <mergeCell ref="B33:B34"/>
    <mergeCell ref="C33:C34"/>
    <mergeCell ref="A65:A66"/>
    <mergeCell ref="B65:B66"/>
    <mergeCell ref="C65:C66"/>
    <mergeCell ref="A244:C244"/>
    <mergeCell ref="A156:A157"/>
    <mergeCell ref="B156:B157"/>
    <mergeCell ref="C156:C157"/>
    <mergeCell ref="A187:A188"/>
    <mergeCell ref="B187:B188"/>
    <mergeCell ref="C187:C188"/>
    <mergeCell ref="A217:A218"/>
    <mergeCell ref="B217:B218"/>
    <mergeCell ref="C217:C218"/>
    <mergeCell ref="A1:C1"/>
    <mergeCell ref="A3:A4"/>
    <mergeCell ref="B3:B4"/>
    <mergeCell ref="C3:C4"/>
  </mergeCells>
  <printOptions horizontalCentered="1"/>
  <pageMargins left="0.3937007874015748" right="0.3937007874015748" top="1.1811023622047245" bottom="0.984251968503937" header="0.5118110236220472" footer="0.5118110236220472"/>
  <pageSetup firstPageNumber="18" useFirstPageNumber="1" fitToHeight="0" fitToWidth="1" horizontalDpi="600" verticalDpi="600" orientation="landscape" paperSize="9" scale="96" r:id="rId1"/>
  <headerFooter alignWithMargins="0">
    <oddHeader>&amp;L&amp;"Times New Roman CE,tučné"&amp;14Usnesení č. 8/744/3 - Příloha č. 4&amp;"Times New Roman CE,obyčejné"
Počet stran přílohy: 28&amp;R&amp;"Times New Roman CE,obyčejné"&amp;14Strana &amp;P</oddHeader>
  </headerFooter>
  <rowBreaks count="3" manualBreakCount="3">
    <brk id="63" max="255" man="1"/>
    <brk id="94" max="255" man="1"/>
    <brk id="123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E10"/>
  <sheetViews>
    <sheetView workbookViewId="0" topLeftCell="A1">
      <selection activeCell="D5" sqref="D5"/>
    </sheetView>
  </sheetViews>
  <sheetFormatPr defaultColWidth="9.00390625" defaultRowHeight="12.75"/>
  <cols>
    <col min="1" max="1" width="12.625" style="25" customWidth="1"/>
    <col min="2" max="2" width="52.125" style="25" customWidth="1"/>
    <col min="3" max="3" width="46.625" style="25" customWidth="1"/>
    <col min="4" max="4" width="20.125" style="25" customWidth="1"/>
    <col min="5" max="5" width="9.125" style="164" customWidth="1"/>
    <col min="6" max="16384" width="9.125" style="25" customWidth="1"/>
  </cols>
  <sheetData>
    <row r="1" spans="1:4" ht="15.75">
      <c r="A1" s="296" t="s">
        <v>663</v>
      </c>
      <c r="B1" s="296"/>
      <c r="C1" s="296"/>
      <c r="D1" s="296"/>
    </row>
    <row r="3" ht="13.5" thickBot="1">
      <c r="D3" s="165" t="s">
        <v>494</v>
      </c>
    </row>
    <row r="4" spans="1:4" ht="12.75">
      <c r="A4" s="211" t="s">
        <v>539</v>
      </c>
      <c r="B4" s="215" t="s">
        <v>540</v>
      </c>
      <c r="C4" s="217" t="s">
        <v>541</v>
      </c>
      <c r="D4" s="71" t="s">
        <v>542</v>
      </c>
    </row>
    <row r="5" spans="1:4" ht="51.75" thickBot="1">
      <c r="A5" s="212"/>
      <c r="B5" s="216"/>
      <c r="C5" s="218"/>
      <c r="D5" s="20" t="s">
        <v>520</v>
      </c>
    </row>
    <row r="6" spans="1:5" ht="38.25">
      <c r="A6" s="96" t="s">
        <v>305</v>
      </c>
      <c r="B6" s="172" t="s">
        <v>430</v>
      </c>
      <c r="C6" s="173" t="s">
        <v>431</v>
      </c>
      <c r="D6" s="103">
        <v>250</v>
      </c>
      <c r="E6" s="164">
        <v>1404</v>
      </c>
    </row>
    <row r="7" spans="1:5" ht="25.5">
      <c r="A7" s="82" t="s">
        <v>495</v>
      </c>
      <c r="B7" s="27" t="s">
        <v>496</v>
      </c>
      <c r="C7" s="177" t="s">
        <v>497</v>
      </c>
      <c r="D7" s="99">
        <v>670</v>
      </c>
      <c r="E7" s="164">
        <v>1707</v>
      </c>
    </row>
    <row r="8" spans="1:5" ht="12.75">
      <c r="A8" s="82" t="s">
        <v>437</v>
      </c>
      <c r="B8" s="180" t="s">
        <v>262</v>
      </c>
      <c r="C8" s="177" t="s">
        <v>438</v>
      </c>
      <c r="D8" s="99">
        <v>300</v>
      </c>
      <c r="E8" s="164">
        <v>1335</v>
      </c>
    </row>
    <row r="9" spans="1:5" ht="26.25" thickBot="1">
      <c r="A9" s="100" t="s">
        <v>183</v>
      </c>
      <c r="B9" s="31" t="s">
        <v>498</v>
      </c>
      <c r="C9" s="184" t="s">
        <v>499</v>
      </c>
      <c r="D9" s="102">
        <v>800</v>
      </c>
      <c r="E9" s="164">
        <v>1326</v>
      </c>
    </row>
    <row r="10" spans="1:4" ht="18.75" customHeight="1" thickBot="1">
      <c r="A10" s="293" t="s">
        <v>550</v>
      </c>
      <c r="B10" s="294"/>
      <c r="C10" s="295"/>
      <c r="D10" s="76">
        <f>SUM(D6:D9)</f>
        <v>2020</v>
      </c>
    </row>
  </sheetData>
  <mergeCells count="5">
    <mergeCell ref="A10:C10"/>
    <mergeCell ref="A1:D1"/>
    <mergeCell ref="A4:A5"/>
    <mergeCell ref="B4:B5"/>
    <mergeCell ref="C4:C5"/>
  </mergeCells>
  <printOptions/>
  <pageMargins left="0.7874015748031497" right="0.7874015748031497" top="1.5748031496062993" bottom="0.984251968503937" header="0.5118110236220472" footer="0.5118110236220472"/>
  <pageSetup firstPageNumber="26" useFirstPageNumber="1" horizontalDpi="600" verticalDpi="600" orientation="landscape" paperSize="9" r:id="rId1"/>
  <headerFooter alignWithMargins="0">
    <oddHeader>&amp;L&amp;"Times New Roman CE,tučné"&amp;14Usnesení č. 8/744/3 - Příloha č. 4&amp;"Times New Roman CE,obyčejné"
Počet stran přílohy: 28&amp;R&amp;"Times New Roman CE,obyčejné"&amp;14Strana &amp;P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D58"/>
  <sheetViews>
    <sheetView workbookViewId="0" topLeftCell="A1">
      <selection activeCell="A1" sqref="A1:D1"/>
    </sheetView>
  </sheetViews>
  <sheetFormatPr defaultColWidth="9.00390625" defaultRowHeight="12.75"/>
  <cols>
    <col min="1" max="1" width="11.25390625" style="15" customWidth="1"/>
    <col min="2" max="2" width="59.75390625" style="14" customWidth="1"/>
    <col min="3" max="3" width="40.25390625" style="16" customWidth="1"/>
    <col min="4" max="4" width="19.875" style="14" customWidth="1"/>
    <col min="5" max="16384" width="9.125" style="14" customWidth="1"/>
  </cols>
  <sheetData>
    <row r="1" spans="1:4" ht="15.75">
      <c r="A1" s="240" t="s">
        <v>500</v>
      </c>
      <c r="B1" s="240"/>
      <c r="C1" s="240"/>
      <c r="D1" s="240"/>
    </row>
    <row r="2" spans="1:3" ht="7.5" customHeight="1">
      <c r="A2" s="241"/>
      <c r="B2" s="241"/>
      <c r="C2" s="241"/>
    </row>
    <row r="3" ht="13.5" thickBot="1">
      <c r="D3" s="165" t="s">
        <v>501</v>
      </c>
    </row>
    <row r="4" spans="1:4" s="19" customFormat="1" ht="12.75">
      <c r="A4" s="242" t="s">
        <v>539</v>
      </c>
      <c r="B4" s="289" t="s">
        <v>540</v>
      </c>
      <c r="C4" s="289"/>
      <c r="D4" s="71" t="s">
        <v>542</v>
      </c>
    </row>
    <row r="5" spans="1:4" ht="26.25" thickBot="1">
      <c r="A5" s="243"/>
      <c r="B5" s="297"/>
      <c r="C5" s="297"/>
      <c r="D5" s="20" t="s">
        <v>392</v>
      </c>
    </row>
    <row r="6" spans="1:4" ht="12.75">
      <c r="A6" s="201" t="s">
        <v>502</v>
      </c>
      <c r="B6" s="300" t="s">
        <v>503</v>
      </c>
      <c r="C6" s="300"/>
      <c r="D6" s="202">
        <v>6190</v>
      </c>
    </row>
    <row r="7" spans="1:4" ht="12.75">
      <c r="A7" s="82" t="s">
        <v>504</v>
      </c>
      <c r="B7" s="238" t="s">
        <v>505</v>
      </c>
      <c r="C7" s="238"/>
      <c r="D7" s="95">
        <v>28558</v>
      </c>
    </row>
    <row r="8" spans="1:4" ht="12.75">
      <c r="A8" s="82" t="s">
        <v>506</v>
      </c>
      <c r="B8" s="238" t="s">
        <v>507</v>
      </c>
      <c r="C8" s="238"/>
      <c r="D8" s="95">
        <v>536</v>
      </c>
    </row>
    <row r="9" spans="1:4" ht="12.75">
      <c r="A9" s="82" t="s">
        <v>508</v>
      </c>
      <c r="B9" s="238" t="s">
        <v>509</v>
      </c>
      <c r="C9" s="238"/>
      <c r="D9" s="95">
        <v>2334</v>
      </c>
    </row>
    <row r="10" spans="1:4" ht="12.75">
      <c r="A10" s="82" t="s">
        <v>510</v>
      </c>
      <c r="B10" s="238" t="s">
        <v>511</v>
      </c>
      <c r="C10" s="238"/>
      <c r="D10" s="95">
        <v>247917</v>
      </c>
    </row>
    <row r="11" spans="1:4" ht="12.75">
      <c r="A11" s="60" t="s">
        <v>362</v>
      </c>
      <c r="B11" s="298" t="s">
        <v>363</v>
      </c>
      <c r="C11" s="299"/>
      <c r="D11" s="95">
        <v>1200</v>
      </c>
    </row>
    <row r="12" spans="1:4" ht="12.75">
      <c r="A12" s="60" t="s">
        <v>364</v>
      </c>
      <c r="B12" s="298" t="s">
        <v>365</v>
      </c>
      <c r="C12" s="299"/>
      <c r="D12" s="95">
        <v>6332</v>
      </c>
    </row>
    <row r="13" spans="1:4" ht="12.75">
      <c r="A13" s="60" t="s">
        <v>366</v>
      </c>
      <c r="B13" s="298" t="s">
        <v>367</v>
      </c>
      <c r="C13" s="299"/>
      <c r="D13" s="95">
        <v>3648</v>
      </c>
    </row>
    <row r="14" spans="1:4" ht="12.75">
      <c r="A14" s="60" t="s">
        <v>512</v>
      </c>
      <c r="B14" s="298" t="s">
        <v>368</v>
      </c>
      <c r="C14" s="299"/>
      <c r="D14" s="95">
        <v>6700</v>
      </c>
    </row>
    <row r="15" spans="1:4" ht="12.75">
      <c r="A15" s="60" t="s">
        <v>369</v>
      </c>
      <c r="B15" s="298" t="s">
        <v>370</v>
      </c>
      <c r="C15" s="299"/>
      <c r="D15" s="95">
        <v>2541</v>
      </c>
    </row>
    <row r="16" spans="1:4" ht="12.75">
      <c r="A16" s="60" t="s">
        <v>371</v>
      </c>
      <c r="B16" s="298" t="s">
        <v>372</v>
      </c>
      <c r="C16" s="299"/>
      <c r="D16" s="95">
        <v>895</v>
      </c>
    </row>
    <row r="17" spans="1:4" ht="12.75">
      <c r="A17" s="60" t="s">
        <v>373</v>
      </c>
      <c r="B17" s="298" t="s">
        <v>374</v>
      </c>
      <c r="C17" s="299"/>
      <c r="D17" s="95">
        <v>665</v>
      </c>
    </row>
    <row r="18" spans="1:4" ht="12.75">
      <c r="A18" s="60" t="s">
        <v>375</v>
      </c>
      <c r="B18" s="298" t="s">
        <v>376</v>
      </c>
      <c r="C18" s="299"/>
      <c r="D18" s="95">
        <v>1428</v>
      </c>
    </row>
    <row r="19" spans="1:4" ht="13.5" thickBot="1">
      <c r="A19" s="182" t="s">
        <v>377</v>
      </c>
      <c r="B19" s="302" t="s">
        <v>378</v>
      </c>
      <c r="C19" s="303"/>
      <c r="D19" s="200">
        <v>600</v>
      </c>
    </row>
    <row r="20" spans="1:4" s="55" customFormat="1" ht="15" customHeight="1" thickBot="1">
      <c r="A20" s="304" t="s">
        <v>550</v>
      </c>
      <c r="B20" s="305"/>
      <c r="C20" s="305"/>
      <c r="D20" s="199">
        <f>SUM(D6:D19)</f>
        <v>309544</v>
      </c>
    </row>
    <row r="21" spans="1:4" s="25" customFormat="1" ht="13.5" thickBot="1">
      <c r="A21" s="203" t="s">
        <v>580</v>
      </c>
      <c r="B21" s="203"/>
      <c r="C21" s="203"/>
      <c r="D21" s="165"/>
    </row>
    <row r="22" spans="1:4" s="25" customFormat="1" ht="12.75">
      <c r="A22" s="211" t="s">
        <v>539</v>
      </c>
      <c r="B22" s="215" t="s">
        <v>540</v>
      </c>
      <c r="C22" s="215" t="s">
        <v>541</v>
      </c>
      <c r="D22" s="71" t="s">
        <v>542</v>
      </c>
    </row>
    <row r="23" spans="1:4" s="25" customFormat="1" ht="39" thickBot="1">
      <c r="A23" s="212"/>
      <c r="B23" s="216"/>
      <c r="C23" s="301"/>
      <c r="D23" s="20" t="s">
        <v>519</v>
      </c>
    </row>
    <row r="24" spans="1:4" s="25" customFormat="1" ht="12.75">
      <c r="A24" s="82" t="s">
        <v>362</v>
      </c>
      <c r="B24" s="94" t="s">
        <v>395</v>
      </c>
      <c r="C24" s="94" t="s">
        <v>379</v>
      </c>
      <c r="D24" s="95">
        <v>160</v>
      </c>
    </row>
    <row r="25" spans="1:4" s="25" customFormat="1" ht="12.75">
      <c r="A25" s="82" t="s">
        <v>364</v>
      </c>
      <c r="B25" s="94" t="s">
        <v>393</v>
      </c>
      <c r="C25" s="94" t="s">
        <v>380</v>
      </c>
      <c r="D25" s="95">
        <v>5500</v>
      </c>
    </row>
    <row r="26" spans="1:4" s="25" customFormat="1" ht="12.75">
      <c r="A26" s="273" t="s">
        <v>366</v>
      </c>
      <c r="B26" s="307" t="s">
        <v>367</v>
      </c>
      <c r="C26" s="94" t="s">
        <v>379</v>
      </c>
      <c r="D26" s="95">
        <v>74</v>
      </c>
    </row>
    <row r="27" spans="1:4" s="25" customFormat="1" ht="12.75">
      <c r="A27" s="306"/>
      <c r="B27" s="308"/>
      <c r="C27" s="94" t="s">
        <v>380</v>
      </c>
      <c r="D27" s="95">
        <v>2500</v>
      </c>
    </row>
    <row r="28" spans="1:4" s="25" customFormat="1" ht="12.75">
      <c r="A28" s="273" t="s">
        <v>512</v>
      </c>
      <c r="B28" s="307" t="s">
        <v>368</v>
      </c>
      <c r="C28" s="94" t="s">
        <v>381</v>
      </c>
      <c r="D28" s="95">
        <v>2100</v>
      </c>
    </row>
    <row r="29" spans="1:4" s="25" customFormat="1" ht="12.75">
      <c r="A29" s="273"/>
      <c r="B29" s="307"/>
      <c r="C29" s="94" t="s">
        <v>382</v>
      </c>
      <c r="D29" s="95">
        <v>2000</v>
      </c>
    </row>
    <row r="30" spans="1:4" s="25" customFormat="1" ht="12.75">
      <c r="A30" s="273" t="s">
        <v>369</v>
      </c>
      <c r="B30" s="307" t="s">
        <v>370</v>
      </c>
      <c r="C30" s="94" t="s">
        <v>379</v>
      </c>
      <c r="D30" s="95">
        <v>197</v>
      </c>
    </row>
    <row r="31" spans="1:4" s="25" customFormat="1" ht="12.75">
      <c r="A31" s="273"/>
      <c r="B31" s="307"/>
      <c r="C31" s="94" t="s">
        <v>383</v>
      </c>
      <c r="D31" s="95">
        <v>1300</v>
      </c>
    </row>
    <row r="32" spans="1:4" s="25" customFormat="1" ht="13.5" thickBot="1">
      <c r="A32" s="100" t="s">
        <v>375</v>
      </c>
      <c r="B32" s="101" t="s">
        <v>394</v>
      </c>
      <c r="C32" s="101" t="s">
        <v>379</v>
      </c>
      <c r="D32" s="200">
        <v>178</v>
      </c>
    </row>
    <row r="33" spans="1:4" s="25" customFormat="1" ht="13.5" thickBot="1">
      <c r="A33" s="309" t="s">
        <v>550</v>
      </c>
      <c r="B33" s="310"/>
      <c r="C33" s="311"/>
      <c r="D33" s="204">
        <f>SUM(D24:D32)</f>
        <v>14009</v>
      </c>
    </row>
    <row r="34" spans="1:4" s="25" customFormat="1" ht="14.25" customHeight="1">
      <c r="A34" s="68"/>
      <c r="B34" s="69"/>
      <c r="C34" s="70"/>
      <c r="D34" s="69"/>
    </row>
    <row r="35" spans="1:4" s="25" customFormat="1" ht="13.5" thickBot="1">
      <c r="A35" s="68"/>
      <c r="B35" s="69"/>
      <c r="C35" s="70"/>
      <c r="D35" s="90" t="s">
        <v>513</v>
      </c>
    </row>
    <row r="36" spans="1:4" s="25" customFormat="1" ht="12.75">
      <c r="A36" s="211" t="s">
        <v>539</v>
      </c>
      <c r="B36" s="215" t="s">
        <v>540</v>
      </c>
      <c r="C36" s="215" t="s">
        <v>541</v>
      </c>
      <c r="D36" s="71" t="s">
        <v>542</v>
      </c>
    </row>
    <row r="37" spans="1:4" s="25" customFormat="1" ht="51.75" thickBot="1">
      <c r="A37" s="212"/>
      <c r="B37" s="216"/>
      <c r="C37" s="301"/>
      <c r="D37" s="20" t="s">
        <v>520</v>
      </c>
    </row>
    <row r="38" spans="1:4" s="25" customFormat="1" ht="12.75">
      <c r="A38" s="312" t="s">
        <v>510</v>
      </c>
      <c r="B38" s="300" t="s">
        <v>511</v>
      </c>
      <c r="C38" s="205" t="s">
        <v>514</v>
      </c>
      <c r="D38" s="202">
        <v>27450</v>
      </c>
    </row>
    <row r="39" spans="1:4" s="25" customFormat="1" ht="12.75">
      <c r="A39" s="306"/>
      <c r="B39" s="313"/>
      <c r="C39" s="94" t="s">
        <v>384</v>
      </c>
      <c r="D39" s="95">
        <v>4950</v>
      </c>
    </row>
    <row r="40" spans="1:4" s="25" customFormat="1" ht="25.5">
      <c r="A40" s="82" t="s">
        <v>502</v>
      </c>
      <c r="B40" s="27" t="s">
        <v>515</v>
      </c>
      <c r="C40" s="94" t="s">
        <v>652</v>
      </c>
      <c r="D40" s="95">
        <v>660</v>
      </c>
    </row>
    <row r="41" spans="1:4" s="25" customFormat="1" ht="12.75">
      <c r="A41" s="273" t="s">
        <v>506</v>
      </c>
      <c r="B41" s="238" t="s">
        <v>507</v>
      </c>
      <c r="C41" s="94" t="s">
        <v>385</v>
      </c>
      <c r="D41" s="95">
        <v>670</v>
      </c>
    </row>
    <row r="42" spans="1:4" s="25" customFormat="1" ht="12.75">
      <c r="A42" s="306"/>
      <c r="B42" s="313"/>
      <c r="C42" s="94" t="s">
        <v>516</v>
      </c>
      <c r="D42" s="95">
        <v>1800</v>
      </c>
    </row>
    <row r="43" spans="1:4" s="25" customFormat="1" ht="12.75">
      <c r="A43" s="273" t="s">
        <v>512</v>
      </c>
      <c r="B43" s="238" t="s">
        <v>368</v>
      </c>
      <c r="C43" s="94" t="s">
        <v>386</v>
      </c>
      <c r="D43" s="206">
        <v>1950</v>
      </c>
    </row>
    <row r="44" spans="1:4" s="25" customFormat="1" ht="12.75">
      <c r="A44" s="273"/>
      <c r="B44" s="238"/>
      <c r="C44" s="94" t="s">
        <v>387</v>
      </c>
      <c r="D44" s="206">
        <v>1800</v>
      </c>
    </row>
    <row r="45" spans="1:4" ht="25.5">
      <c r="A45" s="273" t="s">
        <v>369</v>
      </c>
      <c r="B45" s="238" t="s">
        <v>370</v>
      </c>
      <c r="C45" s="94" t="s">
        <v>388</v>
      </c>
      <c r="D45" s="95">
        <v>3100</v>
      </c>
    </row>
    <row r="46" spans="1:4" ht="12.75">
      <c r="A46" s="273"/>
      <c r="B46" s="238"/>
      <c r="C46" s="94" t="s">
        <v>389</v>
      </c>
      <c r="D46" s="95">
        <v>17673</v>
      </c>
    </row>
    <row r="47" spans="1:4" ht="13.5" thickBot="1">
      <c r="A47" s="65" t="s">
        <v>375</v>
      </c>
      <c r="B47" s="197" t="s">
        <v>390</v>
      </c>
      <c r="C47" s="150" t="s">
        <v>391</v>
      </c>
      <c r="D47" s="198">
        <v>1200</v>
      </c>
    </row>
    <row r="48" spans="1:4" s="25" customFormat="1" ht="13.5" thickBot="1">
      <c r="A48" s="314" t="s">
        <v>550</v>
      </c>
      <c r="B48" s="288"/>
      <c r="C48" s="288"/>
      <c r="D48" s="199">
        <f>SUM(D38:D47)</f>
        <v>61253</v>
      </c>
    </row>
    <row r="50" ht="13.5" thickBot="1">
      <c r="D50" s="90"/>
    </row>
    <row r="51" spans="1:4" s="25" customFormat="1" ht="12.75">
      <c r="A51" s="211" t="s">
        <v>539</v>
      </c>
      <c r="B51" s="215" t="s">
        <v>540</v>
      </c>
      <c r="C51" s="215" t="s">
        <v>541</v>
      </c>
      <c r="D51" s="71" t="s">
        <v>542</v>
      </c>
    </row>
    <row r="52" spans="1:4" s="25" customFormat="1" ht="39" thickBot="1">
      <c r="A52" s="212"/>
      <c r="B52" s="216"/>
      <c r="C52" s="301"/>
      <c r="D52" s="20" t="s">
        <v>521</v>
      </c>
    </row>
    <row r="53" spans="1:4" s="25" customFormat="1" ht="39" thickBot="1">
      <c r="A53" s="65" t="s">
        <v>373</v>
      </c>
      <c r="B53" s="197" t="s">
        <v>374</v>
      </c>
      <c r="C53" s="150" t="s">
        <v>517</v>
      </c>
      <c r="D53" s="198">
        <v>7700</v>
      </c>
    </row>
    <row r="54" spans="1:4" s="25" customFormat="1" ht="13.5" thickBot="1">
      <c r="A54" s="314" t="s">
        <v>550</v>
      </c>
      <c r="B54" s="288"/>
      <c r="C54" s="288"/>
      <c r="D54" s="199">
        <f>SUM(D53:D53)</f>
        <v>7700</v>
      </c>
    </row>
    <row r="55" spans="1:4" ht="12.75">
      <c r="A55" s="52"/>
      <c r="B55" s="53"/>
      <c r="C55" s="54"/>
      <c r="D55" s="54"/>
    </row>
    <row r="56" spans="1:4" ht="12.75">
      <c r="A56" s="52"/>
      <c r="B56" s="53"/>
      <c r="C56" s="54"/>
      <c r="D56" s="54"/>
    </row>
    <row r="57" spans="1:4" ht="12.75">
      <c r="A57" s="52"/>
      <c r="B57" s="53"/>
      <c r="C57" s="54"/>
      <c r="D57" s="54"/>
    </row>
    <row r="58" spans="1:4" ht="12.75">
      <c r="A58" s="52"/>
      <c r="B58" s="53"/>
      <c r="C58" s="54"/>
      <c r="D58" s="54"/>
    </row>
    <row r="59" s="55" customFormat="1" ht="12.75"/>
  </sheetData>
  <mergeCells count="45">
    <mergeCell ref="A54:C54"/>
    <mergeCell ref="A45:A46"/>
    <mergeCell ref="B45:B46"/>
    <mergeCell ref="A48:C48"/>
    <mergeCell ref="A51:A52"/>
    <mergeCell ref="B51:B52"/>
    <mergeCell ref="C51:C52"/>
    <mergeCell ref="A43:A44"/>
    <mergeCell ref="B43:B44"/>
    <mergeCell ref="A38:A39"/>
    <mergeCell ref="B38:B39"/>
    <mergeCell ref="A41:A42"/>
    <mergeCell ref="B41:B42"/>
    <mergeCell ref="A33:C33"/>
    <mergeCell ref="A36:A37"/>
    <mergeCell ref="B36:B37"/>
    <mergeCell ref="C36:C37"/>
    <mergeCell ref="A28:A29"/>
    <mergeCell ref="B28:B29"/>
    <mergeCell ref="A30:A31"/>
    <mergeCell ref="B30:B31"/>
    <mergeCell ref="A26:A27"/>
    <mergeCell ref="B26:B27"/>
    <mergeCell ref="A22:A23"/>
    <mergeCell ref="B22:B23"/>
    <mergeCell ref="C22:C23"/>
    <mergeCell ref="B17:C17"/>
    <mergeCell ref="B18:C18"/>
    <mergeCell ref="B19:C19"/>
    <mergeCell ref="A20:C20"/>
    <mergeCell ref="B13:C13"/>
    <mergeCell ref="B14:C14"/>
    <mergeCell ref="B15:C15"/>
    <mergeCell ref="B16:C16"/>
    <mergeCell ref="B10:C10"/>
    <mergeCell ref="B11:C11"/>
    <mergeCell ref="B12:C12"/>
    <mergeCell ref="B6:C6"/>
    <mergeCell ref="B7:C7"/>
    <mergeCell ref="B8:C8"/>
    <mergeCell ref="B9:C9"/>
    <mergeCell ref="A1:D1"/>
    <mergeCell ref="A2:C2"/>
    <mergeCell ref="A4:A5"/>
    <mergeCell ref="B4:C5"/>
  </mergeCells>
  <printOptions/>
  <pageMargins left="0.7874015748031497" right="0.7874015748031497" top="0.984251968503937" bottom="0.984251968503937" header="0.31496062992125984" footer="0.5118110236220472"/>
  <pageSetup firstPageNumber="27" useFirstPageNumber="1" horizontalDpi="600" verticalDpi="600" orientation="landscape" paperSize="9" r:id="rId1"/>
  <headerFooter alignWithMargins="0">
    <oddHeader>&amp;L&amp;"Times New Roman CE,tučné"&amp;14Usnesení č. 8/744/3 - Příloha č. 4&amp;"Times New Roman CE,obyčejné"
Počet stran přílohy: 28&amp;R&amp;"Times New Roman CE,obyčejné"&amp;14Strana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Moravskoslezský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vaclachova</dc:creator>
  <cp:keywords/>
  <dc:description/>
  <cp:lastModifiedBy>novotna</cp:lastModifiedBy>
  <cp:lastPrinted>2005-12-27T13:06:59Z</cp:lastPrinted>
  <dcterms:created xsi:type="dcterms:W3CDTF">2005-12-16T07:21:17Z</dcterms:created>
  <dcterms:modified xsi:type="dcterms:W3CDTF">2005-12-27T13:07:08Z</dcterms:modified>
  <cp:category/>
  <cp:version/>
  <cp:contentType/>
  <cp:contentStatus/>
</cp:coreProperties>
</file>