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příloha 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<sst xmlns="http://schemas.openxmlformats.org/spreadsheetml/2006/main" count="176" uniqueCount="124">
  <si>
    <t>Pořadí</t>
  </si>
  <si>
    <t>Žadatel</t>
  </si>
  <si>
    <t>Název projektu</t>
  </si>
  <si>
    <t>Počet bodů</t>
  </si>
  <si>
    <t>Požadovaná výše finanční podpory v Kč</t>
  </si>
  <si>
    <t>Reg. číslo</t>
  </si>
  <si>
    <t>Sdružení hasičů Čech, Moravy a Slezska</t>
  </si>
  <si>
    <t>Rozvoj SBU Vzdělávání v HRAT Třinec</t>
  </si>
  <si>
    <t>Vysoká škola podnikání, a.s.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</si>
  <si>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</si>
  <si>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</si>
  <si>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</si>
  <si>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</si>
  <si>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</si>
  <si>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</si>
  <si>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</si>
  <si>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</si>
  <si>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</si>
  <si>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</si>
  <si>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</si>
  <si>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</si>
  <si>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</si>
  <si>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</si>
  <si>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</si>
  <si>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</si>
  <si>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</si>
  <si>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CZ.04.1.03/3.3.14.4/0004</t>
  </si>
  <si>
    <t>Hospodářská rozvojová agentura třinecka, Podniaktelské centrum s.r.o.</t>
  </si>
  <si>
    <t>CZ.04.1.03/3.3.14.4/0005</t>
  </si>
  <si>
    <t>Střední odborná škola a Střední odborné učiliště, Krnov, Opavská 49, příspěvková organizace</t>
  </si>
  <si>
    <t>CZ.04.1.03/3.3.14.4/0007</t>
  </si>
  <si>
    <t>CZ.04.1.03/3.3.14.4/0008</t>
  </si>
  <si>
    <t>Komora specialistů pro krizové řízení a insolvenci v České republice (správců majetku, likvidátorů, správců konkursních a vyrovnávacích podstat)</t>
  </si>
  <si>
    <t>CZ.04.1.03/3.3.14.4/0011</t>
  </si>
  <si>
    <t>RENOME CZ s.r.o.</t>
  </si>
  <si>
    <t>CZ.04.1.03/3.3.14.4/0012</t>
  </si>
  <si>
    <t>Hello language centre s.r.o.</t>
  </si>
  <si>
    <t>CZ.04.1.03/3.3.14.4/0015</t>
  </si>
  <si>
    <t>Slezská univerzita v Opavě</t>
  </si>
  <si>
    <t>CZ.04.1.03/3.3.14.4/0016</t>
  </si>
  <si>
    <t>Vyšší odborná škola, Stření odborná škola a Střední odborné učiliště, Kopřivnice, příspěvková organizace</t>
  </si>
  <si>
    <t>CZ.04.1.03/3.3.14.4/0018</t>
  </si>
  <si>
    <t>Asociace trenérů a konzultantů managementu</t>
  </si>
  <si>
    <t>CZ.04.1.03/3.3.14.4/0032</t>
  </si>
  <si>
    <t>Ing. Radim Falc</t>
  </si>
  <si>
    <t>CZ.04.1.03/3.3.14.4/0033</t>
  </si>
  <si>
    <t>PQL poradenství pro kvalitu a logistiku, s.r.o.</t>
  </si>
  <si>
    <t>CZ.04.1.03/3.3.14.4/0036</t>
  </si>
  <si>
    <t>VIZE - centrum celoživotního vzdělávání, o. p. s.</t>
  </si>
  <si>
    <t>CZ.04.1.03/3.3.14.4/0042</t>
  </si>
  <si>
    <t>CZ.04.1.03/3.3.14.4/0047</t>
  </si>
  <si>
    <t>AHOL - Střední odborná škola, s.r.o.</t>
  </si>
  <si>
    <t>CZ.04.1.03/3.3.14.4/0049</t>
  </si>
  <si>
    <t>Český svářečský ústav s.r.o.</t>
  </si>
  <si>
    <t>CZ.04.1.03/3.3.14.4/0054</t>
  </si>
  <si>
    <t>Institut postgraduálního vzdělávání ve zdravotnictví</t>
  </si>
  <si>
    <t>CZ.04.1.03/3.3.14.4/0055</t>
  </si>
  <si>
    <t>Fakultní nemocnice s poliklinikou Ostrava</t>
  </si>
  <si>
    <t>CZ.04.1.03/3.3.14.4/0058</t>
  </si>
  <si>
    <t>Institut komunitního rozvoje</t>
  </si>
  <si>
    <t>CZ.04.1.03/3.3.14.4/0063</t>
  </si>
  <si>
    <t>Střední odborná škola ochrany osob a majetku Ostrava s.r.o.</t>
  </si>
  <si>
    <t>CZ.04.1.03/3.3.14.4/0071</t>
  </si>
  <si>
    <t>H. A. S. spol. s r.o.</t>
  </si>
  <si>
    <t>CZ.04.1.03/3.3.14.4/0073</t>
  </si>
  <si>
    <t>Profesní vzdělávání v oblasti víceúčelového svařování</t>
  </si>
  <si>
    <t>MOST - DPVDH - Moderní otevřené studium - další profesní vzdělávání dobrovolných hasičů v ochraně obyvatelstva</t>
  </si>
  <si>
    <t>Rozvoj a zlepšení nabídky vzdělávání pro insolvenční správce v Moravskoslezském kraji</t>
  </si>
  <si>
    <t>Profesní rozvoj kamnářského řemesla, forma celoživotního vzdělávání</t>
  </si>
  <si>
    <t>Pořádání série seminářů pro lektory cizích jazyků v Ostravě</t>
  </si>
  <si>
    <t>Rozvoj distančních kurzů dalšího vzdělávání v ošetřovatelství na Slezské univerzitě v Opavě</t>
  </si>
  <si>
    <t>Zvyšování kvalifikace operátorů v automobilním průmyslu - tvorba vzdělávacího programu</t>
  </si>
  <si>
    <t>Pomáháme trenérům a konzultantům učit se - Rozvoj pokročilých dovedností trenérů a konzultantů managementu a personálu, zvláště se zaměřením na malé a střední podniky MSK</t>
  </si>
  <si>
    <t>Diagnostický a technický institut</t>
  </si>
  <si>
    <t>Logická akademie</t>
  </si>
  <si>
    <t>Cesta do Evropy - vzdělávání ověřené praxí</t>
  </si>
  <si>
    <t>Rozvoj podnikání v cestovním ruchu</t>
  </si>
  <si>
    <t>Zavedení kombinované formy studia s využitím e-learningu</t>
  </si>
  <si>
    <t>Systematické rozšiřování znalostí formou dalšího profesního vzdělávání u pracovníků v průmyslu se zaměřením na vytváření komplexní znalostní společnosti</t>
  </si>
  <si>
    <t>Implementace systému kombinovaného vzdělávání pro nelékařské obory Zdravotně sociální fakulty Ostravské univerzity v Ostravě</t>
  </si>
  <si>
    <t>DIALOG - Rozvoj znalostí a dovedností v komunikaci zdravotnických pracovníků s pacientem.</t>
  </si>
  <si>
    <t>Specifické vzdělávání</t>
  </si>
  <si>
    <t>E-LEARNING PRO CIVILNĚ BEZPEČNOSTNÍ SLUŽBY</t>
  </si>
  <si>
    <t>Vývoj programu dalšího profesního vzdělávání profesionálních řidičů</t>
  </si>
  <si>
    <t>Konverzační kurzy zdravotnické angličtiny a němčiny pro lékaře, zubaře, lékárníky,zdravotní sestry, záchranáře a fyzioterapeuty</t>
  </si>
  <si>
    <t>Doporučení VK</t>
  </si>
  <si>
    <t>ANO</t>
  </si>
  <si>
    <t>Poskytnutí finanční podpory z OP RLZ</t>
  </si>
  <si>
    <t>Projek vložen do zásobníku projektů</t>
  </si>
  <si>
    <t>Grantové schéma Rozvoj kapacit dalšího profesního vzdělávání</t>
  </si>
  <si>
    <t>Operační program Rozvoj lidských zdrojů</t>
  </si>
  <si>
    <t>PROGRAM PODPORY A</t>
  </si>
  <si>
    <t>Právní forma, IČ</t>
  </si>
  <si>
    <t>vysoká škola, 47813059</t>
  </si>
  <si>
    <t>státní příspěvková organizace, 00023841</t>
  </si>
  <si>
    <t>příspěvková organizace, 00601624</t>
  </si>
  <si>
    <t>občanské sdružení, 26643090</t>
  </si>
  <si>
    <t>s.r.o., 25379569</t>
  </si>
  <si>
    <t>s.r.o., 62305808</t>
  </si>
  <si>
    <t>s.r.o., 47682281</t>
  </si>
  <si>
    <t>příspěvková organizace, 00843989</t>
  </si>
  <si>
    <t>s.r.o., 64087352</t>
  </si>
  <si>
    <t>a.s., 25861271</t>
  </si>
  <si>
    <t>fyzická osoba, 10608052</t>
  </si>
  <si>
    <t>o.p.s., 26846217</t>
  </si>
  <si>
    <t xml:space="preserve">  občanské sdružení ,60448717</t>
  </si>
  <si>
    <t>s.r.o., 25370294</t>
  </si>
  <si>
    <t>fyzická osoba, 71483357</t>
  </si>
  <si>
    <t>s.r.o., 25365525</t>
  </si>
  <si>
    <t>příspěvková organizace, 63731371</t>
  </si>
  <si>
    <t>s.r.o., 25889192</t>
  </si>
  <si>
    <t>občanské sdružení, 66144591</t>
  </si>
  <si>
    <t>občanské sdružení ,66545587</t>
  </si>
  <si>
    <t>s.r.o., 26841886</t>
  </si>
  <si>
    <t>Jana Kellermannová</t>
  </si>
  <si>
    <t>PROGRAM PODPORY B</t>
  </si>
  <si>
    <t>Poskytnutí finanční podpory z OP RLZ*</t>
  </si>
  <si>
    <t>* projekty zařazené do zásobníků projektů jsou projekty, které jsou projekty náhradními za odstoupivší nebo jsou podpořeny v případě navýšení výzvy volnými prostředky z OP RLZ</t>
  </si>
  <si>
    <t>Seznam grantových projektů schválených k financování včetně schválené výše dotace s dobou uznatelnosti nákladů od data účinnosti smlouvy maximálně do 31.12.2008</t>
  </si>
  <si>
    <t>Celková výše schválených finančních podpor v Kč (kumulativní)</t>
  </si>
  <si>
    <t>Schválené krácení finanční podpory  v Kč</t>
  </si>
  <si>
    <t>Doporučená výše finanční podpory v Kč</t>
  </si>
  <si>
    <t>Schválené krácení finanční podpory v Kč</t>
  </si>
  <si>
    <t>Celková max. výše schválených finančních podpor v Kč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</si>
</sst>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0.0"/>
    <numFmt numFmtId="169" formatCode="#,##0.00\ _K_č"/>
  </numFmts>
  <fonts count="4">
    <font>
      <sz val="10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u val="single"/>
      <sz val="14"/>
      <name val="Times New Roman CE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168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7" fontId="2" fillId="0" borderId="5" xfId="18" applyNumberFormat="1" applyFont="1" applyFill="1" applyBorder="1" applyAlignment="1">
      <alignment horizontal="right"/>
    </xf>
    <xf numFmtId="167" fontId="2" fillId="0" borderId="5" xfId="0" applyNumberFormat="1" applyFont="1" applyBorder="1" applyAlignment="1">
      <alignment horizontal="right" wrapText="1"/>
    </xf>
    <xf numFmtId="167" fontId="2" fillId="0" borderId="5" xfId="0" applyNumberFormat="1" applyFont="1" applyBorder="1" applyAlignment="1">
      <alignment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Border="1" applyAlignment="1">
      <alignment horizontal="center" wrapText="1"/>
    </xf>
    <xf numFmtId="167" fontId="2" fillId="0" borderId="7" xfId="18" applyNumberFormat="1" applyFont="1" applyFill="1" applyBorder="1" applyAlignment="1">
      <alignment horizontal="right"/>
    </xf>
    <xf numFmtId="167" fontId="2" fillId="0" borderId="7" xfId="0" applyNumberFormat="1" applyFont="1" applyBorder="1" applyAlignment="1">
      <alignment horizontal="right" wrapText="1"/>
    </xf>
    <xf numFmtId="167" fontId="2" fillId="0" borderId="7" xfId="0" applyNumberFormat="1" applyFont="1" applyBorder="1" applyAlignment="1">
      <alignment wrapText="1"/>
    </xf>
    <xf numFmtId="168" fontId="2" fillId="0" borderId="7" xfId="0" applyNumberFormat="1" applyFont="1" applyBorder="1" applyAlignment="1">
      <alignment horizontal="center" wrapText="1"/>
    </xf>
    <xf numFmtId="167" fontId="2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wrapText="1"/>
    </xf>
    <xf numFmtId="168" fontId="2" fillId="0" borderId="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7" fontId="2" fillId="0" borderId="9" xfId="18" applyNumberFormat="1" applyFont="1" applyFill="1" applyBorder="1" applyAlignment="1">
      <alignment horizontal="right"/>
    </xf>
    <xf numFmtId="167" fontId="2" fillId="0" borderId="9" xfId="0" applyNumberFormat="1" applyFont="1" applyBorder="1" applyAlignment="1">
      <alignment horizontal="right" wrapText="1"/>
    </xf>
    <xf numFmtId="167" fontId="2" fillId="0" borderId="9" xfId="0" applyNumberFormat="1" applyFont="1" applyBorder="1" applyAlignment="1">
      <alignment wrapText="1"/>
    </xf>
    <xf numFmtId="167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168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7" fontId="2" fillId="0" borderId="0" xfId="18" applyNumberFormat="1" applyFont="1" applyFill="1" applyBorder="1" applyAlignment="1">
      <alignment horizontal="right"/>
    </xf>
    <xf numFmtId="167" fontId="2" fillId="0" borderId="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7" fontId="1" fillId="0" borderId="7" xfId="0" applyNumberFormat="1" applyFont="1" applyBorder="1" applyAlignment="1">
      <alignment wrapText="1"/>
    </xf>
    <xf numFmtId="167" fontId="1" fillId="0" borderId="9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70" zoomScaleNormal="70" workbookViewId="0" topLeftCell="B7">
      <selection activeCell="E11" sqref="E11"/>
    </sheetView>
  </sheetViews>
  <sheetFormatPr defaultColWidth="9.00390625" defaultRowHeight="12.75"/>
  <cols>
    <col min="1" max="1" width="5.375" style="3" customWidth="1"/>
    <col min="2" max="2" width="13.75390625" style="3" customWidth="1"/>
    <col min="3" max="3" width="26.875" style="3" customWidth="1"/>
    <col min="4" max="4" width="16.75390625" style="3" customWidth="1"/>
    <col min="5" max="5" width="33.875" style="3" customWidth="1"/>
    <col min="6" max="6" width="7.25390625" style="4" customWidth="1"/>
    <col min="7" max="7" width="14.625" style="3" customWidth="1"/>
    <col min="8" max="9" width="18.25390625" style="3" customWidth="1"/>
    <col min="10" max="10" width="20.625" style="3" customWidth="1"/>
    <col min="11" max="11" width="27.25390625" style="3" bestFit="1" customWidth="1"/>
    <col min="12" max="12" width="13.875" style="4" customWidth="1"/>
    <col min="13" max="14" width="9.125" style="3" customWidth="1"/>
    <col min="15" max="15" width="20.125" style="3" bestFit="1" customWidth="1"/>
    <col min="16" max="16384" width="9.125" style="3" customWidth="1"/>
  </cols>
  <sheetData>
    <row r="1" spans="1:4" ht="18.75">
      <c r="A1" s="1"/>
      <c r="B1" s="2"/>
      <c r="C1" s="2"/>
      <c r="D1" s="2"/>
    </row>
    <row r="2" spans="1:4" ht="18.75">
      <c r="A2" s="5"/>
      <c r="B2" s="2"/>
      <c r="C2" s="2"/>
      <c r="D2" s="2"/>
    </row>
    <row r="3" spans="1:4" ht="18.75">
      <c r="A3" s="5"/>
      <c r="B3" s="2"/>
      <c r="C3" s="2"/>
      <c r="D3" s="2"/>
    </row>
    <row r="4" spans="1:4" ht="18.75">
      <c r="A4" s="1"/>
      <c r="B4" s="2"/>
      <c r="C4" s="2"/>
      <c r="D4" s="2"/>
    </row>
    <row r="5" spans="1:12" s="6" customFormat="1" ht="18.75">
      <c r="A5" s="50" t="s">
        <v>118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6" customFormat="1" ht="18.75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s="6" customFormat="1" ht="18.75">
      <c r="A7" s="35" t="s">
        <v>89</v>
      </c>
      <c r="B7" s="7"/>
      <c r="C7" s="7"/>
      <c r="D7" s="7"/>
      <c r="E7" s="8"/>
      <c r="F7" s="8"/>
      <c r="G7" s="8"/>
      <c r="L7" s="40"/>
    </row>
    <row r="8" ht="18.75">
      <c r="A8" s="5" t="s">
        <v>90</v>
      </c>
    </row>
    <row r="9" ht="18.75">
      <c r="A9" s="5"/>
    </row>
    <row r="10" ht="19.5" thickBot="1">
      <c r="A10" s="36" t="s">
        <v>91</v>
      </c>
    </row>
    <row r="11" spans="1:12" ht="102" customHeight="1" thickBot="1">
      <c r="A11" s="9" t="s">
        <v>0</v>
      </c>
      <c r="B11" s="10" t="s">
        <v>5</v>
      </c>
      <c r="C11" s="10" t="s">
        <v>1</v>
      </c>
      <c r="D11" s="10" t="s">
        <v>92</v>
      </c>
      <c r="E11" s="10" t="s">
        <v>2</v>
      </c>
      <c r="F11" s="10" t="s">
        <v>3</v>
      </c>
      <c r="G11" s="10" t="s">
        <v>85</v>
      </c>
      <c r="H11" s="10" t="s">
        <v>4</v>
      </c>
      <c r="I11" s="10" t="s">
        <v>122</v>
      </c>
      <c r="J11" s="10" t="s">
        <v>123</v>
      </c>
      <c r="K11" s="10" t="s">
        <v>119</v>
      </c>
      <c r="L11" s="11" t="s">
        <v>116</v>
      </c>
    </row>
    <row r="12" spans="1:12" ht="112.5">
      <c r="A12" s="12" t="s">
        <v>9</v>
      </c>
      <c r="B12" s="13" t="s">
        <v>54</v>
      </c>
      <c r="C12" s="13" t="s">
        <v>55</v>
      </c>
      <c r="D12" s="13" t="s">
        <v>94</v>
      </c>
      <c r="E12" s="13" t="s">
        <v>79</v>
      </c>
      <c r="F12" s="14">
        <v>85</v>
      </c>
      <c r="G12" s="15" t="s">
        <v>86</v>
      </c>
      <c r="H12" s="16">
        <v>2034800</v>
      </c>
      <c r="I12" s="17">
        <v>35000</v>
      </c>
      <c r="J12" s="18">
        <f aca="true" t="shared" si="0" ref="J12:J28">H12-I12</f>
        <v>1999800</v>
      </c>
      <c r="K12" s="18">
        <f>J12</f>
        <v>1999800</v>
      </c>
      <c r="L12" s="43" t="s">
        <v>86</v>
      </c>
    </row>
    <row r="13" spans="1:12" ht="75">
      <c r="A13" s="19" t="s">
        <v>10</v>
      </c>
      <c r="B13" s="20" t="s">
        <v>37</v>
      </c>
      <c r="C13" s="20" t="s">
        <v>38</v>
      </c>
      <c r="D13" s="20" t="s">
        <v>93</v>
      </c>
      <c r="E13" s="20" t="s">
        <v>70</v>
      </c>
      <c r="F13" s="21">
        <v>83.5</v>
      </c>
      <c r="G13" s="21" t="s">
        <v>86</v>
      </c>
      <c r="H13" s="22">
        <v>2515350</v>
      </c>
      <c r="I13" s="23">
        <v>0</v>
      </c>
      <c r="J13" s="24">
        <f t="shared" si="0"/>
        <v>2515350</v>
      </c>
      <c r="K13" s="24">
        <f>SUM(J13+K12)</f>
        <v>4515150</v>
      </c>
      <c r="L13" s="44" t="s">
        <v>86</v>
      </c>
    </row>
    <row r="14" spans="1:12" ht="112.5">
      <c r="A14" s="19" t="s">
        <v>11</v>
      </c>
      <c r="B14" s="20" t="s">
        <v>39</v>
      </c>
      <c r="C14" s="20" t="s">
        <v>40</v>
      </c>
      <c r="D14" s="20" t="s">
        <v>95</v>
      </c>
      <c r="E14" s="20" t="s">
        <v>71</v>
      </c>
      <c r="F14" s="25">
        <v>83.5</v>
      </c>
      <c r="G14" s="21" t="s">
        <v>86</v>
      </c>
      <c r="H14" s="26">
        <v>2133250</v>
      </c>
      <c r="I14" s="23">
        <v>39000</v>
      </c>
      <c r="J14" s="24">
        <f t="shared" si="0"/>
        <v>2094250</v>
      </c>
      <c r="K14" s="24">
        <f aca="true" t="shared" si="1" ref="K14:K28">SUM(J14+K13)</f>
        <v>6609400</v>
      </c>
      <c r="L14" s="44" t="s">
        <v>86</v>
      </c>
    </row>
    <row r="15" spans="1:12" ht="56.25">
      <c r="A15" s="19" t="s">
        <v>12</v>
      </c>
      <c r="B15" s="20" t="s">
        <v>58</v>
      </c>
      <c r="C15" s="20" t="s">
        <v>59</v>
      </c>
      <c r="D15" s="20" t="s">
        <v>96</v>
      </c>
      <c r="E15" s="20" t="s">
        <v>81</v>
      </c>
      <c r="F15" s="25">
        <v>80.5</v>
      </c>
      <c r="G15" s="21" t="s">
        <v>86</v>
      </c>
      <c r="H15" s="22">
        <v>1919000</v>
      </c>
      <c r="I15" s="23">
        <v>0</v>
      </c>
      <c r="J15" s="24">
        <f t="shared" si="0"/>
        <v>1919000</v>
      </c>
      <c r="K15" s="24">
        <f t="shared" si="1"/>
        <v>8528400</v>
      </c>
      <c r="L15" s="44" t="s">
        <v>86</v>
      </c>
    </row>
    <row r="16" spans="1:12" ht="131.25">
      <c r="A16" s="19" t="s">
        <v>13</v>
      </c>
      <c r="B16" s="20" t="s">
        <v>52</v>
      </c>
      <c r="C16" s="20" t="s">
        <v>53</v>
      </c>
      <c r="D16" s="20" t="s">
        <v>98</v>
      </c>
      <c r="E16" s="20" t="s">
        <v>78</v>
      </c>
      <c r="F16" s="25">
        <v>80</v>
      </c>
      <c r="G16" s="21" t="s">
        <v>86</v>
      </c>
      <c r="H16" s="22">
        <v>4088950</v>
      </c>
      <c r="I16" s="23">
        <v>1144130</v>
      </c>
      <c r="J16" s="24">
        <f t="shared" si="0"/>
        <v>2944820</v>
      </c>
      <c r="K16" s="24">
        <f t="shared" si="1"/>
        <v>11473220</v>
      </c>
      <c r="L16" s="44" t="s">
        <v>86</v>
      </c>
    </row>
    <row r="17" spans="1:12" ht="56.25">
      <c r="A17" s="19" t="s">
        <v>14</v>
      </c>
      <c r="B17" s="20" t="s">
        <v>50</v>
      </c>
      <c r="C17" s="20" t="s">
        <v>51</v>
      </c>
      <c r="D17" s="20" t="s">
        <v>97</v>
      </c>
      <c r="E17" s="20" t="s">
        <v>77</v>
      </c>
      <c r="F17" s="25">
        <v>79.5</v>
      </c>
      <c r="G17" s="21" t="s">
        <v>86</v>
      </c>
      <c r="H17" s="22">
        <v>4142300</v>
      </c>
      <c r="I17" s="23">
        <v>628000</v>
      </c>
      <c r="J17" s="24">
        <f t="shared" si="0"/>
        <v>3514300</v>
      </c>
      <c r="K17" s="24">
        <f t="shared" si="1"/>
        <v>14987520</v>
      </c>
      <c r="L17" s="44" t="s">
        <v>86</v>
      </c>
    </row>
    <row r="18" spans="1:12" ht="56.25">
      <c r="A18" s="19" t="s">
        <v>15</v>
      </c>
      <c r="B18" s="20" t="s">
        <v>62</v>
      </c>
      <c r="C18" s="20" t="s">
        <v>63</v>
      </c>
      <c r="D18" s="20" t="s">
        <v>99</v>
      </c>
      <c r="E18" s="20" t="s">
        <v>83</v>
      </c>
      <c r="F18" s="25">
        <v>79</v>
      </c>
      <c r="G18" s="21" t="s">
        <v>86</v>
      </c>
      <c r="H18" s="22">
        <v>1325700</v>
      </c>
      <c r="I18" s="23">
        <v>0</v>
      </c>
      <c r="J18" s="24">
        <f t="shared" si="0"/>
        <v>1325700</v>
      </c>
      <c r="K18" s="24">
        <f t="shared" si="1"/>
        <v>16313220</v>
      </c>
      <c r="L18" s="44" t="s">
        <v>86</v>
      </c>
    </row>
    <row r="19" spans="1:12" ht="75">
      <c r="A19" s="19" t="s">
        <v>16</v>
      </c>
      <c r="B19" s="20" t="s">
        <v>56</v>
      </c>
      <c r="C19" s="20" t="s">
        <v>57</v>
      </c>
      <c r="D19" s="20" t="s">
        <v>100</v>
      </c>
      <c r="E19" s="20" t="s">
        <v>80</v>
      </c>
      <c r="F19" s="25">
        <v>78.5</v>
      </c>
      <c r="G19" s="21" t="s">
        <v>86</v>
      </c>
      <c r="H19" s="22">
        <v>2331900</v>
      </c>
      <c r="I19" s="23">
        <f>22000+490700</f>
        <v>512700</v>
      </c>
      <c r="J19" s="24">
        <f t="shared" si="0"/>
        <v>1819200</v>
      </c>
      <c r="K19" s="24">
        <f t="shared" si="1"/>
        <v>18132420</v>
      </c>
      <c r="L19" s="44" t="s">
        <v>86</v>
      </c>
    </row>
    <row r="20" spans="1:12" ht="75">
      <c r="A20" s="19" t="s">
        <v>17</v>
      </c>
      <c r="B20" s="20" t="s">
        <v>26</v>
      </c>
      <c r="C20" s="20" t="s">
        <v>27</v>
      </c>
      <c r="D20" s="20" t="s">
        <v>101</v>
      </c>
      <c r="E20" s="20" t="s">
        <v>7</v>
      </c>
      <c r="F20" s="25">
        <v>77</v>
      </c>
      <c r="G20" s="21" t="s">
        <v>86</v>
      </c>
      <c r="H20" s="22">
        <v>2156375</v>
      </c>
      <c r="I20" s="23">
        <v>561018</v>
      </c>
      <c r="J20" s="24">
        <f t="shared" si="0"/>
        <v>1595357</v>
      </c>
      <c r="K20" s="24">
        <f t="shared" si="1"/>
        <v>19727777</v>
      </c>
      <c r="L20" s="44" t="s">
        <v>86</v>
      </c>
    </row>
    <row r="21" spans="1:12" ht="56.25">
      <c r="A21" s="19" t="s">
        <v>18</v>
      </c>
      <c r="B21" s="20" t="s">
        <v>49</v>
      </c>
      <c r="C21" s="20" t="s">
        <v>8</v>
      </c>
      <c r="D21" s="20" t="s">
        <v>102</v>
      </c>
      <c r="E21" s="20" t="s">
        <v>76</v>
      </c>
      <c r="F21" s="25">
        <v>76</v>
      </c>
      <c r="G21" s="21" t="s">
        <v>86</v>
      </c>
      <c r="H21" s="22">
        <v>3000000</v>
      </c>
      <c r="I21" s="23">
        <v>550000</v>
      </c>
      <c r="J21" s="24">
        <f t="shared" si="0"/>
        <v>2450000</v>
      </c>
      <c r="K21" s="24">
        <f t="shared" si="1"/>
        <v>22177777</v>
      </c>
      <c r="L21" s="44" t="s">
        <v>86</v>
      </c>
    </row>
    <row r="22" spans="1:12" ht="56.25">
      <c r="A22" s="19" t="s">
        <v>19</v>
      </c>
      <c r="B22" s="20" t="s">
        <v>43</v>
      </c>
      <c r="C22" s="20" t="s">
        <v>44</v>
      </c>
      <c r="D22" s="20" t="s">
        <v>103</v>
      </c>
      <c r="E22" s="20" t="s">
        <v>73</v>
      </c>
      <c r="F22" s="25">
        <v>75</v>
      </c>
      <c r="G22" s="21" t="s">
        <v>86</v>
      </c>
      <c r="H22" s="26">
        <v>2278190</v>
      </c>
      <c r="I22" s="23">
        <v>587320</v>
      </c>
      <c r="J22" s="24">
        <f t="shared" si="0"/>
        <v>1690870</v>
      </c>
      <c r="K22" s="24">
        <f t="shared" si="1"/>
        <v>23868647</v>
      </c>
      <c r="L22" s="44" t="s">
        <v>86</v>
      </c>
    </row>
    <row r="23" spans="1:12" ht="56.25">
      <c r="A23" s="19" t="s">
        <v>20</v>
      </c>
      <c r="B23" s="20" t="s">
        <v>47</v>
      </c>
      <c r="C23" s="20" t="s">
        <v>48</v>
      </c>
      <c r="D23" s="20" t="s">
        <v>104</v>
      </c>
      <c r="E23" s="20" t="s">
        <v>75</v>
      </c>
      <c r="F23" s="25">
        <v>75</v>
      </c>
      <c r="G23" s="21" t="s">
        <v>86</v>
      </c>
      <c r="H23" s="22">
        <v>2900479</v>
      </c>
      <c r="I23" s="23">
        <v>126700</v>
      </c>
      <c r="J23" s="24">
        <f t="shared" si="0"/>
        <v>2773779</v>
      </c>
      <c r="K23" s="46">
        <f t="shared" si="1"/>
        <v>26642426</v>
      </c>
      <c r="L23" s="44" t="s">
        <v>86</v>
      </c>
    </row>
    <row r="24" spans="1:12" ht="150">
      <c r="A24" s="19" t="s">
        <v>21</v>
      </c>
      <c r="B24" s="20" t="s">
        <v>31</v>
      </c>
      <c r="C24" s="20" t="s">
        <v>32</v>
      </c>
      <c r="D24" s="20" t="s">
        <v>105</v>
      </c>
      <c r="E24" s="20" t="s">
        <v>67</v>
      </c>
      <c r="F24" s="25">
        <v>73</v>
      </c>
      <c r="G24" s="21" t="s">
        <v>86</v>
      </c>
      <c r="H24" s="22">
        <v>2105425</v>
      </c>
      <c r="I24" s="23">
        <v>530000</v>
      </c>
      <c r="J24" s="24">
        <f t="shared" si="0"/>
        <v>1575425</v>
      </c>
      <c r="K24" s="24">
        <f t="shared" si="1"/>
        <v>28217851</v>
      </c>
      <c r="L24" s="44" t="s">
        <v>88</v>
      </c>
    </row>
    <row r="25" spans="1:12" ht="75">
      <c r="A25" s="19" t="s">
        <v>22</v>
      </c>
      <c r="B25" s="20" t="s">
        <v>60</v>
      </c>
      <c r="C25" s="20" t="s">
        <v>61</v>
      </c>
      <c r="D25" s="20" t="s">
        <v>106</v>
      </c>
      <c r="E25" s="20" t="s">
        <v>82</v>
      </c>
      <c r="F25" s="25">
        <v>71</v>
      </c>
      <c r="G25" s="21" t="s">
        <v>86</v>
      </c>
      <c r="H25" s="22">
        <v>2856550</v>
      </c>
      <c r="I25" s="23">
        <v>687000</v>
      </c>
      <c r="J25" s="24">
        <f t="shared" si="0"/>
        <v>2169550</v>
      </c>
      <c r="K25" s="24">
        <f>SUM(J25+K24)</f>
        <v>30387401</v>
      </c>
      <c r="L25" s="44" t="s">
        <v>88</v>
      </c>
    </row>
    <row r="26" spans="1:12" ht="112.5">
      <c r="A26" s="19" t="s">
        <v>23</v>
      </c>
      <c r="B26" s="20" t="s">
        <v>28</v>
      </c>
      <c r="C26" s="20" t="s">
        <v>29</v>
      </c>
      <c r="D26" s="20" t="s">
        <v>109</v>
      </c>
      <c r="E26" s="20" t="s">
        <v>65</v>
      </c>
      <c r="F26" s="25">
        <v>67.5</v>
      </c>
      <c r="G26" s="21" t="s">
        <v>86</v>
      </c>
      <c r="H26" s="22">
        <v>700000</v>
      </c>
      <c r="I26" s="23">
        <v>0</v>
      </c>
      <c r="J26" s="24">
        <f t="shared" si="0"/>
        <v>700000</v>
      </c>
      <c r="K26" s="24">
        <f t="shared" si="1"/>
        <v>31087401</v>
      </c>
      <c r="L26" s="44" t="s">
        <v>88</v>
      </c>
    </row>
    <row r="27" spans="1:12" ht="93.75">
      <c r="A27" s="19" t="s">
        <v>24</v>
      </c>
      <c r="B27" s="20" t="s">
        <v>64</v>
      </c>
      <c r="C27" s="20" t="s">
        <v>114</v>
      </c>
      <c r="D27" s="20" t="s">
        <v>107</v>
      </c>
      <c r="E27" s="20" t="s">
        <v>84</v>
      </c>
      <c r="F27" s="25">
        <v>67.5</v>
      </c>
      <c r="G27" s="21" t="s">
        <v>86</v>
      </c>
      <c r="H27" s="22">
        <v>4139500</v>
      </c>
      <c r="I27" s="23">
        <v>901500</v>
      </c>
      <c r="J27" s="24">
        <f t="shared" si="0"/>
        <v>3238000</v>
      </c>
      <c r="K27" s="24">
        <f t="shared" si="1"/>
        <v>34325401</v>
      </c>
      <c r="L27" s="44" t="s">
        <v>88</v>
      </c>
    </row>
    <row r="28" spans="1:15" ht="75.75" thickBot="1">
      <c r="A28" s="27" t="s">
        <v>25</v>
      </c>
      <c r="B28" s="28" t="s">
        <v>33</v>
      </c>
      <c r="C28" s="28" t="s">
        <v>34</v>
      </c>
      <c r="D28" s="28" t="s">
        <v>108</v>
      </c>
      <c r="E28" s="28" t="s">
        <v>68</v>
      </c>
      <c r="F28" s="29">
        <v>65.5</v>
      </c>
      <c r="G28" s="30" t="s">
        <v>86</v>
      </c>
      <c r="H28" s="31">
        <v>2197900</v>
      </c>
      <c r="I28" s="32">
        <v>0</v>
      </c>
      <c r="J28" s="33">
        <f t="shared" si="0"/>
        <v>2197900</v>
      </c>
      <c r="K28" s="33">
        <f t="shared" si="1"/>
        <v>36523301</v>
      </c>
      <c r="L28" s="44" t="s">
        <v>88</v>
      </c>
      <c r="O28" s="34"/>
    </row>
    <row r="29" spans="1:15" ht="26.25" customHeight="1">
      <c r="A29" s="37"/>
      <c r="B29" s="38"/>
      <c r="C29" s="38"/>
      <c r="D29" s="38"/>
      <c r="E29" s="38"/>
      <c r="F29" s="39"/>
      <c r="G29" s="40"/>
      <c r="H29" s="41"/>
      <c r="I29" s="42"/>
      <c r="J29" s="8"/>
      <c r="K29" s="8"/>
      <c r="L29" s="40"/>
      <c r="O29" s="34"/>
    </row>
    <row r="30" spans="1:15" ht="26.25" customHeight="1">
      <c r="A30" s="52" t="s">
        <v>117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O30" s="34"/>
    </row>
    <row r="31" ht="24" customHeight="1">
      <c r="J31" s="34"/>
    </row>
    <row r="32" ht="19.5" thickBot="1">
      <c r="A32" s="36" t="s">
        <v>115</v>
      </c>
    </row>
    <row r="33" spans="1:12" ht="99.75" customHeight="1" thickBot="1">
      <c r="A33" s="9" t="s">
        <v>0</v>
      </c>
      <c r="B33" s="10" t="s">
        <v>5</v>
      </c>
      <c r="C33" s="10" t="s">
        <v>1</v>
      </c>
      <c r="D33" s="10"/>
      <c r="E33" s="10" t="s">
        <v>2</v>
      </c>
      <c r="F33" s="10" t="s">
        <v>3</v>
      </c>
      <c r="G33" s="10" t="s">
        <v>85</v>
      </c>
      <c r="H33" s="10" t="s">
        <v>4</v>
      </c>
      <c r="I33" s="10" t="s">
        <v>120</v>
      </c>
      <c r="J33" s="10" t="s">
        <v>121</v>
      </c>
      <c r="K33" s="10" t="s">
        <v>119</v>
      </c>
      <c r="L33" s="11" t="s">
        <v>87</v>
      </c>
    </row>
    <row r="34" spans="1:12" ht="93.75">
      <c r="A34" s="12" t="s">
        <v>9</v>
      </c>
      <c r="B34" s="13" t="s">
        <v>30</v>
      </c>
      <c r="C34" s="13" t="s">
        <v>6</v>
      </c>
      <c r="D34" s="13" t="s">
        <v>111</v>
      </c>
      <c r="E34" s="13" t="s">
        <v>66</v>
      </c>
      <c r="F34" s="14">
        <v>83</v>
      </c>
      <c r="G34" s="15" t="s">
        <v>86</v>
      </c>
      <c r="H34" s="16">
        <v>4488578.04</v>
      </c>
      <c r="I34" s="17">
        <v>488578.04</v>
      </c>
      <c r="J34" s="18">
        <f>H34-I34</f>
        <v>4000000</v>
      </c>
      <c r="K34" s="18">
        <f>J34</f>
        <v>4000000</v>
      </c>
      <c r="L34" s="43" t="s">
        <v>86</v>
      </c>
    </row>
    <row r="35" spans="1:12" ht="56.25">
      <c r="A35" s="19" t="s">
        <v>10</v>
      </c>
      <c r="B35" s="20" t="s">
        <v>35</v>
      </c>
      <c r="C35" s="20" t="s">
        <v>36</v>
      </c>
      <c r="D35" s="20" t="s">
        <v>110</v>
      </c>
      <c r="E35" s="20" t="s">
        <v>69</v>
      </c>
      <c r="F35" s="25">
        <v>80.5</v>
      </c>
      <c r="G35" s="21" t="s">
        <v>86</v>
      </c>
      <c r="H35" s="22">
        <v>3851433</v>
      </c>
      <c r="I35" s="23">
        <v>0</v>
      </c>
      <c r="J35" s="24">
        <f>H35-I35</f>
        <v>3851433</v>
      </c>
      <c r="K35" s="24">
        <f>K34+J35</f>
        <v>7851433</v>
      </c>
      <c r="L35" s="44" t="s">
        <v>86</v>
      </c>
    </row>
    <row r="36" spans="1:12" ht="56.25">
      <c r="A36" s="19" t="s">
        <v>11</v>
      </c>
      <c r="B36" s="20" t="s">
        <v>45</v>
      </c>
      <c r="C36" s="20" t="s">
        <v>46</v>
      </c>
      <c r="D36" s="20" t="s">
        <v>113</v>
      </c>
      <c r="E36" s="20" t="s">
        <v>74</v>
      </c>
      <c r="F36" s="25">
        <v>79</v>
      </c>
      <c r="G36" s="21" t="s">
        <v>86</v>
      </c>
      <c r="H36" s="22">
        <v>2654320</v>
      </c>
      <c r="I36" s="23">
        <v>114100</v>
      </c>
      <c r="J36" s="24">
        <f>H36-I36</f>
        <v>2540220</v>
      </c>
      <c r="K36" s="24">
        <f>K35+J36</f>
        <v>10391653</v>
      </c>
      <c r="L36" s="44" t="s">
        <v>86</v>
      </c>
    </row>
    <row r="37" spans="1:12" ht="132" thickBot="1">
      <c r="A37" s="27" t="s">
        <v>12</v>
      </c>
      <c r="B37" s="28" t="s">
        <v>41</v>
      </c>
      <c r="C37" s="28" t="s">
        <v>42</v>
      </c>
      <c r="D37" s="28" t="s">
        <v>112</v>
      </c>
      <c r="E37" s="28" t="s">
        <v>72</v>
      </c>
      <c r="F37" s="29">
        <v>70</v>
      </c>
      <c r="G37" s="30" t="s">
        <v>86</v>
      </c>
      <c r="H37" s="31">
        <v>812850</v>
      </c>
      <c r="I37" s="32">
        <v>0</v>
      </c>
      <c r="J37" s="33">
        <f>H37-I37</f>
        <v>812850</v>
      </c>
      <c r="K37" s="47">
        <f>K36+J37</f>
        <v>11204503</v>
      </c>
      <c r="L37" s="45" t="s">
        <v>86</v>
      </c>
    </row>
  </sheetData>
  <mergeCells count="2">
    <mergeCell ref="A5:L5"/>
    <mergeCell ref="A30:L30"/>
  </mergeCells>
  <printOptions/>
  <pageMargins left="0.75" right="0.75" top="1" bottom="1" header="0.4921259845" footer="0.4921259845"/>
  <pageSetup fitToHeight="100" fitToWidth="1" horizontalDpi="600" verticalDpi="600" orientation="landscape" paperSize="9" scale="60" r:id="rId1"/>
  <headerFooter alignWithMargins="0">
    <oddHeader>&amp;L&amp;"Times New Roman CE,tučné"&amp;14Usnesení č. 14/1207/1 - Příloha č. 1
&amp;"Times New Roman CE,obyčejné"Počet stran přílohy: 3&amp;"Arial CE,obyčejné"&amp;10
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tulpik</dc:creator>
  <cp:keywords/>
  <dc:description/>
  <cp:lastModifiedBy>novotna</cp:lastModifiedBy>
  <cp:lastPrinted>2006-11-27T10:26:49Z</cp:lastPrinted>
  <dcterms:created xsi:type="dcterms:W3CDTF">2006-04-24T13:05:00Z</dcterms:created>
  <dcterms:modified xsi:type="dcterms:W3CDTF">2006-11-27T10:27:48Z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