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120" activeTab="0"/>
  </bookViews>
  <sheets>
    <sheet name="RVO 2005 dt1" sheetId="1" r:id="rId1"/>
    <sheet name="Sumář" sheetId="2" state="hidden" r:id="rId2"/>
  </sheets>
  <definedNames>
    <definedName name="_xlnm.Print_Area" localSheetId="0">'RVO 2005 dt1'!$A$1:$M$36</definedName>
    <definedName name="Z_497882F7_3FAF_4067_A970_50AC9C08DC33_.wvu.FilterData" localSheetId="0" hidden="1">'RVO 2005 dt1'!$A$3:$M$36</definedName>
    <definedName name="Z_497882F7_3FAF_4067_A970_50AC9C08DC33_.wvu.PrintArea" localSheetId="0" hidden="1">'RVO 2005 dt1'!$A$1:$M$36</definedName>
    <definedName name="Z_950180F5_E296_4320_9A38_8EC20B59DF25_.wvu.FilterData" localSheetId="0" hidden="1">'RVO 2005 dt1'!$A$3:$M$36</definedName>
    <definedName name="Z_950180F5_E296_4320_9A38_8EC20B59DF25_.wvu.PrintArea" localSheetId="0" hidden="1">'RVO 2005 dt1'!$A$1:$M$36</definedName>
    <definedName name="Z_E1134ED1_F249_4B73_B7B5_ED4AA20A9D13_.wvu.FilterData" localSheetId="0" hidden="1">'RVO 2005 dt1'!$A$3:$M$36</definedName>
    <definedName name="Z_E1134ED1_F249_4B73_B7B5_ED4AA20A9D13_.wvu.PrintArea" localSheetId="0" hidden="1">'RVO 2005 dt1'!$A$1:$M$36</definedName>
  </definedNames>
  <calcPr fullCalcOnLoad="1"/>
</workbook>
</file>

<file path=xl/sharedStrings.xml><?xml version="1.0" encoding="utf-8"?>
<sst xmlns="http://schemas.openxmlformats.org/spreadsheetml/2006/main" count="273" uniqueCount="177">
  <si>
    <t>1-4</t>
  </si>
  <si>
    <t>Schválená dotace</t>
  </si>
  <si>
    <t>1. splátka</t>
  </si>
  <si>
    <t>1. splátka invest.</t>
  </si>
  <si>
    <t>1. splátka neinvest.</t>
  </si>
  <si>
    <t>zbývá</t>
  </si>
  <si>
    <t>Vyplaceno celkem</t>
  </si>
  <si>
    <t>Vyplaceno celkem invest.</t>
  </si>
  <si>
    <t>Vyplaceno celkem neinvest.</t>
  </si>
  <si>
    <t>Vyplaceno 1. splátka</t>
  </si>
  <si>
    <t>zbývá 1. spl.</t>
  </si>
  <si>
    <t>Vyplaceno 1. spl. invest.</t>
  </si>
  <si>
    <t>zbývá 1. spl. inv.</t>
  </si>
  <si>
    <t>zbývá 1. spl. neinv.</t>
  </si>
  <si>
    <t>Vyplaceno 1. spl. neinvest.</t>
  </si>
  <si>
    <t>Vyplaceno 2. splátka</t>
  </si>
  <si>
    <t>zbývá 2. spl.</t>
  </si>
  <si>
    <t>zbývá 2. spl. inv.</t>
  </si>
  <si>
    <t>Vyplaceno 2. spl. neinvest.</t>
  </si>
  <si>
    <t>Vyplaceno 2. spl. invest.</t>
  </si>
  <si>
    <t>zbývá 2. spl. neinv.</t>
  </si>
  <si>
    <t>DT</t>
  </si>
  <si>
    <t>zbývá inv.</t>
  </si>
  <si>
    <t>zbývá neinv.</t>
  </si>
  <si>
    <t>2. splátka invest.</t>
  </si>
  <si>
    <t>2. splátka neinvest.</t>
  </si>
  <si>
    <t>2. splátka</t>
  </si>
  <si>
    <t>IČO</t>
  </si>
  <si>
    <t>Název projektu</t>
  </si>
  <si>
    <t>investiční</t>
  </si>
  <si>
    <t>neinvestiční</t>
  </si>
  <si>
    <t>poř. č. projektu</t>
  </si>
  <si>
    <t>Žadatel (obec/město/svazek obcí)</t>
  </si>
  <si>
    <t>Podíl dotace na uznatelných nákladech projektu</t>
  </si>
  <si>
    <t>právní forma (obec/svazek obcí)</t>
  </si>
  <si>
    <t>obec</t>
  </si>
  <si>
    <t>Délka trvání projektu</t>
  </si>
  <si>
    <t>jednoletý</t>
  </si>
  <si>
    <t>evidenční číslo projektu</t>
  </si>
  <si>
    <t>Celkové uznatelné náklady projektu (Kč)</t>
  </si>
  <si>
    <t>Návrh dotace (Kč)</t>
  </si>
  <si>
    <t>Kumulativní součet dotace   (Kč)</t>
  </si>
  <si>
    <t>CELKEM BODŮ (max. 12)</t>
  </si>
  <si>
    <t>svazek obcí</t>
  </si>
  <si>
    <t>75077841</t>
  </si>
  <si>
    <t>víceletý</t>
  </si>
  <si>
    <t>Mikroregion Hvozdnice</t>
  </si>
  <si>
    <t>71194410</t>
  </si>
  <si>
    <t>Mikroregion Opavsko severozápad</t>
  </si>
  <si>
    <t>RRK/01/2008/100</t>
  </si>
  <si>
    <t>RRK/01/2008/115</t>
  </si>
  <si>
    <t>RRK/01/2008/084</t>
  </si>
  <si>
    <t>Rekonstrukce místních komunikací Chotěbuz</t>
  </si>
  <si>
    <t>Chotěbuz</t>
  </si>
  <si>
    <t>67339158</t>
  </si>
  <si>
    <t>RRK/01/2008/076</t>
  </si>
  <si>
    <t>Hřbitov v Mokrých Lazcích</t>
  </si>
  <si>
    <t>Mokré Lazce</t>
  </si>
  <si>
    <t>00300462</t>
  </si>
  <si>
    <t>RRK/01/2008/057</t>
  </si>
  <si>
    <t>Stavební úpravy stávajícího propustku na místní komunikaci na Godulu v obci Komorní Lhotka</t>
  </si>
  <si>
    <t>Komorní Lhotka</t>
  </si>
  <si>
    <t>00494232</t>
  </si>
  <si>
    <t>RRK/01/2008/013</t>
  </si>
  <si>
    <t>Rekonstrukce střechy obecního úřadu Dolní Životice</t>
  </si>
  <si>
    <t>Dolní Životice</t>
  </si>
  <si>
    <t>00635570</t>
  </si>
  <si>
    <t>RRK/01/2008/025</t>
  </si>
  <si>
    <t>Rekonstrukce kapličky</t>
  </si>
  <si>
    <t>Lučina</t>
  </si>
  <si>
    <t>00296899</t>
  </si>
  <si>
    <t>Zpevnění místní komunikace - ulice Na Záhumníku</t>
  </si>
  <si>
    <t>Darkovice</t>
  </si>
  <si>
    <t>00635456</t>
  </si>
  <si>
    <t>RRK/01/2008/004</t>
  </si>
  <si>
    <t>Místní komunikace v lokalitě Staré město - ul. U Lávek</t>
  </si>
  <si>
    <t>Staré Město</t>
  </si>
  <si>
    <t>00576948</t>
  </si>
  <si>
    <t>RRK/01/2008/059</t>
  </si>
  <si>
    <t>Výměna oken a dveří na OÚ Ropice</t>
  </si>
  <si>
    <t>Ropice</t>
  </si>
  <si>
    <t>70305587</t>
  </si>
  <si>
    <t>Rekonstrukce kamenné opěrné stěny pod kostelem sv. Petra a Pavla v Jistebníku</t>
  </si>
  <si>
    <t>Jistebník</t>
  </si>
  <si>
    <t>00298018</t>
  </si>
  <si>
    <t>RRK/01/2008/087</t>
  </si>
  <si>
    <t>Stavební úpravy okolí školy v Jeseníku nad Odrou</t>
  </si>
  <si>
    <t>Jeseník nad Odrou</t>
  </si>
  <si>
    <t>00297976</t>
  </si>
  <si>
    <t>RRK/01/2008/053</t>
  </si>
  <si>
    <t>Výstavba obecního hřbitova v Hostašovicích</t>
  </si>
  <si>
    <t>Hostašovice</t>
  </si>
  <si>
    <t>00600725</t>
  </si>
  <si>
    <t>RRK/01/2008/078</t>
  </si>
  <si>
    <t>Fotbalové hřiště pro malou kopanou</t>
  </si>
  <si>
    <t>Písečná</t>
  </si>
  <si>
    <t>70632430</t>
  </si>
  <si>
    <t>RRK/01/2008/088</t>
  </si>
  <si>
    <t>Výstavba parkoviště pro víceúčelový sportovní areál ve Spálově</t>
  </si>
  <si>
    <t>Spálov</t>
  </si>
  <si>
    <t>00298387</t>
  </si>
  <si>
    <t>RRK/01/2008/075</t>
  </si>
  <si>
    <t>Schodiště, opěrná zeď a vstupní brána u kostela Nanebevzetí Panny Marie</t>
  </si>
  <si>
    <t>Šilheřovice</t>
  </si>
  <si>
    <t>00300730</t>
  </si>
  <si>
    <t>RRK/01/2008/125</t>
  </si>
  <si>
    <t>Výměna střešní krytiny na budově obecního úřadu v Bartošovicích</t>
  </si>
  <si>
    <t>Bartošovice</t>
  </si>
  <si>
    <t>00297721</t>
  </si>
  <si>
    <t>RRK/01/2008/097</t>
  </si>
  <si>
    <t>Cyklotrasa Řepiště - Rakovec</t>
  </si>
  <si>
    <t>Řepiště</t>
  </si>
  <si>
    <t>00577031</t>
  </si>
  <si>
    <t>RRK/01/2008/049</t>
  </si>
  <si>
    <t>Oprava části místní komunikace č. 92c v obci Hodslavice</t>
  </si>
  <si>
    <t>Hodslavice</t>
  </si>
  <si>
    <t>00297917</t>
  </si>
  <si>
    <t>RRK/01/2008/019</t>
  </si>
  <si>
    <t>Přemostění Byrtusovského potoka v obci Písek</t>
  </si>
  <si>
    <t>Písek</t>
  </si>
  <si>
    <t>00535982</t>
  </si>
  <si>
    <t>RRK/01/2008/128</t>
  </si>
  <si>
    <t>Rekonstrukce sportovně - kulturního areálu v Kuníně</t>
  </si>
  <si>
    <t>Kunín</t>
  </si>
  <si>
    <t>00600733</t>
  </si>
  <si>
    <t>RRK/01/2008/035</t>
  </si>
  <si>
    <t>Stonava</t>
  </si>
  <si>
    <t>00297658</t>
  </si>
  <si>
    <t>Rekonstrukce autobusových zastávek v obci Stonava</t>
  </si>
  <si>
    <t>RRK/01/2008/058</t>
  </si>
  <si>
    <t>Parkoviště u hřbitova</t>
  </si>
  <si>
    <t>Střítež</t>
  </si>
  <si>
    <t>00576913</t>
  </si>
  <si>
    <t>RRK/01/2008/008</t>
  </si>
  <si>
    <t>Stavební obnova a výstavba dopravní infrastruktury</t>
  </si>
  <si>
    <t>Jindřichov</t>
  </si>
  <si>
    <t>00296074</t>
  </si>
  <si>
    <t>RRK/01/2008/094</t>
  </si>
  <si>
    <t>Stavební úpravy autobusových zastávek v Kunčicích pod Ondřejníkem</t>
  </si>
  <si>
    <t>Kunčice pod Ondřejníkem</t>
  </si>
  <si>
    <t>00296856</t>
  </si>
  <si>
    <t>RRK/01/2008/107</t>
  </si>
  <si>
    <t>Rekonstrukce stávající plochy veřejného prostranství s parkovacím stáním a veřejnou zelení v rámci obnovy areálu koupaliště s minigolfem v Píšti</t>
  </si>
  <si>
    <t>Píšť</t>
  </si>
  <si>
    <t>00300560</t>
  </si>
  <si>
    <t>RRK/01/2008/130</t>
  </si>
  <si>
    <t>Rekonstrukce oplocení a vodovodní infrastruktury evangelického hřbitova</t>
  </si>
  <si>
    <t>Ostravice</t>
  </si>
  <si>
    <t>00297046</t>
  </si>
  <si>
    <t>RRK/01/2008/039</t>
  </si>
  <si>
    <t>Rekonstrukce a obnova autobusových zastávek</t>
  </si>
  <si>
    <t>Horní Benešov</t>
  </si>
  <si>
    <t>00296007</t>
  </si>
  <si>
    <t>RRK/01/2008/96</t>
  </si>
  <si>
    <t>Projektový manažer Regionu Slezská brána</t>
  </si>
  <si>
    <t>Region Slezská brána</t>
  </si>
  <si>
    <t>69609969</t>
  </si>
  <si>
    <t>RRK/01/2008/40</t>
  </si>
  <si>
    <t>Spolupráce Sdružení obcí Vrbenska na obnově a rozvoji venkovského mikroregionu</t>
  </si>
  <si>
    <t>Sdružení obcí Vrbenska</t>
  </si>
  <si>
    <t>RRK/01/2008/80</t>
  </si>
  <si>
    <t>Management mikroregionu Sdružení obcí Jablunkovska</t>
  </si>
  <si>
    <t>Sdružení obcí Jablunkovska</t>
  </si>
  <si>
    <t>65494636</t>
  </si>
  <si>
    <t>RRK/01/2008/21</t>
  </si>
  <si>
    <t>Poradenství, konzultace a informace pro Mikroregion Opavsko severozápad</t>
  </si>
  <si>
    <t>RRK/01/2008/24</t>
  </si>
  <si>
    <t>Administrativní služby a práce, konzultace, poradenství</t>
  </si>
  <si>
    <t>Mikroregion Žermanické a Těrlické přehrady</t>
  </si>
  <si>
    <t>70305374</t>
  </si>
  <si>
    <t>RRK/01/2008/1</t>
  </si>
  <si>
    <t>Manažer venkovského mikroregionu</t>
  </si>
  <si>
    <t>Mikroregion Matice Slezská</t>
  </si>
  <si>
    <t>70961417</t>
  </si>
  <si>
    <t>RRK/01/2008/30</t>
  </si>
  <si>
    <t>Seznam náhradních projektů v rámci programu "Podpora obnovy a rozvoje venkova Moravskoslezského kraje 2008"</t>
  </si>
  <si>
    <t>Investiční  /   neinvestiční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</si>
</sst>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mmm/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7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7" fontId="3" fillId="0" borderId="8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wrapText="1"/>
    </xf>
    <xf numFmtId="167" fontId="3" fillId="0" borderId="9" xfId="0" applyNumberFormat="1" applyFont="1" applyBorder="1" applyAlignment="1">
      <alignment wrapText="1"/>
    </xf>
    <xf numFmtId="167" fontId="3" fillId="0" borderId="10" xfId="0" applyNumberFormat="1" applyFont="1" applyBorder="1" applyAlignment="1">
      <alignment wrapText="1"/>
    </xf>
    <xf numFmtId="167" fontId="3" fillId="0" borderId="11" xfId="0" applyNumberFormat="1" applyFont="1" applyBorder="1" applyAlignment="1">
      <alignment wrapText="1"/>
    </xf>
    <xf numFmtId="167" fontId="3" fillId="0" borderId="12" xfId="0" applyNumberFormat="1" applyFont="1" applyBorder="1" applyAlignment="1">
      <alignment wrapText="1"/>
    </xf>
    <xf numFmtId="167" fontId="3" fillId="2" borderId="10" xfId="0" applyNumberFormat="1" applyFont="1" applyFill="1" applyBorder="1" applyAlignment="1">
      <alignment wrapText="1"/>
    </xf>
    <xf numFmtId="167" fontId="3" fillId="2" borderId="8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7" fontId="4" fillId="0" borderId="13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167" fontId="3" fillId="0" borderId="3" xfId="0" applyNumberFormat="1" applyFont="1" applyBorder="1" applyAlignment="1">
      <alignment horizontal="center" wrapText="1"/>
    </xf>
    <xf numFmtId="167" fontId="4" fillId="0" borderId="3" xfId="0" applyNumberFormat="1" applyFont="1" applyBorder="1" applyAlignment="1">
      <alignment/>
    </xf>
    <xf numFmtId="167" fontId="4" fillId="0" borderId="15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167" fontId="4" fillId="0" borderId="13" xfId="0" applyNumberFormat="1" applyFont="1" applyBorder="1" applyAlignment="1">
      <alignment/>
    </xf>
    <xf numFmtId="167" fontId="3" fillId="2" borderId="3" xfId="0" applyNumberFormat="1" applyFont="1" applyFill="1" applyBorder="1" applyAlignment="1">
      <alignment horizontal="center" wrapText="1"/>
    </xf>
    <xf numFmtId="167" fontId="4" fillId="2" borderId="3" xfId="0" applyNumberFormat="1" applyFont="1" applyFill="1" applyBorder="1" applyAlignment="1">
      <alignment wrapText="1"/>
    </xf>
    <xf numFmtId="167" fontId="4" fillId="0" borderId="15" xfId="0" applyNumberFormat="1" applyFont="1" applyBorder="1" applyAlignment="1">
      <alignment wrapText="1"/>
    </xf>
    <xf numFmtId="167" fontId="4" fillId="0" borderId="3" xfId="0" applyNumberFormat="1" applyFont="1" applyBorder="1" applyAlignment="1">
      <alignment wrapText="1"/>
    </xf>
    <xf numFmtId="167" fontId="3" fillId="0" borderId="5" xfId="0" applyNumberFormat="1" applyFont="1" applyBorder="1" applyAlignment="1">
      <alignment horizontal="center" wrapText="1"/>
    </xf>
    <xf numFmtId="167" fontId="3" fillId="0" borderId="2" xfId="0" applyNumberFormat="1" applyFont="1" applyBorder="1" applyAlignment="1">
      <alignment horizontal="center" wrapText="1"/>
    </xf>
    <xf numFmtId="167" fontId="4" fillId="0" borderId="5" xfId="0" applyNumberFormat="1" applyFont="1" applyBorder="1" applyAlignment="1">
      <alignment wrapText="1"/>
    </xf>
    <xf numFmtId="167" fontId="4" fillId="0" borderId="2" xfId="0" applyNumberFormat="1" applyFont="1" applyBorder="1" applyAlignment="1">
      <alignment wrapText="1"/>
    </xf>
    <xf numFmtId="167" fontId="4" fillId="0" borderId="17" xfId="0" applyNumberFormat="1" applyFont="1" applyBorder="1" applyAlignment="1">
      <alignment wrapText="1"/>
    </xf>
    <xf numFmtId="167" fontId="4" fillId="0" borderId="14" xfId="0" applyNumberFormat="1" applyFont="1" applyBorder="1" applyAlignment="1">
      <alignment wrapText="1"/>
    </xf>
    <xf numFmtId="167" fontId="3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/>
    </xf>
    <xf numFmtId="167" fontId="3" fillId="0" borderId="4" xfId="0" applyNumberFormat="1" applyFont="1" applyBorder="1" applyAlignment="1">
      <alignment horizontal="center" wrapText="1"/>
    </xf>
    <xf numFmtId="167" fontId="4" fillId="0" borderId="2" xfId="0" applyNumberFormat="1" applyFont="1" applyBorder="1" applyAlignment="1">
      <alignment/>
    </xf>
    <xf numFmtId="167" fontId="4" fillId="0" borderId="4" xfId="0" applyNumberFormat="1" applyFont="1" applyBorder="1" applyAlignment="1">
      <alignment wrapText="1"/>
    </xf>
    <xf numFmtId="167" fontId="4" fillId="0" borderId="14" xfId="0" applyNumberFormat="1" applyFont="1" applyBorder="1" applyAlignment="1">
      <alignment/>
    </xf>
    <xf numFmtId="167" fontId="4" fillId="0" borderId="16" xfId="0" applyNumberFormat="1" applyFont="1" applyBorder="1" applyAlignment="1">
      <alignment wrapText="1"/>
    </xf>
    <xf numFmtId="167" fontId="4" fillId="0" borderId="18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3" fontId="7" fillId="5" borderId="19" xfId="0" applyNumberFormat="1" applyFont="1" applyFill="1" applyBorder="1" applyAlignment="1">
      <alignment horizontal="center" vertical="center" wrapText="1"/>
    </xf>
    <xf numFmtId="2" fontId="7" fillId="5" borderId="19" xfId="0" applyNumberFormat="1" applyFont="1" applyFill="1" applyBorder="1" applyAlignment="1">
      <alignment horizontal="center" vertical="center" wrapText="1"/>
    </xf>
    <xf numFmtId="3" fontId="7" fillId="6" borderId="19" xfId="0" applyNumberFormat="1" applyFont="1" applyFill="1" applyBorder="1" applyAlignment="1">
      <alignment horizontal="center" vertical="center" wrapText="1"/>
    </xf>
    <xf numFmtId="3" fontId="6" fillId="6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96"/>
  <sheetViews>
    <sheetView tabSelected="1" view="pageBreakPreview" zoomScaleSheetLayoutView="1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IV1"/>
    </sheetView>
  </sheetViews>
  <sheetFormatPr defaultColWidth="9.00390625" defaultRowHeight="12.75"/>
  <cols>
    <col min="1" max="1" width="9.25390625" style="62" customWidth="1"/>
    <col min="2" max="2" width="17.00390625" style="62" customWidth="1"/>
    <col min="3" max="3" width="29.25390625" style="67" customWidth="1"/>
    <col min="4" max="4" width="21.25390625" style="62" customWidth="1"/>
    <col min="5" max="5" width="11.75390625" style="62" customWidth="1"/>
    <col min="6" max="6" width="11.125" style="62" customWidth="1"/>
    <col min="7" max="7" width="10.25390625" style="62" customWidth="1"/>
    <col min="8" max="8" width="10.25390625" style="63" customWidth="1"/>
    <col min="9" max="9" width="14.375" style="64" customWidth="1"/>
    <col min="10" max="10" width="17.75390625" style="63" customWidth="1"/>
    <col min="11" max="11" width="14.625" style="63" customWidth="1"/>
    <col min="12" max="12" width="13.625" style="63" customWidth="1"/>
    <col min="13" max="13" width="18.25390625" style="65" bestFit="1" customWidth="1"/>
    <col min="14" max="16384" width="9.125" style="66" customWidth="1"/>
  </cols>
  <sheetData>
    <row r="1" spans="1:13" s="98" customFormat="1" ht="15">
      <c r="A1" s="92" t="s">
        <v>175</v>
      </c>
      <c r="B1" s="93"/>
      <c r="C1" s="93"/>
      <c r="D1" s="93"/>
      <c r="E1" s="94"/>
      <c r="F1" s="94"/>
      <c r="G1" s="94"/>
      <c r="H1" s="94"/>
      <c r="I1" s="95"/>
      <c r="J1" s="96"/>
      <c r="K1" s="96"/>
      <c r="L1" s="96"/>
      <c r="M1" s="97"/>
    </row>
    <row r="2" spans="1:8" ht="12.75">
      <c r="A2" s="82"/>
      <c r="B2" s="83"/>
      <c r="C2" s="83"/>
      <c r="D2" s="83"/>
      <c r="E2" s="84"/>
      <c r="F2" s="84"/>
      <c r="G2" s="84"/>
      <c r="H2" s="84"/>
    </row>
    <row r="3" spans="1:13" s="68" customFormat="1" ht="72" customHeight="1">
      <c r="A3" s="85" t="s">
        <v>31</v>
      </c>
      <c r="B3" s="85" t="s">
        <v>38</v>
      </c>
      <c r="C3" s="85" t="s">
        <v>28</v>
      </c>
      <c r="D3" s="85" t="s">
        <v>32</v>
      </c>
      <c r="E3" s="85" t="s">
        <v>34</v>
      </c>
      <c r="F3" s="85" t="s">
        <v>27</v>
      </c>
      <c r="G3" s="86" t="s">
        <v>42</v>
      </c>
      <c r="H3" s="87" t="s">
        <v>39</v>
      </c>
      <c r="I3" s="88" t="s">
        <v>33</v>
      </c>
      <c r="J3" s="87" t="s">
        <v>40</v>
      </c>
      <c r="K3" s="87" t="s">
        <v>176</v>
      </c>
      <c r="L3" s="89" t="s">
        <v>36</v>
      </c>
      <c r="M3" s="90" t="s">
        <v>41</v>
      </c>
    </row>
    <row r="4" spans="1:94" s="76" customFormat="1" ht="28.5" customHeight="1">
      <c r="A4" s="91">
        <v>1</v>
      </c>
      <c r="B4" s="69" t="s">
        <v>153</v>
      </c>
      <c r="C4" s="70" t="s">
        <v>154</v>
      </c>
      <c r="D4" s="70" t="s">
        <v>155</v>
      </c>
      <c r="E4" s="71" t="s">
        <v>43</v>
      </c>
      <c r="F4" s="72" t="s">
        <v>156</v>
      </c>
      <c r="G4" s="73">
        <v>12</v>
      </c>
      <c r="H4" s="74">
        <v>510000</v>
      </c>
      <c r="I4" s="75">
        <f aca="true" t="shared" si="0" ref="I4:I10">J4/H4</f>
        <v>0.6</v>
      </c>
      <c r="J4" s="74">
        <v>306000</v>
      </c>
      <c r="K4" s="74" t="s">
        <v>30</v>
      </c>
      <c r="L4" s="74" t="s">
        <v>37</v>
      </c>
      <c r="M4" s="74">
        <v>306000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</row>
    <row r="5" spans="1:94" s="76" customFormat="1" ht="38.25">
      <c r="A5" s="91">
        <v>2</v>
      </c>
      <c r="B5" s="69" t="s">
        <v>157</v>
      </c>
      <c r="C5" s="70" t="s">
        <v>158</v>
      </c>
      <c r="D5" s="73" t="s">
        <v>159</v>
      </c>
      <c r="E5" s="73" t="s">
        <v>43</v>
      </c>
      <c r="F5" s="73">
        <v>75129868</v>
      </c>
      <c r="G5" s="73">
        <v>12</v>
      </c>
      <c r="H5" s="74">
        <v>283000</v>
      </c>
      <c r="I5" s="75">
        <f t="shared" si="0"/>
        <v>0.5971731448763251</v>
      </c>
      <c r="J5" s="74">
        <v>169000</v>
      </c>
      <c r="K5" s="74" t="s">
        <v>30</v>
      </c>
      <c r="L5" s="74" t="s">
        <v>45</v>
      </c>
      <c r="M5" s="74">
        <f aca="true" t="shared" si="1" ref="M5:M11">M4+J5</f>
        <v>475000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1:94" s="76" customFormat="1" ht="25.5">
      <c r="A6" s="91">
        <v>3</v>
      </c>
      <c r="B6" s="69" t="s">
        <v>160</v>
      </c>
      <c r="C6" s="70" t="s">
        <v>161</v>
      </c>
      <c r="D6" s="70" t="s">
        <v>162</v>
      </c>
      <c r="E6" s="70" t="s">
        <v>43</v>
      </c>
      <c r="F6" s="77" t="s">
        <v>163</v>
      </c>
      <c r="G6" s="73">
        <v>11</v>
      </c>
      <c r="H6" s="71">
        <v>342000</v>
      </c>
      <c r="I6" s="75">
        <f t="shared" si="0"/>
        <v>0.5847953216374269</v>
      </c>
      <c r="J6" s="71">
        <v>200000</v>
      </c>
      <c r="K6" s="71" t="s">
        <v>30</v>
      </c>
      <c r="L6" s="78" t="s">
        <v>45</v>
      </c>
      <c r="M6" s="74">
        <f t="shared" si="1"/>
        <v>675000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</row>
    <row r="7" spans="1:94" s="76" customFormat="1" ht="38.25">
      <c r="A7" s="69">
        <v>4</v>
      </c>
      <c r="B7" s="69" t="s">
        <v>164</v>
      </c>
      <c r="C7" s="71" t="s">
        <v>165</v>
      </c>
      <c r="D7" s="71" t="s">
        <v>48</v>
      </c>
      <c r="E7" s="71" t="s">
        <v>43</v>
      </c>
      <c r="F7" s="78" t="s">
        <v>44</v>
      </c>
      <c r="G7" s="71">
        <v>11</v>
      </c>
      <c r="H7" s="74">
        <v>304000</v>
      </c>
      <c r="I7" s="75">
        <f t="shared" si="0"/>
        <v>0.5427631578947368</v>
      </c>
      <c r="J7" s="74">
        <v>165000</v>
      </c>
      <c r="K7" s="74" t="s">
        <v>30</v>
      </c>
      <c r="L7" s="73" t="s">
        <v>37</v>
      </c>
      <c r="M7" s="74">
        <f t="shared" si="1"/>
        <v>840000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</row>
    <row r="8" spans="1:94" s="76" customFormat="1" ht="28.5" customHeight="1">
      <c r="A8" s="91">
        <v>5</v>
      </c>
      <c r="B8" s="69" t="s">
        <v>166</v>
      </c>
      <c r="C8" s="71" t="s">
        <v>167</v>
      </c>
      <c r="D8" s="71" t="s">
        <v>168</v>
      </c>
      <c r="E8" s="71" t="s">
        <v>43</v>
      </c>
      <c r="F8" s="78" t="s">
        <v>169</v>
      </c>
      <c r="G8" s="73">
        <v>10</v>
      </c>
      <c r="H8" s="74">
        <v>500000</v>
      </c>
      <c r="I8" s="75">
        <f t="shared" si="0"/>
        <v>0.6</v>
      </c>
      <c r="J8" s="74">
        <v>300000</v>
      </c>
      <c r="K8" s="74" t="s">
        <v>30</v>
      </c>
      <c r="L8" s="73" t="s">
        <v>37</v>
      </c>
      <c r="M8" s="74">
        <f t="shared" si="1"/>
        <v>1140000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</row>
    <row r="9" spans="1:94" s="76" customFormat="1" ht="28.5" customHeight="1">
      <c r="A9" s="69">
        <v>6</v>
      </c>
      <c r="B9" s="69" t="s">
        <v>170</v>
      </c>
      <c r="C9" s="70" t="s">
        <v>171</v>
      </c>
      <c r="D9" s="70" t="s">
        <v>172</v>
      </c>
      <c r="E9" s="71" t="s">
        <v>43</v>
      </c>
      <c r="F9" s="77" t="s">
        <v>173</v>
      </c>
      <c r="G9" s="73">
        <v>6</v>
      </c>
      <c r="H9" s="74">
        <v>490000</v>
      </c>
      <c r="I9" s="75">
        <f t="shared" si="0"/>
        <v>0.6</v>
      </c>
      <c r="J9" s="74">
        <v>294000</v>
      </c>
      <c r="K9" s="74" t="s">
        <v>30</v>
      </c>
      <c r="L9" s="74" t="s">
        <v>45</v>
      </c>
      <c r="M9" s="74">
        <f t="shared" si="1"/>
        <v>1434000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</row>
    <row r="10" spans="1:94" s="76" customFormat="1" ht="28.5" customHeight="1">
      <c r="A10" s="69">
        <v>7</v>
      </c>
      <c r="B10" s="69" t="s">
        <v>174</v>
      </c>
      <c r="C10" s="71" t="s">
        <v>171</v>
      </c>
      <c r="D10" s="71" t="s">
        <v>46</v>
      </c>
      <c r="E10" s="71" t="s">
        <v>43</v>
      </c>
      <c r="F10" s="78" t="s">
        <v>47</v>
      </c>
      <c r="G10" s="73">
        <v>6</v>
      </c>
      <c r="H10" s="74">
        <v>484000</v>
      </c>
      <c r="I10" s="75">
        <f t="shared" si="0"/>
        <v>0.6</v>
      </c>
      <c r="J10" s="74">
        <v>290400</v>
      </c>
      <c r="K10" s="74" t="s">
        <v>30</v>
      </c>
      <c r="L10" s="73" t="s">
        <v>45</v>
      </c>
      <c r="M10" s="74">
        <f t="shared" si="1"/>
        <v>1724400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</row>
    <row r="11" spans="1:94" s="76" customFormat="1" ht="28.5" customHeight="1">
      <c r="A11" s="71">
        <v>8</v>
      </c>
      <c r="B11" s="73" t="s">
        <v>51</v>
      </c>
      <c r="C11" s="71" t="s">
        <v>52</v>
      </c>
      <c r="D11" s="71" t="s">
        <v>53</v>
      </c>
      <c r="E11" s="71" t="s">
        <v>35</v>
      </c>
      <c r="F11" s="72" t="s">
        <v>54</v>
      </c>
      <c r="G11" s="71">
        <v>7</v>
      </c>
      <c r="H11" s="79">
        <v>904000</v>
      </c>
      <c r="I11" s="75">
        <f>J11/H11</f>
        <v>0.33185840707964603</v>
      </c>
      <c r="J11" s="79">
        <v>300000</v>
      </c>
      <c r="K11" s="79" t="s">
        <v>29</v>
      </c>
      <c r="L11" s="79" t="s">
        <v>37</v>
      </c>
      <c r="M11" s="74">
        <f t="shared" si="1"/>
        <v>2024400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</row>
    <row r="12" spans="1:94" s="76" customFormat="1" ht="28.5" customHeight="1">
      <c r="A12" s="71">
        <v>9</v>
      </c>
      <c r="B12" s="69" t="s">
        <v>55</v>
      </c>
      <c r="C12" s="71" t="s">
        <v>56</v>
      </c>
      <c r="D12" s="71" t="s">
        <v>57</v>
      </c>
      <c r="E12" s="71" t="s">
        <v>35</v>
      </c>
      <c r="F12" s="72" t="s">
        <v>58</v>
      </c>
      <c r="G12" s="71">
        <v>7</v>
      </c>
      <c r="H12" s="79">
        <v>950000</v>
      </c>
      <c r="I12" s="75">
        <f aca="true" t="shared" si="2" ref="I12:I36">J12/H12</f>
        <v>0.3157894736842105</v>
      </c>
      <c r="J12" s="79">
        <v>300000</v>
      </c>
      <c r="K12" s="79" t="s">
        <v>29</v>
      </c>
      <c r="L12" s="79" t="s">
        <v>37</v>
      </c>
      <c r="M12" s="74">
        <f>M11+J12</f>
        <v>2324400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</row>
    <row r="13" spans="1:94" s="76" customFormat="1" ht="38.25">
      <c r="A13" s="71">
        <v>10</v>
      </c>
      <c r="B13" s="69" t="s">
        <v>59</v>
      </c>
      <c r="C13" s="71" t="s">
        <v>60</v>
      </c>
      <c r="D13" s="71" t="s">
        <v>61</v>
      </c>
      <c r="E13" s="71" t="s">
        <v>35</v>
      </c>
      <c r="F13" s="72" t="s">
        <v>62</v>
      </c>
      <c r="G13" s="71">
        <v>7</v>
      </c>
      <c r="H13" s="79">
        <v>1000000</v>
      </c>
      <c r="I13" s="75">
        <f t="shared" si="2"/>
        <v>0.5</v>
      </c>
      <c r="J13" s="79">
        <v>500000</v>
      </c>
      <c r="K13" s="79" t="s">
        <v>29</v>
      </c>
      <c r="L13" s="79" t="s">
        <v>37</v>
      </c>
      <c r="M13" s="74">
        <f aca="true" t="shared" si="3" ref="M13:M19">M12+J13</f>
        <v>2824400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</row>
    <row r="14" spans="1:94" s="76" customFormat="1" ht="28.5" customHeight="1">
      <c r="A14" s="71">
        <v>11</v>
      </c>
      <c r="B14" s="69" t="s">
        <v>63</v>
      </c>
      <c r="C14" s="71" t="s">
        <v>64</v>
      </c>
      <c r="D14" s="71" t="s">
        <v>65</v>
      </c>
      <c r="E14" s="71" t="s">
        <v>35</v>
      </c>
      <c r="F14" s="72" t="s">
        <v>66</v>
      </c>
      <c r="G14" s="71">
        <v>7</v>
      </c>
      <c r="H14" s="79">
        <v>609000</v>
      </c>
      <c r="I14" s="75">
        <f t="shared" si="2"/>
        <v>0.49261083743842365</v>
      </c>
      <c r="J14" s="79">
        <v>300000</v>
      </c>
      <c r="K14" s="79" t="s">
        <v>29</v>
      </c>
      <c r="L14" s="79" t="s">
        <v>37</v>
      </c>
      <c r="M14" s="74">
        <f t="shared" si="3"/>
        <v>3124400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</row>
    <row r="15" spans="1:94" s="76" customFormat="1" ht="28.5" customHeight="1">
      <c r="A15" s="71">
        <v>12</v>
      </c>
      <c r="B15" s="69" t="s">
        <v>67</v>
      </c>
      <c r="C15" s="71" t="s">
        <v>68</v>
      </c>
      <c r="D15" s="71" t="s">
        <v>69</v>
      </c>
      <c r="E15" s="71" t="s">
        <v>35</v>
      </c>
      <c r="F15" s="72" t="s">
        <v>70</v>
      </c>
      <c r="G15" s="71">
        <v>7</v>
      </c>
      <c r="H15" s="79">
        <v>221000</v>
      </c>
      <c r="I15" s="75">
        <f t="shared" si="2"/>
        <v>0.497737556561086</v>
      </c>
      <c r="J15" s="79">
        <v>110000</v>
      </c>
      <c r="K15" s="79" t="s">
        <v>29</v>
      </c>
      <c r="L15" s="79" t="s">
        <v>37</v>
      </c>
      <c r="M15" s="74">
        <f t="shared" si="3"/>
        <v>3234400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</row>
    <row r="16" spans="1:94" s="76" customFormat="1" ht="28.5" customHeight="1">
      <c r="A16" s="71">
        <v>13</v>
      </c>
      <c r="B16" s="69" t="s">
        <v>49</v>
      </c>
      <c r="C16" s="71" t="s">
        <v>71</v>
      </c>
      <c r="D16" s="71" t="s">
        <v>72</v>
      </c>
      <c r="E16" s="71" t="s">
        <v>35</v>
      </c>
      <c r="F16" s="72" t="s">
        <v>73</v>
      </c>
      <c r="G16" s="71">
        <v>7</v>
      </c>
      <c r="H16" s="79">
        <v>909000</v>
      </c>
      <c r="I16" s="75">
        <f t="shared" si="2"/>
        <v>0.33003300330033003</v>
      </c>
      <c r="J16" s="79">
        <v>300000</v>
      </c>
      <c r="K16" s="79" t="s">
        <v>29</v>
      </c>
      <c r="L16" s="79" t="s">
        <v>37</v>
      </c>
      <c r="M16" s="74">
        <f t="shared" si="3"/>
        <v>3534400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</row>
    <row r="17" spans="1:94" s="76" customFormat="1" ht="25.5">
      <c r="A17" s="71">
        <v>14</v>
      </c>
      <c r="B17" s="69" t="s">
        <v>74</v>
      </c>
      <c r="C17" s="71" t="s">
        <v>75</v>
      </c>
      <c r="D17" s="71" t="s">
        <v>76</v>
      </c>
      <c r="E17" s="71" t="s">
        <v>35</v>
      </c>
      <c r="F17" s="72" t="s">
        <v>77</v>
      </c>
      <c r="G17" s="71">
        <v>7</v>
      </c>
      <c r="H17" s="79">
        <v>1230000</v>
      </c>
      <c r="I17" s="75">
        <f t="shared" si="2"/>
        <v>0.24390243902439024</v>
      </c>
      <c r="J17" s="79">
        <v>300000</v>
      </c>
      <c r="K17" s="79" t="s">
        <v>29</v>
      </c>
      <c r="L17" s="79" t="s">
        <v>37</v>
      </c>
      <c r="M17" s="74">
        <f t="shared" si="3"/>
        <v>3834400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</row>
    <row r="18" spans="1:94" s="76" customFormat="1" ht="28.5" customHeight="1">
      <c r="A18" s="71">
        <v>15</v>
      </c>
      <c r="B18" s="69" t="s">
        <v>78</v>
      </c>
      <c r="C18" s="71" t="s">
        <v>79</v>
      </c>
      <c r="D18" s="71" t="s">
        <v>80</v>
      </c>
      <c r="E18" s="71" t="s">
        <v>35</v>
      </c>
      <c r="F18" s="72" t="s">
        <v>81</v>
      </c>
      <c r="G18" s="71">
        <v>7</v>
      </c>
      <c r="H18" s="79">
        <v>600000</v>
      </c>
      <c r="I18" s="75">
        <f t="shared" si="2"/>
        <v>0.5</v>
      </c>
      <c r="J18" s="79">
        <v>300000</v>
      </c>
      <c r="K18" s="79" t="s">
        <v>29</v>
      </c>
      <c r="L18" s="79" t="s">
        <v>37</v>
      </c>
      <c r="M18" s="74">
        <f t="shared" si="3"/>
        <v>4134400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</row>
    <row r="19" spans="1:94" s="76" customFormat="1" ht="38.25">
      <c r="A19" s="71">
        <v>16</v>
      </c>
      <c r="B19" s="69" t="s">
        <v>50</v>
      </c>
      <c r="C19" s="71" t="s">
        <v>82</v>
      </c>
      <c r="D19" s="71" t="s">
        <v>83</v>
      </c>
      <c r="E19" s="71" t="s">
        <v>35</v>
      </c>
      <c r="F19" s="72" t="s">
        <v>84</v>
      </c>
      <c r="G19" s="71">
        <v>7</v>
      </c>
      <c r="H19" s="79">
        <v>600000</v>
      </c>
      <c r="I19" s="75">
        <f t="shared" si="2"/>
        <v>0.5</v>
      </c>
      <c r="J19" s="79">
        <v>300000</v>
      </c>
      <c r="K19" s="79" t="s">
        <v>29</v>
      </c>
      <c r="L19" s="79" t="s">
        <v>37</v>
      </c>
      <c r="M19" s="74">
        <f t="shared" si="3"/>
        <v>4434400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76" customFormat="1" ht="28.5" customHeight="1">
      <c r="A20" s="71">
        <v>17</v>
      </c>
      <c r="B20" s="69" t="s">
        <v>85</v>
      </c>
      <c r="C20" s="71" t="s">
        <v>86</v>
      </c>
      <c r="D20" s="71" t="s">
        <v>87</v>
      </c>
      <c r="E20" s="71" t="s">
        <v>35</v>
      </c>
      <c r="F20" s="72" t="s">
        <v>88</v>
      </c>
      <c r="G20" s="71">
        <v>7</v>
      </c>
      <c r="H20" s="79">
        <v>709000</v>
      </c>
      <c r="I20" s="75">
        <f t="shared" si="2"/>
        <v>0.4231311706629055</v>
      </c>
      <c r="J20" s="79">
        <v>300000</v>
      </c>
      <c r="K20" s="79" t="s">
        <v>29</v>
      </c>
      <c r="L20" s="79" t="s">
        <v>37</v>
      </c>
      <c r="M20" s="74">
        <f aca="true" t="shared" si="4" ref="M20:M36">M19+J20</f>
        <v>4734400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</row>
    <row r="21" spans="1:94" s="76" customFormat="1" ht="28.5" customHeight="1">
      <c r="A21" s="71">
        <v>18</v>
      </c>
      <c r="B21" s="69" t="s">
        <v>89</v>
      </c>
      <c r="C21" s="71" t="s">
        <v>90</v>
      </c>
      <c r="D21" s="71" t="s">
        <v>91</v>
      </c>
      <c r="E21" s="71" t="s">
        <v>35</v>
      </c>
      <c r="F21" s="72" t="s">
        <v>92</v>
      </c>
      <c r="G21" s="71">
        <v>6</v>
      </c>
      <c r="H21" s="79">
        <v>787000</v>
      </c>
      <c r="I21" s="75">
        <f t="shared" si="2"/>
        <v>0.3811944091486658</v>
      </c>
      <c r="J21" s="79">
        <v>300000</v>
      </c>
      <c r="K21" s="79" t="s">
        <v>29</v>
      </c>
      <c r="L21" s="79" t="s">
        <v>45</v>
      </c>
      <c r="M21" s="74">
        <f t="shared" si="4"/>
        <v>5034400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</row>
    <row r="22" spans="1:94" s="76" customFormat="1" ht="28.5" customHeight="1">
      <c r="A22" s="71">
        <v>19</v>
      </c>
      <c r="B22" s="69" t="s">
        <v>93</v>
      </c>
      <c r="C22" s="71" t="s">
        <v>94</v>
      </c>
      <c r="D22" s="71" t="s">
        <v>95</v>
      </c>
      <c r="E22" s="71" t="s">
        <v>35</v>
      </c>
      <c r="F22" s="72" t="s">
        <v>96</v>
      </c>
      <c r="G22" s="71">
        <v>6</v>
      </c>
      <c r="H22" s="79">
        <v>950000</v>
      </c>
      <c r="I22" s="75">
        <f t="shared" si="2"/>
        <v>0.3157894736842105</v>
      </c>
      <c r="J22" s="79">
        <v>300000</v>
      </c>
      <c r="K22" s="79" t="s">
        <v>29</v>
      </c>
      <c r="L22" s="79" t="s">
        <v>37</v>
      </c>
      <c r="M22" s="74">
        <f t="shared" si="4"/>
        <v>5334400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</row>
    <row r="23" spans="1:94" s="76" customFormat="1" ht="38.25">
      <c r="A23" s="71">
        <v>20</v>
      </c>
      <c r="B23" s="69" t="s">
        <v>97</v>
      </c>
      <c r="C23" s="71" t="s">
        <v>98</v>
      </c>
      <c r="D23" s="71" t="s">
        <v>99</v>
      </c>
      <c r="E23" s="71" t="s">
        <v>35</v>
      </c>
      <c r="F23" s="72" t="s">
        <v>100</v>
      </c>
      <c r="G23" s="71">
        <v>6</v>
      </c>
      <c r="H23" s="79">
        <v>700000</v>
      </c>
      <c r="I23" s="75">
        <f t="shared" si="2"/>
        <v>0.42857142857142855</v>
      </c>
      <c r="J23" s="79">
        <v>300000</v>
      </c>
      <c r="K23" s="79" t="s">
        <v>29</v>
      </c>
      <c r="L23" s="79" t="s">
        <v>37</v>
      </c>
      <c r="M23" s="74">
        <f t="shared" si="4"/>
        <v>5634400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</row>
    <row r="24" spans="1:94" s="76" customFormat="1" ht="38.25">
      <c r="A24" s="71">
        <v>21</v>
      </c>
      <c r="B24" s="69" t="s">
        <v>101</v>
      </c>
      <c r="C24" s="71" t="s">
        <v>102</v>
      </c>
      <c r="D24" s="71" t="s">
        <v>103</v>
      </c>
      <c r="E24" s="71" t="s">
        <v>35</v>
      </c>
      <c r="F24" s="72" t="s">
        <v>104</v>
      </c>
      <c r="G24" s="71">
        <v>6</v>
      </c>
      <c r="H24" s="79">
        <v>792000</v>
      </c>
      <c r="I24" s="75">
        <f t="shared" si="2"/>
        <v>0.369949494949495</v>
      </c>
      <c r="J24" s="79">
        <v>293000</v>
      </c>
      <c r="K24" s="79" t="s">
        <v>29</v>
      </c>
      <c r="L24" s="79" t="s">
        <v>37</v>
      </c>
      <c r="M24" s="74">
        <f t="shared" si="4"/>
        <v>5927400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</row>
    <row r="25" spans="1:94" s="76" customFormat="1" ht="28.5" customHeight="1">
      <c r="A25" s="71">
        <v>22</v>
      </c>
      <c r="B25" s="69" t="s">
        <v>105</v>
      </c>
      <c r="C25" s="71" t="s">
        <v>106</v>
      </c>
      <c r="D25" s="71" t="s">
        <v>107</v>
      </c>
      <c r="E25" s="71" t="s">
        <v>35</v>
      </c>
      <c r="F25" s="72" t="s">
        <v>108</v>
      </c>
      <c r="G25" s="71">
        <v>6</v>
      </c>
      <c r="H25" s="79">
        <v>556000</v>
      </c>
      <c r="I25" s="75">
        <f t="shared" si="2"/>
        <v>0.44064748201438847</v>
      </c>
      <c r="J25" s="79">
        <v>245000</v>
      </c>
      <c r="K25" s="79" t="s">
        <v>29</v>
      </c>
      <c r="L25" s="79" t="s">
        <v>37</v>
      </c>
      <c r="M25" s="74">
        <f t="shared" si="4"/>
        <v>6172400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</row>
    <row r="26" spans="1:94" s="76" customFormat="1" ht="28.5" customHeight="1">
      <c r="A26" s="71">
        <v>23</v>
      </c>
      <c r="B26" s="69" t="s">
        <v>109</v>
      </c>
      <c r="C26" s="71" t="s">
        <v>110</v>
      </c>
      <c r="D26" s="71" t="s">
        <v>111</v>
      </c>
      <c r="E26" s="71" t="s">
        <v>35</v>
      </c>
      <c r="F26" s="72" t="s">
        <v>112</v>
      </c>
      <c r="G26" s="71">
        <v>6</v>
      </c>
      <c r="H26" s="79">
        <v>670000</v>
      </c>
      <c r="I26" s="75">
        <f t="shared" si="2"/>
        <v>0.44776119402985076</v>
      </c>
      <c r="J26" s="79">
        <v>300000</v>
      </c>
      <c r="K26" s="79" t="s">
        <v>29</v>
      </c>
      <c r="L26" s="79" t="s">
        <v>37</v>
      </c>
      <c r="M26" s="74">
        <f t="shared" si="4"/>
        <v>6472400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</row>
    <row r="27" spans="1:94" s="76" customFormat="1" ht="28.5" customHeight="1">
      <c r="A27" s="71">
        <v>24</v>
      </c>
      <c r="B27" s="69" t="s">
        <v>113</v>
      </c>
      <c r="C27" s="71" t="s">
        <v>114</v>
      </c>
      <c r="D27" s="71" t="s">
        <v>115</v>
      </c>
      <c r="E27" s="71" t="s">
        <v>35</v>
      </c>
      <c r="F27" s="72" t="s">
        <v>116</v>
      </c>
      <c r="G27" s="71">
        <v>6</v>
      </c>
      <c r="H27" s="79">
        <v>600000</v>
      </c>
      <c r="I27" s="75">
        <f t="shared" si="2"/>
        <v>0.5</v>
      </c>
      <c r="J27" s="79">
        <v>300000</v>
      </c>
      <c r="K27" s="79" t="s">
        <v>29</v>
      </c>
      <c r="L27" s="79" t="s">
        <v>37</v>
      </c>
      <c r="M27" s="74">
        <f t="shared" si="4"/>
        <v>6772400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</row>
    <row r="28" spans="1:94" s="76" customFormat="1" ht="28.5" customHeight="1">
      <c r="A28" s="71">
        <v>25</v>
      </c>
      <c r="B28" s="69" t="s">
        <v>117</v>
      </c>
      <c r="C28" s="71" t="s">
        <v>118</v>
      </c>
      <c r="D28" s="71" t="s">
        <v>119</v>
      </c>
      <c r="E28" s="71" t="s">
        <v>35</v>
      </c>
      <c r="F28" s="72" t="s">
        <v>120</v>
      </c>
      <c r="G28" s="71">
        <v>6</v>
      </c>
      <c r="H28" s="79">
        <v>527170</v>
      </c>
      <c r="I28" s="75">
        <f t="shared" si="2"/>
        <v>0.449760039455963</v>
      </c>
      <c r="J28" s="79">
        <v>237100</v>
      </c>
      <c r="K28" s="79" t="s">
        <v>29</v>
      </c>
      <c r="L28" s="79" t="s">
        <v>37</v>
      </c>
      <c r="M28" s="74">
        <f t="shared" si="4"/>
        <v>7009500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</row>
    <row r="29" spans="1:94" s="76" customFormat="1" ht="28.5" customHeight="1">
      <c r="A29" s="71">
        <v>26</v>
      </c>
      <c r="B29" s="69" t="s">
        <v>121</v>
      </c>
      <c r="C29" s="71" t="s">
        <v>122</v>
      </c>
      <c r="D29" s="71" t="s">
        <v>123</v>
      </c>
      <c r="E29" s="71" t="s">
        <v>35</v>
      </c>
      <c r="F29" s="72" t="s">
        <v>124</v>
      </c>
      <c r="G29" s="71">
        <v>6</v>
      </c>
      <c r="H29" s="79">
        <v>830000</v>
      </c>
      <c r="I29" s="75">
        <f t="shared" si="2"/>
        <v>0.3614457831325301</v>
      </c>
      <c r="J29" s="79">
        <v>300000</v>
      </c>
      <c r="K29" s="79" t="s">
        <v>29</v>
      </c>
      <c r="L29" s="79" t="s">
        <v>37</v>
      </c>
      <c r="M29" s="74">
        <f t="shared" si="4"/>
        <v>7309500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</row>
    <row r="30" spans="1:94" s="76" customFormat="1" ht="28.5" customHeight="1">
      <c r="A30" s="71">
        <v>27</v>
      </c>
      <c r="B30" s="69" t="s">
        <v>125</v>
      </c>
      <c r="C30" s="71" t="s">
        <v>128</v>
      </c>
      <c r="D30" s="71" t="s">
        <v>126</v>
      </c>
      <c r="E30" s="71" t="s">
        <v>35</v>
      </c>
      <c r="F30" s="72" t="s">
        <v>127</v>
      </c>
      <c r="G30" s="71">
        <v>6</v>
      </c>
      <c r="H30" s="79">
        <v>214323</v>
      </c>
      <c r="I30" s="75">
        <f t="shared" si="2"/>
        <v>0.4997130499293123</v>
      </c>
      <c r="J30" s="79">
        <v>107100</v>
      </c>
      <c r="K30" s="79" t="s">
        <v>29</v>
      </c>
      <c r="L30" s="79" t="s">
        <v>37</v>
      </c>
      <c r="M30" s="74">
        <f t="shared" si="4"/>
        <v>7416600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</row>
    <row r="31" spans="1:94" s="76" customFormat="1" ht="28.5" customHeight="1">
      <c r="A31" s="71">
        <v>28</v>
      </c>
      <c r="B31" s="69" t="s">
        <v>129</v>
      </c>
      <c r="C31" s="71" t="s">
        <v>130</v>
      </c>
      <c r="D31" s="71" t="s">
        <v>131</v>
      </c>
      <c r="E31" s="71" t="s">
        <v>35</v>
      </c>
      <c r="F31" s="72" t="s">
        <v>132</v>
      </c>
      <c r="G31" s="71">
        <v>5</v>
      </c>
      <c r="H31" s="79">
        <v>300000</v>
      </c>
      <c r="I31" s="75">
        <f t="shared" si="2"/>
        <v>0.5</v>
      </c>
      <c r="J31" s="79">
        <v>150000</v>
      </c>
      <c r="K31" s="79" t="s">
        <v>29</v>
      </c>
      <c r="L31" s="79" t="s">
        <v>37</v>
      </c>
      <c r="M31" s="74">
        <f t="shared" si="4"/>
        <v>7566600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</row>
    <row r="32" spans="1:94" s="76" customFormat="1" ht="28.5" customHeight="1">
      <c r="A32" s="71">
        <v>29</v>
      </c>
      <c r="B32" s="69" t="s">
        <v>133</v>
      </c>
      <c r="C32" s="71" t="s">
        <v>134</v>
      </c>
      <c r="D32" s="71" t="s">
        <v>135</v>
      </c>
      <c r="E32" s="71" t="s">
        <v>35</v>
      </c>
      <c r="F32" s="72" t="s">
        <v>136</v>
      </c>
      <c r="G32" s="71">
        <v>5</v>
      </c>
      <c r="H32" s="79">
        <v>600000</v>
      </c>
      <c r="I32" s="75">
        <f t="shared" si="2"/>
        <v>0.49166666666666664</v>
      </c>
      <c r="J32" s="79">
        <v>295000</v>
      </c>
      <c r="K32" s="79" t="s">
        <v>29</v>
      </c>
      <c r="L32" s="79" t="s">
        <v>37</v>
      </c>
      <c r="M32" s="74">
        <f t="shared" si="4"/>
        <v>7861600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</row>
    <row r="33" spans="1:94" s="76" customFormat="1" ht="38.25">
      <c r="A33" s="71">
        <v>30</v>
      </c>
      <c r="B33" s="69" t="s">
        <v>137</v>
      </c>
      <c r="C33" s="71" t="s">
        <v>138</v>
      </c>
      <c r="D33" s="71" t="s">
        <v>139</v>
      </c>
      <c r="E33" s="71" t="s">
        <v>35</v>
      </c>
      <c r="F33" s="72" t="s">
        <v>140</v>
      </c>
      <c r="G33" s="71">
        <v>5</v>
      </c>
      <c r="H33" s="79">
        <v>570000</v>
      </c>
      <c r="I33" s="75">
        <f t="shared" si="2"/>
        <v>0.5</v>
      </c>
      <c r="J33" s="79">
        <v>285000</v>
      </c>
      <c r="K33" s="79" t="s">
        <v>29</v>
      </c>
      <c r="L33" s="79" t="s">
        <v>37</v>
      </c>
      <c r="M33" s="74">
        <f t="shared" si="4"/>
        <v>8146600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</row>
    <row r="34" spans="1:94" s="76" customFormat="1" ht="63.75">
      <c r="A34" s="71">
        <v>31</v>
      </c>
      <c r="B34" s="69" t="s">
        <v>141</v>
      </c>
      <c r="C34" s="71" t="s">
        <v>142</v>
      </c>
      <c r="D34" s="71" t="s">
        <v>143</v>
      </c>
      <c r="E34" s="71" t="s">
        <v>35</v>
      </c>
      <c r="F34" s="72" t="s">
        <v>144</v>
      </c>
      <c r="G34" s="71">
        <v>5</v>
      </c>
      <c r="H34" s="79">
        <v>974000</v>
      </c>
      <c r="I34" s="75">
        <f t="shared" si="2"/>
        <v>0.3080082135523614</v>
      </c>
      <c r="J34" s="79">
        <v>300000</v>
      </c>
      <c r="K34" s="79" t="s">
        <v>29</v>
      </c>
      <c r="L34" s="79" t="s">
        <v>45</v>
      </c>
      <c r="M34" s="74">
        <f t="shared" si="4"/>
        <v>8446600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</row>
    <row r="35" spans="1:94" s="76" customFormat="1" ht="38.25">
      <c r="A35" s="71">
        <v>32</v>
      </c>
      <c r="B35" s="69" t="s">
        <v>145</v>
      </c>
      <c r="C35" s="71" t="s">
        <v>146</v>
      </c>
      <c r="D35" s="71" t="s">
        <v>147</v>
      </c>
      <c r="E35" s="71" t="s">
        <v>35</v>
      </c>
      <c r="F35" s="72" t="s">
        <v>148</v>
      </c>
      <c r="G35" s="71">
        <v>5</v>
      </c>
      <c r="H35" s="79">
        <v>648422</v>
      </c>
      <c r="I35" s="75">
        <f t="shared" si="2"/>
        <v>0.46266166169562417</v>
      </c>
      <c r="J35" s="79">
        <v>300000</v>
      </c>
      <c r="K35" s="79" t="s">
        <v>29</v>
      </c>
      <c r="L35" s="79" t="s">
        <v>45</v>
      </c>
      <c r="M35" s="74">
        <f t="shared" si="4"/>
        <v>8746600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80"/>
      <c r="CN35" s="80"/>
      <c r="CO35" s="80"/>
      <c r="CP35" s="80"/>
    </row>
    <row r="36" spans="1:90" s="76" customFormat="1" ht="28.5" customHeight="1">
      <c r="A36" s="71">
        <v>33</v>
      </c>
      <c r="B36" s="69" t="s">
        <v>149</v>
      </c>
      <c r="C36" s="71" t="s">
        <v>150</v>
      </c>
      <c r="D36" s="71" t="s">
        <v>151</v>
      </c>
      <c r="E36" s="71" t="s">
        <v>35</v>
      </c>
      <c r="F36" s="72" t="s">
        <v>152</v>
      </c>
      <c r="G36" s="71">
        <v>5</v>
      </c>
      <c r="H36" s="79">
        <v>389430</v>
      </c>
      <c r="I36" s="75">
        <f t="shared" si="2"/>
        <v>0.499961482166243</v>
      </c>
      <c r="J36" s="79">
        <v>194700</v>
      </c>
      <c r="K36" s="79" t="s">
        <v>29</v>
      </c>
      <c r="L36" s="79" t="s">
        <v>37</v>
      </c>
      <c r="M36" s="74">
        <f t="shared" si="4"/>
        <v>8941300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</row>
    <row r="37" ht="12.75">
      <c r="A37" s="81"/>
    </row>
    <row r="38" ht="12.75">
      <c r="A38" s="81"/>
    </row>
    <row r="39" ht="12.75">
      <c r="A39" s="81"/>
    </row>
    <row r="40" ht="12.75">
      <c r="A40" s="81"/>
    </row>
    <row r="41" ht="12.75">
      <c r="A41" s="81"/>
    </row>
    <row r="42" ht="12.75">
      <c r="A42" s="81"/>
    </row>
    <row r="43" ht="12.75">
      <c r="A43" s="81"/>
    </row>
    <row r="44" ht="12.75">
      <c r="A44" s="81"/>
    </row>
    <row r="45" ht="12.75">
      <c r="A45" s="81"/>
    </row>
    <row r="46" ht="12.75">
      <c r="A46" s="81"/>
    </row>
    <row r="47" ht="12.75">
      <c r="A47" s="81"/>
    </row>
    <row r="48" ht="12.75">
      <c r="A48" s="81"/>
    </row>
    <row r="49" ht="12.75">
      <c r="A49" s="81"/>
    </row>
    <row r="50" ht="12.75">
      <c r="A50" s="81"/>
    </row>
    <row r="51" ht="12.75">
      <c r="A51" s="81"/>
    </row>
    <row r="52" ht="12.75">
      <c r="A52" s="81"/>
    </row>
    <row r="53" ht="12.75">
      <c r="A53" s="81"/>
    </row>
    <row r="54" ht="12.75">
      <c r="A54" s="81"/>
    </row>
    <row r="55" ht="12.75">
      <c r="A55" s="81"/>
    </row>
    <row r="56" ht="12.75">
      <c r="A56" s="81"/>
    </row>
    <row r="57" ht="12.75">
      <c r="A57" s="81"/>
    </row>
    <row r="58" ht="12.75">
      <c r="A58" s="81"/>
    </row>
    <row r="59" ht="12.75">
      <c r="A59" s="81"/>
    </row>
    <row r="60" ht="12.75">
      <c r="A60" s="81"/>
    </row>
    <row r="61" ht="12.75">
      <c r="A61" s="81"/>
    </row>
    <row r="62" ht="12.75">
      <c r="A62" s="81"/>
    </row>
    <row r="63" ht="12.75">
      <c r="A63" s="81"/>
    </row>
    <row r="64" ht="12.75">
      <c r="A64" s="81"/>
    </row>
    <row r="65" ht="12.75">
      <c r="A65" s="81"/>
    </row>
    <row r="66" ht="12.75">
      <c r="A66" s="81"/>
    </row>
    <row r="67" ht="12.75">
      <c r="A67" s="81"/>
    </row>
    <row r="68" ht="12.75">
      <c r="A68" s="81"/>
    </row>
    <row r="69" ht="12.75">
      <c r="A69" s="81"/>
    </row>
    <row r="70" ht="12.75">
      <c r="A70" s="81"/>
    </row>
    <row r="71" ht="12.75">
      <c r="A71" s="81"/>
    </row>
    <row r="72" ht="12.75">
      <c r="A72" s="81"/>
    </row>
    <row r="73" ht="12.75">
      <c r="A73" s="81"/>
    </row>
    <row r="74" ht="12.75">
      <c r="A74" s="81"/>
    </row>
    <row r="75" ht="12.75">
      <c r="A75" s="81"/>
    </row>
    <row r="76" ht="12.75">
      <c r="A76" s="81"/>
    </row>
    <row r="77" ht="12.75">
      <c r="A77" s="81"/>
    </row>
    <row r="78" ht="12.75">
      <c r="A78" s="81"/>
    </row>
    <row r="79" ht="12.75">
      <c r="A79" s="81"/>
    </row>
    <row r="80" ht="12.75">
      <c r="A80" s="81"/>
    </row>
    <row r="81" ht="12.75">
      <c r="A81" s="81"/>
    </row>
    <row r="82" ht="12.75">
      <c r="A82" s="81"/>
    </row>
    <row r="83" ht="12.75">
      <c r="A83" s="81"/>
    </row>
    <row r="84" ht="12.75">
      <c r="A84" s="81"/>
    </row>
    <row r="85" ht="12.75">
      <c r="A85" s="81"/>
    </row>
    <row r="86" ht="12.75">
      <c r="A86" s="81"/>
    </row>
    <row r="87" ht="12.75">
      <c r="A87" s="81"/>
    </row>
    <row r="88" ht="12.75">
      <c r="A88" s="81"/>
    </row>
    <row r="89" ht="12.75">
      <c r="A89" s="81"/>
    </row>
    <row r="90" ht="12.75">
      <c r="A90" s="81"/>
    </row>
    <row r="91" ht="12.75">
      <c r="A91" s="81"/>
    </row>
    <row r="92" ht="12.75">
      <c r="A92" s="81"/>
    </row>
    <row r="93" ht="12.75">
      <c r="A93" s="81"/>
    </row>
    <row r="94" ht="12.75">
      <c r="A94" s="81"/>
    </row>
    <row r="95" ht="12.75">
      <c r="A95" s="81"/>
    </row>
    <row r="96" ht="12.75">
      <c r="A96" s="81"/>
    </row>
  </sheetData>
  <printOptions/>
  <pageMargins left="0.3937007874015748" right="0.3937007874015748" top="1.1811023622047245" bottom="0.5905511811023623" header="0.5118110236220472" footer="0.5118110236220472"/>
  <pageSetup fitToHeight="2" fitToWidth="1" horizontalDpi="600" verticalDpi="600" orientation="landscape" paperSize="9" scale="71" r:id="rId1"/>
  <headerFooter alignWithMargins="0">
    <oddHeader>&amp;L&amp;"Tahoma,Tučné"Usnesení č. 23/1961 - Příloha č. 4&amp;"Tahoma,Obyčejné"
Počet stran přílohy: 2&amp;R&amp;"Tahoma,Obyčejné"Strana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4" sqref="F14"/>
    </sheetView>
  </sheetViews>
  <sheetFormatPr defaultColWidth="9.00390625" defaultRowHeight="12.75"/>
  <cols>
    <col min="1" max="1" width="9.125" style="1" customWidth="1"/>
    <col min="2" max="2" width="12.00390625" style="10" customWidth="1"/>
    <col min="3" max="3" width="11.00390625" style="10" customWidth="1"/>
    <col min="4" max="4" width="14.25390625" style="11" customWidth="1"/>
    <col min="5" max="5" width="9.875" style="9" customWidth="1"/>
    <col min="6" max="6" width="9.875" style="10" customWidth="1"/>
    <col min="7" max="7" width="10.75390625" style="11" customWidth="1"/>
    <col min="8" max="8" width="11.25390625" style="9" customWidth="1"/>
    <col min="9" max="9" width="12.00390625" style="10" customWidth="1"/>
    <col min="10" max="10" width="12.00390625" style="12" customWidth="1"/>
    <col min="11" max="11" width="10.75390625" style="10" customWidth="1"/>
    <col min="12" max="12" width="12.25390625" style="12" customWidth="1"/>
    <col min="13" max="13" width="9.125" style="13" customWidth="1"/>
    <col min="14" max="14" width="9.125" style="50" customWidth="1"/>
    <col min="15" max="15" width="9.125" style="12" customWidth="1"/>
    <col min="16" max="16" width="11.125" style="51" customWidth="1"/>
    <col min="17" max="17" width="11.875" style="39" customWidth="1"/>
    <col min="18" max="18" width="9.125" style="41" customWidth="1"/>
    <col min="19" max="19" width="11.625" style="41" customWidth="1"/>
    <col min="20" max="20" width="9.125" style="41" customWidth="1"/>
    <col min="21" max="21" width="11.25390625" style="41" customWidth="1"/>
    <col min="22" max="22" width="9.125" style="57" customWidth="1"/>
    <col min="23" max="23" width="11.625" style="47" customWidth="1"/>
    <col min="24" max="24" width="9.125" style="41" customWidth="1"/>
    <col min="25" max="25" width="11.00390625" style="12" customWidth="1"/>
    <col min="26" max="26" width="9.125" style="41" customWidth="1"/>
    <col min="27" max="27" width="12.125" style="41" customWidth="1"/>
    <col min="28" max="28" width="9.625" style="58" customWidth="1"/>
    <col min="29" max="29" width="9.125" style="15" customWidth="1"/>
    <col min="30" max="16384" width="9.125" style="14" customWidth="1"/>
  </cols>
  <sheetData>
    <row r="1" spans="1:29" s="8" customFormat="1" ht="54" customHeight="1">
      <c r="A1" s="1" t="s">
        <v>21</v>
      </c>
      <c r="B1" s="2" t="s">
        <v>1</v>
      </c>
      <c r="C1" s="2" t="s">
        <v>29</v>
      </c>
      <c r="D1" s="3" t="s">
        <v>30</v>
      </c>
      <c r="E1" s="4" t="s">
        <v>2</v>
      </c>
      <c r="F1" s="2" t="s">
        <v>3</v>
      </c>
      <c r="G1" s="3" t="s">
        <v>4</v>
      </c>
      <c r="H1" s="4" t="s">
        <v>9</v>
      </c>
      <c r="I1" s="2" t="s">
        <v>10</v>
      </c>
      <c r="J1" s="5" t="s">
        <v>11</v>
      </c>
      <c r="K1" s="2" t="s">
        <v>12</v>
      </c>
      <c r="L1" s="5" t="s">
        <v>14</v>
      </c>
      <c r="M1" s="6" t="s">
        <v>13</v>
      </c>
      <c r="N1" s="48" t="s">
        <v>26</v>
      </c>
      <c r="O1" s="5" t="s">
        <v>24</v>
      </c>
      <c r="P1" s="49" t="s">
        <v>25</v>
      </c>
      <c r="Q1" s="38" t="s">
        <v>15</v>
      </c>
      <c r="R1" s="5" t="s">
        <v>16</v>
      </c>
      <c r="S1" s="5" t="s">
        <v>19</v>
      </c>
      <c r="T1" s="5" t="s">
        <v>17</v>
      </c>
      <c r="U1" s="5" t="s">
        <v>18</v>
      </c>
      <c r="V1" s="49" t="s">
        <v>20</v>
      </c>
      <c r="W1" s="44" t="s">
        <v>6</v>
      </c>
      <c r="X1" s="54" t="s">
        <v>5</v>
      </c>
      <c r="Y1" s="5" t="s">
        <v>7</v>
      </c>
      <c r="Z1" s="5" t="s">
        <v>22</v>
      </c>
      <c r="AA1" s="5" t="s">
        <v>8</v>
      </c>
      <c r="AB1" s="56" t="s">
        <v>23</v>
      </c>
      <c r="AC1" s="7"/>
    </row>
    <row r="2" spans="1:28" ht="15">
      <c r="A2" s="1" t="s">
        <v>0</v>
      </c>
      <c r="B2" s="12" t="e">
        <f>C2+D2</f>
        <v>#REF!</v>
      </c>
      <c r="C2" s="12" t="e">
        <f>#REF!</f>
        <v>#REF!</v>
      </c>
      <c r="D2" s="51" t="e">
        <f>#REF!</f>
        <v>#REF!</v>
      </c>
      <c r="E2" s="47" t="e">
        <f>F2+G2</f>
        <v>#REF!</v>
      </c>
      <c r="F2" s="12" t="e">
        <f>#REF!</f>
        <v>#REF!</v>
      </c>
      <c r="G2" s="51" t="e">
        <f>#REF!</f>
        <v>#REF!</v>
      </c>
      <c r="H2" s="47" t="e">
        <f aca="true" t="shared" si="0" ref="H2:I6">J2+L2</f>
        <v>#REF!</v>
      </c>
      <c r="I2" s="12" t="e">
        <f t="shared" si="0"/>
        <v>#REF!</v>
      </c>
      <c r="J2" s="12" t="e">
        <f>#REF!</f>
        <v>#REF!</v>
      </c>
      <c r="K2" s="12" t="e">
        <f>F2-J2</f>
        <v>#REF!</v>
      </c>
      <c r="L2" s="12" t="e">
        <f>#REF!</f>
        <v>#REF!</v>
      </c>
      <c r="M2" s="58" t="e">
        <f>G2-L2</f>
        <v>#REF!</v>
      </c>
      <c r="N2" s="50" t="e">
        <f>O2+P2</f>
        <v>#REF!</v>
      </c>
      <c r="O2" s="12" t="e">
        <f aca="true" t="shared" si="1" ref="O2:P6">C2-F2</f>
        <v>#REF!</v>
      </c>
      <c r="P2" s="51" t="e">
        <f t="shared" si="1"/>
        <v>#REF!</v>
      </c>
      <c r="Q2" s="39" t="e">
        <f aca="true" t="shared" si="2" ref="Q2:R6">S2+U2</f>
        <v>#REF!</v>
      </c>
      <c r="R2" s="41" t="e">
        <f t="shared" si="2"/>
        <v>#REF!</v>
      </c>
      <c r="S2" s="41" t="e">
        <f>#REF!</f>
        <v>#REF!</v>
      </c>
      <c r="T2" s="41" t="e">
        <f>O2-S2</f>
        <v>#REF!</v>
      </c>
      <c r="U2" s="41" t="e">
        <f>#REF!</f>
        <v>#REF!</v>
      </c>
      <c r="V2" s="57" t="e">
        <f>P2-U2</f>
        <v>#REF!</v>
      </c>
      <c r="W2" s="45" t="e">
        <f aca="true" t="shared" si="3" ref="W2:X6">Y2+AA2</f>
        <v>#REF!</v>
      </c>
      <c r="X2" s="55" t="e">
        <f t="shared" si="3"/>
        <v>#REF!</v>
      </c>
      <c r="Y2" s="12" t="e">
        <f>S2+J2</f>
        <v>#REF!</v>
      </c>
      <c r="Z2" s="41" t="e">
        <f>C2-Y2</f>
        <v>#REF!</v>
      </c>
      <c r="AA2" s="41" t="e">
        <f>U2+L2</f>
        <v>#REF!</v>
      </c>
      <c r="AB2" s="58" t="e">
        <f>D2-AA2</f>
        <v>#REF!</v>
      </c>
    </row>
    <row r="3" spans="1:28" ht="15">
      <c r="A3" s="1">
        <v>5</v>
      </c>
      <c r="B3" s="12" t="e">
        <f>C3+D3</f>
        <v>#REF!</v>
      </c>
      <c r="C3" s="12" t="e">
        <f>'RVO 2005 dt1'!#REF!</f>
        <v>#REF!</v>
      </c>
      <c r="D3" s="51" t="e">
        <f>'RVO 2005 dt1'!#REF!</f>
        <v>#REF!</v>
      </c>
      <c r="E3" s="47" t="e">
        <f>F3+G3</f>
        <v>#REF!</v>
      </c>
      <c r="F3" s="12">
        <v>0</v>
      </c>
      <c r="G3" s="51" t="e">
        <f>'RVO 2005 dt1'!#REF!</f>
        <v>#REF!</v>
      </c>
      <c r="H3" s="47" t="e">
        <f t="shared" si="0"/>
        <v>#REF!</v>
      </c>
      <c r="I3" s="12" t="e">
        <f t="shared" si="0"/>
        <v>#REF!</v>
      </c>
      <c r="J3" s="12">
        <v>0</v>
      </c>
      <c r="K3" s="12">
        <f>F3-J3</f>
        <v>0</v>
      </c>
      <c r="L3" s="12" t="e">
        <f>'RVO 2005 dt1'!#REF!</f>
        <v>#REF!</v>
      </c>
      <c r="M3" s="58" t="e">
        <f>G3-L3</f>
        <v>#REF!</v>
      </c>
      <c r="N3" s="50" t="e">
        <f>O3+P3</f>
        <v>#REF!</v>
      </c>
      <c r="O3" s="12" t="e">
        <f t="shared" si="1"/>
        <v>#REF!</v>
      </c>
      <c r="P3" s="51" t="e">
        <f t="shared" si="1"/>
        <v>#REF!</v>
      </c>
      <c r="Q3" s="39" t="e">
        <f t="shared" si="2"/>
        <v>#REF!</v>
      </c>
      <c r="R3" s="41" t="e">
        <f t="shared" si="2"/>
        <v>#REF!</v>
      </c>
      <c r="S3" s="41">
        <v>0</v>
      </c>
      <c r="T3" s="41" t="e">
        <f>O3-S3</f>
        <v>#REF!</v>
      </c>
      <c r="U3" s="41" t="e">
        <f>'RVO 2005 dt1'!#REF!</f>
        <v>#REF!</v>
      </c>
      <c r="V3" s="57" t="e">
        <f>P3-U3</f>
        <v>#REF!</v>
      </c>
      <c r="W3" s="45" t="e">
        <f t="shared" si="3"/>
        <v>#REF!</v>
      </c>
      <c r="X3" s="55" t="e">
        <f t="shared" si="3"/>
        <v>#REF!</v>
      </c>
      <c r="Y3" s="12">
        <f>S3+J3</f>
        <v>0</v>
      </c>
      <c r="Z3" s="41" t="e">
        <f>C3-Y3</f>
        <v>#REF!</v>
      </c>
      <c r="AA3" s="41" t="e">
        <f>U3+L3</f>
        <v>#REF!</v>
      </c>
      <c r="AB3" s="58" t="e">
        <f>D3-AA3</f>
        <v>#REF!</v>
      </c>
    </row>
    <row r="4" spans="1:28" ht="15">
      <c r="A4" s="1">
        <v>6</v>
      </c>
      <c r="B4" s="12" t="e">
        <f>C4+D4</f>
        <v>#REF!</v>
      </c>
      <c r="C4" s="12" t="e">
        <f>#REF!</f>
        <v>#REF!</v>
      </c>
      <c r="D4" s="51" t="e">
        <f>#REF!</f>
        <v>#REF!</v>
      </c>
      <c r="E4" s="47" t="e">
        <f>F4+G4</f>
        <v>#REF!</v>
      </c>
      <c r="F4" s="12">
        <v>0</v>
      </c>
      <c r="G4" s="51" t="e">
        <f>#REF!</f>
        <v>#REF!</v>
      </c>
      <c r="H4" s="47" t="e">
        <f t="shared" si="0"/>
        <v>#REF!</v>
      </c>
      <c r="I4" s="12" t="e">
        <f t="shared" si="0"/>
        <v>#REF!</v>
      </c>
      <c r="J4" s="12">
        <v>0</v>
      </c>
      <c r="K4" s="12">
        <f>F4-J4</f>
        <v>0</v>
      </c>
      <c r="L4" s="12" t="e">
        <f>#REF!</f>
        <v>#REF!</v>
      </c>
      <c r="M4" s="58" t="e">
        <f>G4-L4</f>
        <v>#REF!</v>
      </c>
      <c r="N4" s="50" t="e">
        <f>O4+P4</f>
        <v>#REF!</v>
      </c>
      <c r="O4" s="12" t="e">
        <f t="shared" si="1"/>
        <v>#REF!</v>
      </c>
      <c r="P4" s="51" t="e">
        <f t="shared" si="1"/>
        <v>#REF!</v>
      </c>
      <c r="Q4" s="39" t="e">
        <f t="shared" si="2"/>
        <v>#REF!</v>
      </c>
      <c r="R4" s="41" t="e">
        <f t="shared" si="2"/>
        <v>#REF!</v>
      </c>
      <c r="S4" s="41">
        <v>0</v>
      </c>
      <c r="T4" s="41" t="e">
        <f>O4-S4</f>
        <v>#REF!</v>
      </c>
      <c r="U4" s="41" t="e">
        <f>#REF!</f>
        <v>#REF!</v>
      </c>
      <c r="V4" s="57" t="e">
        <f>P4-U4</f>
        <v>#REF!</v>
      </c>
      <c r="W4" s="45" t="e">
        <f t="shared" si="3"/>
        <v>#REF!</v>
      </c>
      <c r="X4" s="55" t="e">
        <f t="shared" si="3"/>
        <v>#REF!</v>
      </c>
      <c r="Y4" s="12">
        <f>S4+J4</f>
        <v>0</v>
      </c>
      <c r="Z4" s="41" t="e">
        <f>C4-Y4</f>
        <v>#REF!</v>
      </c>
      <c r="AA4" s="41" t="e">
        <f>U4+L4</f>
        <v>#REF!</v>
      </c>
      <c r="AB4" s="58" t="e">
        <f>D4-AA4</f>
        <v>#REF!</v>
      </c>
    </row>
    <row r="5" spans="1:28" ht="15">
      <c r="A5" s="1">
        <v>7</v>
      </c>
      <c r="B5" s="12" t="e">
        <f>C5+D5</f>
        <v>#REF!</v>
      </c>
      <c r="C5" s="12" t="e">
        <f>#REF!</f>
        <v>#REF!</v>
      </c>
      <c r="D5" s="51" t="e">
        <f>#REF!</f>
        <v>#REF!</v>
      </c>
      <c r="E5" s="47" t="e">
        <f>F5+G5</f>
        <v>#REF!</v>
      </c>
      <c r="F5" s="12" t="e">
        <f>#REF!</f>
        <v>#REF!</v>
      </c>
      <c r="G5" s="51" t="e">
        <f>#REF!</f>
        <v>#REF!</v>
      </c>
      <c r="H5" s="47" t="e">
        <f t="shared" si="0"/>
        <v>#REF!</v>
      </c>
      <c r="I5" s="12" t="e">
        <f t="shared" si="0"/>
        <v>#REF!</v>
      </c>
      <c r="J5" s="12" t="e">
        <f>#REF!</f>
        <v>#REF!</v>
      </c>
      <c r="K5" s="12" t="e">
        <f>F5-J5</f>
        <v>#REF!</v>
      </c>
      <c r="L5" s="12" t="e">
        <f>#REF!</f>
        <v>#REF!</v>
      </c>
      <c r="M5" s="58" t="e">
        <f>G5-L5</f>
        <v>#REF!</v>
      </c>
      <c r="N5" s="50" t="e">
        <f>O5+P5</f>
        <v>#REF!</v>
      </c>
      <c r="O5" s="12" t="e">
        <f t="shared" si="1"/>
        <v>#REF!</v>
      </c>
      <c r="P5" s="51" t="e">
        <f t="shared" si="1"/>
        <v>#REF!</v>
      </c>
      <c r="Q5" s="39" t="e">
        <f t="shared" si="2"/>
        <v>#REF!</v>
      </c>
      <c r="R5" s="41" t="e">
        <f t="shared" si="2"/>
        <v>#REF!</v>
      </c>
      <c r="S5" s="41" t="e">
        <f>#REF!</f>
        <v>#REF!</v>
      </c>
      <c r="T5" s="41" t="e">
        <f>O5-S5</f>
        <v>#REF!</v>
      </c>
      <c r="U5" s="41" t="e">
        <f>#REF!</f>
        <v>#REF!</v>
      </c>
      <c r="V5" s="57" t="e">
        <f>P5-U5</f>
        <v>#REF!</v>
      </c>
      <c r="W5" s="45" t="e">
        <f t="shared" si="3"/>
        <v>#REF!</v>
      </c>
      <c r="X5" s="55" t="e">
        <f t="shared" si="3"/>
        <v>#REF!</v>
      </c>
      <c r="Y5" s="12" t="e">
        <f>S5+J5</f>
        <v>#REF!</v>
      </c>
      <c r="Z5" s="41" t="e">
        <f>C5-Y5</f>
        <v>#REF!</v>
      </c>
      <c r="AA5" s="41" t="e">
        <f>U5+L5</f>
        <v>#REF!</v>
      </c>
      <c r="AB5" s="58" t="e">
        <f>D5-AA5</f>
        <v>#REF!</v>
      </c>
    </row>
    <row r="6" spans="1:29" s="18" customFormat="1" ht="15">
      <c r="A6" s="16">
        <v>8</v>
      </c>
      <c r="B6" s="12" t="e">
        <f>C6+D6</f>
        <v>#REF!</v>
      </c>
      <c r="C6" s="17" t="e">
        <f>#REF!</f>
        <v>#REF!</v>
      </c>
      <c r="D6" s="61" t="e">
        <f>#REF!</f>
        <v>#REF!</v>
      </c>
      <c r="E6" s="47" t="e">
        <f>F6+G6</f>
        <v>#REF!</v>
      </c>
      <c r="F6" s="17" t="e">
        <f>#REF!</f>
        <v>#REF!</v>
      </c>
      <c r="G6" s="61" t="e">
        <f>#REF!</f>
        <v>#REF!</v>
      </c>
      <c r="H6" s="47" t="e">
        <f t="shared" si="0"/>
        <v>#REF!</v>
      </c>
      <c r="I6" s="12" t="e">
        <f t="shared" si="0"/>
        <v>#REF!</v>
      </c>
      <c r="J6" s="17" t="e">
        <f>#REF!</f>
        <v>#REF!</v>
      </c>
      <c r="K6" s="12" t="e">
        <f>F6-J6</f>
        <v>#REF!</v>
      </c>
      <c r="L6" s="17" t="e">
        <f>#REF!</f>
        <v>#REF!</v>
      </c>
      <c r="M6" s="58" t="e">
        <f>G6-L6</f>
        <v>#REF!</v>
      </c>
      <c r="N6" s="50" t="e">
        <f>O6+P6</f>
        <v>#REF!</v>
      </c>
      <c r="O6" s="12" t="e">
        <f t="shared" si="1"/>
        <v>#REF!</v>
      </c>
      <c r="P6" s="51" t="e">
        <f t="shared" si="1"/>
        <v>#REF!</v>
      </c>
      <c r="Q6" s="39" t="e">
        <f t="shared" si="2"/>
        <v>#REF!</v>
      </c>
      <c r="R6" s="41" t="e">
        <f t="shared" si="2"/>
        <v>#REF!</v>
      </c>
      <c r="S6" s="42" t="e">
        <f>#REF!</f>
        <v>#REF!</v>
      </c>
      <c r="T6" s="41" t="e">
        <f>O6-S6</f>
        <v>#REF!</v>
      </c>
      <c r="U6" s="42" t="e">
        <f>#REF!</f>
        <v>#REF!</v>
      </c>
      <c r="V6" s="57" t="e">
        <f>P6-U6</f>
        <v>#REF!</v>
      </c>
      <c r="W6" s="45" t="e">
        <f t="shared" si="3"/>
        <v>#REF!</v>
      </c>
      <c r="X6" s="55" t="e">
        <f t="shared" si="3"/>
        <v>#REF!</v>
      </c>
      <c r="Y6" s="12" t="e">
        <f>S6+J6</f>
        <v>#REF!</v>
      </c>
      <c r="Z6" s="41" t="e">
        <f>C6-Y6</f>
        <v>#REF!</v>
      </c>
      <c r="AA6" s="41" t="e">
        <f>U6+L6</f>
        <v>#REF!</v>
      </c>
      <c r="AB6" s="58" t="e">
        <f>D6-AA6</f>
        <v>#REF!</v>
      </c>
      <c r="AC6" s="19"/>
    </row>
    <row r="7" spans="1:29" s="29" customFormat="1" ht="15">
      <c r="A7" s="20"/>
      <c r="B7" s="21" t="e">
        <f>SUM(B2:B6)</f>
        <v>#REF!</v>
      </c>
      <c r="C7" s="21" t="e">
        <f aca="true" t="shared" si="4" ref="C7:AB7">SUM(C2:C6)</f>
        <v>#REF!</v>
      </c>
      <c r="D7" s="22" t="e">
        <f t="shared" si="4"/>
        <v>#REF!</v>
      </c>
      <c r="E7" s="23" t="e">
        <f t="shared" si="4"/>
        <v>#REF!</v>
      </c>
      <c r="F7" s="21" t="e">
        <f t="shared" si="4"/>
        <v>#REF!</v>
      </c>
      <c r="G7" s="22" t="e">
        <f t="shared" si="4"/>
        <v>#REF!</v>
      </c>
      <c r="H7" s="23" t="e">
        <f t="shared" si="4"/>
        <v>#REF!</v>
      </c>
      <c r="I7" s="21" t="e">
        <f t="shared" si="4"/>
        <v>#REF!</v>
      </c>
      <c r="J7" s="21" t="e">
        <f t="shared" si="4"/>
        <v>#REF!</v>
      </c>
      <c r="K7" s="21" t="e">
        <f t="shared" si="4"/>
        <v>#REF!</v>
      </c>
      <c r="L7" s="21" t="e">
        <f t="shared" si="4"/>
        <v>#REF!</v>
      </c>
      <c r="M7" s="24" t="e">
        <f t="shared" si="4"/>
        <v>#REF!</v>
      </c>
      <c r="N7" s="25" t="e">
        <f>SUM(N2:N6)</f>
        <v>#REF!</v>
      </c>
      <c r="O7" s="21" t="e">
        <f>SUM(O2:O6)</f>
        <v>#REF!</v>
      </c>
      <c r="P7" s="22" t="e">
        <f>SUM(P2:P6)</f>
        <v>#REF!</v>
      </c>
      <c r="Q7" s="23" t="e">
        <f t="shared" si="4"/>
        <v>#REF!</v>
      </c>
      <c r="R7" s="21" t="e">
        <f t="shared" si="4"/>
        <v>#REF!</v>
      </c>
      <c r="S7" s="21" t="e">
        <f t="shared" si="4"/>
        <v>#REF!</v>
      </c>
      <c r="T7" s="21" t="e">
        <f t="shared" si="4"/>
        <v>#REF!</v>
      </c>
      <c r="U7" s="21" t="e">
        <f t="shared" si="4"/>
        <v>#REF!</v>
      </c>
      <c r="V7" s="22" t="e">
        <f t="shared" si="4"/>
        <v>#REF!</v>
      </c>
      <c r="W7" s="26" t="e">
        <f t="shared" si="4"/>
        <v>#REF!</v>
      </c>
      <c r="X7" s="27" t="e">
        <f t="shared" si="4"/>
        <v>#REF!</v>
      </c>
      <c r="Y7" s="21" t="e">
        <f t="shared" si="4"/>
        <v>#REF!</v>
      </c>
      <c r="Z7" s="21" t="e">
        <f t="shared" si="4"/>
        <v>#REF!</v>
      </c>
      <c r="AA7" s="21" t="e">
        <f t="shared" si="4"/>
        <v>#REF!</v>
      </c>
      <c r="AB7" s="24" t="e">
        <f t="shared" si="4"/>
        <v>#REF!</v>
      </c>
      <c r="AC7" s="28"/>
    </row>
    <row r="8" spans="1:29" s="36" customFormat="1" ht="15">
      <c r="A8" s="30"/>
      <c r="B8" s="31"/>
      <c r="C8" s="31"/>
      <c r="D8" s="32"/>
      <c r="E8" s="33"/>
      <c r="F8" s="31"/>
      <c r="G8" s="32"/>
      <c r="H8" s="33"/>
      <c r="I8" s="31"/>
      <c r="J8" s="34"/>
      <c r="K8" s="31"/>
      <c r="L8" s="34"/>
      <c r="M8" s="35"/>
      <c r="N8" s="52"/>
      <c r="O8" s="34"/>
      <c r="P8" s="53"/>
      <c r="Q8" s="40"/>
      <c r="R8" s="43"/>
      <c r="S8" s="43"/>
      <c r="T8" s="43"/>
      <c r="U8" s="43"/>
      <c r="V8" s="59"/>
      <c r="W8" s="46"/>
      <c r="X8" s="43"/>
      <c r="Y8" s="34"/>
      <c r="Z8" s="43"/>
      <c r="AA8" s="43"/>
      <c r="AB8" s="60"/>
      <c r="AC8" s="3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Radka Bartmanová</cp:lastModifiedBy>
  <cp:lastPrinted>2008-04-25T08:26:19Z</cp:lastPrinted>
  <dcterms:created xsi:type="dcterms:W3CDTF">2004-02-24T06:50:35Z</dcterms:created>
  <dcterms:modified xsi:type="dcterms:W3CDTF">2008-04-25T08:26:20Z</dcterms:modified>
  <cp:category/>
  <cp:version/>
  <cp:contentType/>
  <cp:contentStatus/>
</cp:coreProperties>
</file>