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9320" windowHeight="12045" activeTab="0"/>
  </bookViews>
  <sheets>
    <sheet name="náhradníci POV dt1" sheetId="1" r:id="rId1"/>
  </sheets>
  <definedNames>
    <definedName name="_xlnm.Print_Titles" localSheetId="0">'náhradníci POV dt1'!$5:$5</definedName>
  </definedNames>
  <calcPr fullCalcOnLoad="1"/>
</workbook>
</file>

<file path=xl/sharedStrings.xml><?xml version="1.0" encoding="utf-8"?>
<sst xmlns="http://schemas.openxmlformats.org/spreadsheetml/2006/main" count="413" uniqueCount="337">
  <si>
    <t>poř. č. projektu</t>
  </si>
  <si>
    <t>VPP</t>
  </si>
  <si>
    <t>VS</t>
  </si>
  <si>
    <t>Název projektu</t>
  </si>
  <si>
    <t>Žadatel (obec/město/svazek obcí)</t>
  </si>
  <si>
    <t>právní forma (obec/svazek obcí)</t>
  </si>
  <si>
    <t>IČ</t>
  </si>
  <si>
    <t>CELKEM BODŮ (max. 15)</t>
  </si>
  <si>
    <t>Počet bodů - hodnotitel 1</t>
  </si>
  <si>
    <t>Počet bodů - hodnotitel 2</t>
  </si>
  <si>
    <t>Celkové uznatelné náklady projektu (Kč)</t>
  </si>
  <si>
    <t>Podíl dotace na uznatelných nákladech projektu</t>
  </si>
  <si>
    <t>Požadavek na dotaci</t>
  </si>
  <si>
    <t>Kumulativní součet dotace   (Kč)</t>
  </si>
  <si>
    <t>obec</t>
  </si>
  <si>
    <t>Lichnov</t>
  </si>
  <si>
    <t>svazek obcí</t>
  </si>
  <si>
    <t>Rekonstrukce místní komunikace - přístupová a příjezdová komunikace k Základní škole v Kyjovicích</t>
  </si>
  <si>
    <t>Kyjovice</t>
  </si>
  <si>
    <t>00534722</t>
  </si>
  <si>
    <t>Chodníky ve St. Městě - ul. Jamnická od rest. U Goje až po hřbitov</t>
  </si>
  <si>
    <t>Staré Město</t>
  </si>
  <si>
    <t>00576948</t>
  </si>
  <si>
    <t>Rekonstrukce místních, účelových komunikací</t>
  </si>
  <si>
    <t>Soběšovice</t>
  </si>
  <si>
    <t>00576981</t>
  </si>
  <si>
    <t>Rekonstrukce místní komunikace - Matysy</t>
  </si>
  <si>
    <t>Dolní Lomná</t>
  </si>
  <si>
    <t>00535966</t>
  </si>
  <si>
    <t>Rekonstrukce veřejného osvětlení - obec Závišice</t>
  </si>
  <si>
    <t>Závišice</t>
  </si>
  <si>
    <t>00600709</t>
  </si>
  <si>
    <t>Rekonstrukce místních komunikací ve Spálově</t>
  </si>
  <si>
    <t>Městys Spálov</t>
  </si>
  <si>
    <t>00298387</t>
  </si>
  <si>
    <t>Rekonstrukce autobusových čekáren Vyšní Lhoty</t>
  </si>
  <si>
    <t>Vyšní Lhoty</t>
  </si>
  <si>
    <t>00577014</t>
  </si>
  <si>
    <t>Rekonstrukce veřejného osvětlení obce Karlovice</t>
  </si>
  <si>
    <t>Karlovice</t>
  </si>
  <si>
    <t>00296112</t>
  </si>
  <si>
    <t>Rekonstrukce a modernizace komínů v havarijním stavu bytových domů v centru obce Osoblaha - I. Etapa</t>
  </si>
  <si>
    <t>Osoblaha</t>
  </si>
  <si>
    <t>00296279</t>
  </si>
  <si>
    <t>Rekonstrukce ulice Sportovní v Dolní Lhotě</t>
  </si>
  <si>
    <t>Dolní Lhota</t>
  </si>
  <si>
    <t>00535133</t>
  </si>
  <si>
    <t>Výstavba víceúčelového hřiště v Novém Dvoře</t>
  </si>
  <si>
    <t>Stěbořice</t>
  </si>
  <si>
    <t>00300691</t>
  </si>
  <si>
    <t>Sedliště - rekonstrukce střechy Muzea Lašská jizba</t>
  </si>
  <si>
    <t>Sedliště</t>
  </si>
  <si>
    <t>00297178</t>
  </si>
  <si>
    <t>Rekonstrukce střechy mateřské školy v Hnojníku</t>
  </si>
  <si>
    <t>Hnojník</t>
  </si>
  <si>
    <t>00296678</t>
  </si>
  <si>
    <t>Modernizace mateřské školky v místní části Sádek obec Velké Heraltice</t>
  </si>
  <si>
    <t>Velké Heraltice</t>
  </si>
  <si>
    <t>300837</t>
  </si>
  <si>
    <t>Rekonstrukce hřbitova v Řepištích</t>
  </si>
  <si>
    <t>Řepiště</t>
  </si>
  <si>
    <t>00577031</t>
  </si>
  <si>
    <t>Rekonstrukce Kulturního domu Veřovice</t>
  </si>
  <si>
    <t>Veřovice</t>
  </si>
  <si>
    <t>00298531</t>
  </si>
  <si>
    <t>Rekonstrukce komínů v nájemních bytech</t>
  </si>
  <si>
    <t>Slezské Rudoltice</t>
  </si>
  <si>
    <t>00296104</t>
  </si>
  <si>
    <t>Rekonstrukce krovů a výměna střešní krytiny na obecním domě</t>
  </si>
  <si>
    <t>Bítov</t>
  </si>
  <si>
    <t>64629929</t>
  </si>
  <si>
    <t>Instalace 3 ks ukazatelů rychlosti v obci Čavisov</t>
  </si>
  <si>
    <t>Čavisov</t>
  </si>
  <si>
    <t>00535141</t>
  </si>
  <si>
    <t>Rekonstrukce kulturního domu v Dobroslavicích</t>
  </si>
  <si>
    <t>Dobroslavice</t>
  </si>
  <si>
    <t>65888634</t>
  </si>
  <si>
    <t>Rekonstrukce místních komunikací v Horních Tošanovicích</t>
  </si>
  <si>
    <t>Horní Tošanovice</t>
  </si>
  <si>
    <t>00576883</t>
  </si>
  <si>
    <t>Rekonstrukce místní komunikace Krásná - Janovice</t>
  </si>
  <si>
    <t>Krásná</t>
  </si>
  <si>
    <t>00577022</t>
  </si>
  <si>
    <t>Rekonstrukce kaple svatého Archanděla Michaela ve Chvalíkovicích</t>
  </si>
  <si>
    <t>Chvalíkovice</t>
  </si>
  <si>
    <t>00849685</t>
  </si>
  <si>
    <t>Multifunkční centrum cestovního ruchu Povodí Sedlnice</t>
  </si>
  <si>
    <t>Povodí Sedlnice</t>
  </si>
  <si>
    <t>70237093</t>
  </si>
  <si>
    <t>Rekonstrukce místní komunikace ke kostelu všech svatých a ke hřbitovu v Metylovicích</t>
  </si>
  <si>
    <t>Metylovice</t>
  </si>
  <si>
    <t>00535991</t>
  </si>
  <si>
    <t>Přístavba a přízemní úpravy vstupu KD Slavkov</t>
  </si>
  <si>
    <t>Slavkov</t>
  </si>
  <si>
    <t>00300667</t>
  </si>
  <si>
    <t>Zpevnění břehu potoka Zbojnička</t>
  </si>
  <si>
    <t>Chuchelná</t>
  </si>
  <si>
    <t>300161</t>
  </si>
  <si>
    <t>Rekonstrukce autobusové čekárny vč. infrastruktury v Raškovicích</t>
  </si>
  <si>
    <t>Raškovice</t>
  </si>
  <si>
    <t>00577006</t>
  </si>
  <si>
    <t>Rekonstrukce opěrné zdi - I. Etapa</t>
  </si>
  <si>
    <t>Jakubčovice nad Odrou</t>
  </si>
  <si>
    <t>60798483</t>
  </si>
  <si>
    <t>Rekonstrukce střechy budovy obecního úřadu</t>
  </si>
  <si>
    <t>Velké Hoštice</t>
  </si>
  <si>
    <t>00300845</t>
  </si>
  <si>
    <t>Dětské hřiště v Jezdkovicích</t>
  </si>
  <si>
    <t>Jezdkovice</t>
  </si>
  <si>
    <t>00849952</t>
  </si>
  <si>
    <t>Revitalizace společenského sálu v Šilheřovicích</t>
  </si>
  <si>
    <t>Šilheřovice</t>
  </si>
  <si>
    <t>00300730</t>
  </si>
  <si>
    <t>Obnova tělocvičny ZŠ</t>
  </si>
  <si>
    <t>Holčovice</t>
  </si>
  <si>
    <t>00295990</t>
  </si>
  <si>
    <t>Chodník v Luboměři - od parkoviště k autobusové zastávce</t>
  </si>
  <si>
    <t>Luboměř</t>
  </si>
  <si>
    <t>00298158</t>
  </si>
  <si>
    <t>Nákup měřičů rychlosti pro mikroregion Rýmařovsko</t>
  </si>
  <si>
    <t>Sdružení obcí Rýmařovska</t>
  </si>
  <si>
    <t>63024276</t>
  </si>
  <si>
    <t>Dostavba chodníku v obci Horní Bludovice</t>
  </si>
  <si>
    <t>Horní Bludovice</t>
  </si>
  <si>
    <t>00296686</t>
  </si>
  <si>
    <t>Rekonstrukce smuteční obřadní síně ve Václavovicích</t>
  </si>
  <si>
    <t>Václavovice</t>
  </si>
  <si>
    <t>00297330</t>
  </si>
  <si>
    <t>Zámecký park přístupný všem</t>
  </si>
  <si>
    <t>Litultovice</t>
  </si>
  <si>
    <t>00300381</t>
  </si>
  <si>
    <t>Rekonstrukce komunikace na ulici Luční v Sudicích - dokončení</t>
  </si>
  <si>
    <t>Sudice</t>
  </si>
  <si>
    <t>00300713</t>
  </si>
  <si>
    <t>Parkoviště s chodníkem u školy</t>
  </si>
  <si>
    <t>Hostašovice</t>
  </si>
  <si>
    <t>00600725</t>
  </si>
  <si>
    <t>Bezpečný a bezbariérový vstup do objektu obecního úřadu</t>
  </si>
  <si>
    <t>Komorní Lhotka</t>
  </si>
  <si>
    <t>00494232</t>
  </si>
  <si>
    <t>Rekonstrukce střechy na bytových domech čp. 232 a 241</t>
  </si>
  <si>
    <t>Jindřichov</t>
  </si>
  <si>
    <t>Zklidnění dopravy v obcích Regionu Poodří</t>
  </si>
  <si>
    <t>Region Poodří</t>
  </si>
  <si>
    <t>69584762</t>
  </si>
  <si>
    <t>Instalace 2 ks ukazatelů rychlosti v obci Fryčovice</t>
  </si>
  <si>
    <t>Fryčovice</t>
  </si>
  <si>
    <t>00296635</t>
  </si>
  <si>
    <t>Energetické úspory obecních budov - výměna oken v objektu kulturního domu - III. Etapa</t>
  </si>
  <si>
    <t>Těškovice</t>
  </si>
  <si>
    <t>00535117</t>
  </si>
  <si>
    <t>Rekonstrukce objektu Kulturního domu v Hukovicích</t>
  </si>
  <si>
    <t>Bartošovice</t>
  </si>
  <si>
    <t>00297721</t>
  </si>
  <si>
    <t>Rekonstrukce budovy místního hospodářství</t>
  </si>
  <si>
    <t>Hrádek</t>
  </si>
  <si>
    <t>00535958</t>
  </si>
  <si>
    <t>Chodník ke kulturní památce - farnímu kostelu sv. Petra a Pavla</t>
  </si>
  <si>
    <t>Hněvošice</t>
  </si>
  <si>
    <t>00300071</t>
  </si>
  <si>
    <t>Veřejná prostranství v obci Třanovice 6. Stavba - veřejné osvětlení</t>
  </si>
  <si>
    <t>Třanovice</t>
  </si>
  <si>
    <t>00576921</t>
  </si>
  <si>
    <t>Rekonstrukce návsi obce Píšť jako víceúčelového veřejného prostranství</t>
  </si>
  <si>
    <t>Píšť</t>
  </si>
  <si>
    <t>00300560</t>
  </si>
  <si>
    <t>Restaurvání dvou božích muk na hřbitově ve Velkých albrechticích</t>
  </si>
  <si>
    <t>Velké Albrechtice</t>
  </si>
  <si>
    <t>00600679</t>
  </si>
  <si>
    <t>Úprava prostranství před obecním úřadem v Janovicích</t>
  </si>
  <si>
    <t>Janovice</t>
  </si>
  <si>
    <t>00493619</t>
  </si>
  <si>
    <t>Rekonstrukce zasedací místnosti a sociálního zařízení obecního úřadu</t>
  </si>
  <si>
    <t>Kunín</t>
  </si>
  <si>
    <t>00600733</t>
  </si>
  <si>
    <t>Rozšíření veřejného osvětlení v obci Olbramice</t>
  </si>
  <si>
    <t>Olbramice</t>
  </si>
  <si>
    <t>60798416</t>
  </si>
  <si>
    <t>Sanace vlhkého zdiva kaple v obci Hlubočec</t>
  </si>
  <si>
    <t>Hlubočec</t>
  </si>
  <si>
    <t>00635430</t>
  </si>
  <si>
    <t>Rekonstrukce a výměna oken Kulturního domu Hlavnice</t>
  </si>
  <si>
    <t>Hlavnice</t>
  </si>
  <si>
    <t>00635596</t>
  </si>
  <si>
    <t>Stavební úpravy návsi před obecním úřadem</t>
  </si>
  <si>
    <t>Hodslavice</t>
  </si>
  <si>
    <t>297917</t>
  </si>
  <si>
    <t>Výstavba veřejného osvětlení v obci Pržno</t>
  </si>
  <si>
    <t>Pržno</t>
  </si>
  <si>
    <t>00494216</t>
  </si>
  <si>
    <t>Rekonstrukce střech na obytných budovách II. etapa</t>
  </si>
  <si>
    <t>Bohušov</t>
  </si>
  <si>
    <t>00295876</t>
  </si>
  <si>
    <t>Herně-odpočinkové areály Mikroregionu Krnovsko</t>
  </si>
  <si>
    <t>Mikroregion Krnovsko</t>
  </si>
  <si>
    <t>71195530</t>
  </si>
  <si>
    <t>Herně-odpočinkové areály Mikroregionu Opavsko Severozápad</t>
  </si>
  <si>
    <t>Mikroregion Opavsko Severozápad</t>
  </si>
  <si>
    <t>75077841</t>
  </si>
  <si>
    <t>Hřiště u školy s altánem pro výuku v přírodě</t>
  </si>
  <si>
    <t>Milíkov</t>
  </si>
  <si>
    <t>00492621</t>
  </si>
  <si>
    <t>Rekonstrukce zpevněných ploch a vybudování parkoviště u Obecního úřadu</t>
  </si>
  <si>
    <t>Trnávka</t>
  </si>
  <si>
    <t>00848441</t>
  </si>
  <si>
    <t>Instalace dopravně bezpečnostních prvků, radarů v Dobraticích</t>
  </si>
  <si>
    <t>Dobratice</t>
  </si>
  <si>
    <t>00577057</t>
  </si>
  <si>
    <t>Veřejné osvětlení v obci Střítež</t>
  </si>
  <si>
    <t>Střítež</t>
  </si>
  <si>
    <t>00576913</t>
  </si>
  <si>
    <t>Rekonstrukce střechy budovy 71 ve Sviadnově</t>
  </si>
  <si>
    <t>Sviadnov</t>
  </si>
  <si>
    <t>00846872</t>
  </si>
  <si>
    <t>Lávka pro pěší přes řeku Hvozdnici</t>
  </si>
  <si>
    <t>Otice</t>
  </si>
  <si>
    <t>00300543</t>
  </si>
  <si>
    <t>Oplocení hřbitova ve Vřesině</t>
  </si>
  <si>
    <t>Vřesina</t>
  </si>
  <si>
    <t>00635545</t>
  </si>
  <si>
    <t>Rekonstrukce lávky přes řeku Ondřejnici v obci Hukvaldy</t>
  </si>
  <si>
    <t>Hukvaldy</t>
  </si>
  <si>
    <t>00297194</t>
  </si>
  <si>
    <t xml:space="preserve">Modernizace a rozšíření veřejného osvětlení </t>
  </si>
  <si>
    <t>00298115</t>
  </si>
  <si>
    <t>Klidný Pustějov</t>
  </si>
  <si>
    <t>Pustějov</t>
  </si>
  <si>
    <t>00600822</t>
  </si>
  <si>
    <t>Rekonstrukce chodníků a zpevněných ploch ZŠ Kozmice včetně rozšíření o parkoviště ZŠ, MŠ a sousední hřbitov</t>
  </si>
  <si>
    <t>Kozmice</t>
  </si>
  <si>
    <t>00849961</t>
  </si>
  <si>
    <t>Zvýšení bezpečnosti v obci Velká Polom</t>
  </si>
  <si>
    <t>Velká Polom</t>
  </si>
  <si>
    <t>00300829</t>
  </si>
  <si>
    <t>Jednostranný chodník v obci Zátor</t>
  </si>
  <si>
    <t>Zátor</t>
  </si>
  <si>
    <t>00296473</t>
  </si>
  <si>
    <t>Modernizace a rozšíření veřejného osvětlení v obci Rohov - I. Etapa</t>
  </si>
  <si>
    <t>Rohov</t>
  </si>
  <si>
    <t>00635499</t>
  </si>
  <si>
    <t>Rekonstrukce vstupních prostor OÚ v Jistebníku a bezbariérového přístupu pro postižené spoluobčany</t>
  </si>
  <si>
    <t>Jistebník</t>
  </si>
  <si>
    <t>00298018</t>
  </si>
  <si>
    <t>V případě, že žadateli nebude dotace poskytnuta z důvodu nesplnění výše uvedených podmínek nebo žadatel odmítne či vrátí poskytnutou dotaci, vyzve administrátor pro přidělení dotace náhradního žadatele dle pořádníku náhradníků schváleného zastupitelstvem kraje. Stejný postup bude použit i v případě, že orgány kraje rozhodnou o navýšení finančních prostředků na realizaci Programu. V případě písemného souhlasu náhradníka s výši dotace, kterou může kraj podpořit jeho projekt, administrátor zašle náhradníkovi návrh smlouvy a vyzve jej k předložení dokladů, uvedených ve vyhlášeném dotačním programu. V případě nesouhlasu bude osloven další náhradník dle pořadníku. V případě, že náhradník příjme dotaci, jejíž výše nedosáhne částky jím původně požadované, musí dodržet záměr projektu dle předložené žádosti.</t>
  </si>
  <si>
    <t>RRC/2011/106</t>
  </si>
  <si>
    <t>RRC/2011/05</t>
  </si>
  <si>
    <t>RRC/2011/57</t>
  </si>
  <si>
    <t>RRC/2011/79</t>
  </si>
  <si>
    <t>RRC/2011/06</t>
  </si>
  <si>
    <t>RRC/2011/51</t>
  </si>
  <si>
    <t>RRC/2011/11</t>
  </si>
  <si>
    <t>RRC/2011/70</t>
  </si>
  <si>
    <t>RRC/2011/03</t>
  </si>
  <si>
    <t>RRC/2011/131</t>
  </si>
  <si>
    <t>RRC/2011/94</t>
  </si>
  <si>
    <t>RRC/2011/126</t>
  </si>
  <si>
    <t>RRC/2011/116</t>
  </si>
  <si>
    <t>RRC/2011/121</t>
  </si>
  <si>
    <t>RRC/2011/137</t>
  </si>
  <si>
    <t>RRC/2011/142</t>
  </si>
  <si>
    <t>RRC/2011/01</t>
  </si>
  <si>
    <t>RRC/2011/14</t>
  </si>
  <si>
    <t>RRC/2011/56</t>
  </si>
  <si>
    <t>RRC/2011/65</t>
  </si>
  <si>
    <t>RRC/2011/86</t>
  </si>
  <si>
    <t>RRC/2011/115</t>
  </si>
  <si>
    <t>RRC/2011/117</t>
  </si>
  <si>
    <t>RRC/2011/165</t>
  </si>
  <si>
    <t>RRC/2011/07</t>
  </si>
  <si>
    <t>RRC/2011/12</t>
  </si>
  <si>
    <t>RRC/2011/15</t>
  </si>
  <si>
    <t>RRC/2011/17</t>
  </si>
  <si>
    <t>RRC/2011/20</t>
  </si>
  <si>
    <t>RRC/2011/24</t>
  </si>
  <si>
    <t>RRC/2011/30</t>
  </si>
  <si>
    <t>RRC/2011/32</t>
  </si>
  <si>
    <t>RRC/2011/45</t>
  </si>
  <si>
    <t>RRC/2011/50</t>
  </si>
  <si>
    <t>RRC/2011/53</t>
  </si>
  <si>
    <t>RRC/2011/59</t>
  </si>
  <si>
    <t>RRC/2011/60</t>
  </si>
  <si>
    <t>RRC/2011/64</t>
  </si>
  <si>
    <t>RRC/2011/72</t>
  </si>
  <si>
    <t>RRC/2011/75</t>
  </si>
  <si>
    <t>RRC/2011/91</t>
  </si>
  <si>
    <t>RRC/2011/98</t>
  </si>
  <si>
    <t>RRC/2011/105</t>
  </si>
  <si>
    <t>RRC/2011/119</t>
  </si>
  <si>
    <t>RRC/2011/120</t>
  </si>
  <si>
    <t>RRC/2011/125</t>
  </si>
  <si>
    <t>RRC/2011/128</t>
  </si>
  <si>
    <t>RRC/2011/129</t>
  </si>
  <si>
    <t>RRC/2011/132</t>
  </si>
  <si>
    <t>RRC/2011/133</t>
  </si>
  <si>
    <t>RRC/2011/140</t>
  </si>
  <si>
    <t>RRC/2011/150</t>
  </si>
  <si>
    <t>RRC/2011/154</t>
  </si>
  <si>
    <t>RRC/2011/164</t>
  </si>
  <si>
    <t>RRC/2011/31</t>
  </si>
  <si>
    <t>RRC/2011/52</t>
  </si>
  <si>
    <t>RRC/2011/74</t>
  </si>
  <si>
    <t>RRC/2011/80</t>
  </si>
  <si>
    <t>RRC/2011/141</t>
  </si>
  <si>
    <t>RRC/2011/159</t>
  </si>
  <si>
    <t>RRC/2011/161</t>
  </si>
  <si>
    <t>RRC/2011/28</t>
  </si>
  <si>
    <t>RRC/2011/46</t>
  </si>
  <si>
    <t>RRC/2011/49</t>
  </si>
  <si>
    <t>RRC/2011/90</t>
  </si>
  <si>
    <t>RRC/2011/102</t>
  </si>
  <si>
    <t>RRC/2011/109</t>
  </si>
  <si>
    <t>RRC/2011/122</t>
  </si>
  <si>
    <t>RRC/2011/123</t>
  </si>
  <si>
    <t>RRC/2011/144</t>
  </si>
  <si>
    <t>RRC/2011/147</t>
  </si>
  <si>
    <t>RRC/2011/152</t>
  </si>
  <si>
    <t>RRC/2011/162</t>
  </si>
  <si>
    <t>RRC/2011/18</t>
  </si>
  <si>
    <t>RRC/2011/148</t>
  </si>
  <si>
    <t>RRC/2011/76</t>
  </si>
  <si>
    <t>sružení obcí</t>
  </si>
  <si>
    <t>evidenční číslo projektu</t>
  </si>
  <si>
    <t>Maximální časová použitelnost dotace do</t>
  </si>
  <si>
    <t>RRC/2011/42</t>
  </si>
  <si>
    <t>Rekonstrukce veřejného osvětlení v obci Větřkovice</t>
  </si>
  <si>
    <t>Větřkovice</t>
  </si>
  <si>
    <t>00849740</t>
  </si>
  <si>
    <t>RRC/2011/139</t>
  </si>
  <si>
    <t>Stavební obnova budovy obecního úřadu Skotnice</t>
  </si>
  <si>
    <t>Skotnice</t>
  </si>
  <si>
    <t>00600806</t>
  </si>
  <si>
    <t>RRC/2011/92</t>
  </si>
  <si>
    <t>Rekonstrukce MK v katastru Rakovec</t>
  </si>
  <si>
    <t>Smilovice</t>
  </si>
  <si>
    <t>00576905</t>
  </si>
  <si>
    <t>Celkem</t>
  </si>
  <si>
    <t>Seznam náhradních projektů investiční dotace - Dotační titul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</si>
</sst>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1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0" xfId="20" applyNumberFormat="1" applyFont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tabSelected="1" workbookViewId="0" topLeftCell="E1">
      <selection activeCell="F2" sqref="F2"/>
    </sheetView>
  </sheetViews>
  <sheetFormatPr defaultColWidth="9.00390625" defaultRowHeight="12.75"/>
  <cols>
    <col min="2" max="3" width="0" style="0" hidden="1" customWidth="1"/>
    <col min="4" max="4" width="14.25390625" style="0" customWidth="1"/>
    <col min="5" max="5" width="26.375" style="0" customWidth="1"/>
    <col min="6" max="6" width="10.375" style="0" customWidth="1"/>
    <col min="10" max="11" width="10.75390625" style="0" customWidth="1"/>
    <col min="12" max="12" width="13.25390625" style="0" customWidth="1"/>
    <col min="13" max="13" width="12.375" style="0" customWidth="1"/>
    <col min="14" max="14" width="16.375" style="0" bestFit="1" customWidth="1"/>
    <col min="15" max="15" width="20.125" style="0" bestFit="1" customWidth="1"/>
    <col min="16" max="16" width="13.75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>
      <c r="A4" s="1" t="s">
        <v>336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64.5" thickBot="1">
      <c r="A5" s="32" t="s">
        <v>0</v>
      </c>
      <c r="B5" s="33" t="s">
        <v>1</v>
      </c>
      <c r="C5" s="33" t="s">
        <v>2</v>
      </c>
      <c r="D5" s="33" t="s">
        <v>321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4" t="s">
        <v>10</v>
      </c>
      <c r="M5" s="35" t="s">
        <v>11</v>
      </c>
      <c r="N5" s="36" t="s">
        <v>12</v>
      </c>
      <c r="O5" s="37" t="s">
        <v>13</v>
      </c>
      <c r="P5" s="38" t="s">
        <v>322</v>
      </c>
    </row>
    <row r="6" spans="1:16" ht="25.5">
      <c r="A6" s="3">
        <v>72</v>
      </c>
      <c r="B6" s="4"/>
      <c r="C6" s="4"/>
      <c r="D6" s="4" t="s">
        <v>331</v>
      </c>
      <c r="E6" s="5" t="s">
        <v>332</v>
      </c>
      <c r="F6" s="6" t="s">
        <v>333</v>
      </c>
      <c r="G6" s="6" t="s">
        <v>14</v>
      </c>
      <c r="H6" s="7" t="s">
        <v>334</v>
      </c>
      <c r="I6" s="8">
        <f>(J6+K6)/2</f>
        <v>10</v>
      </c>
      <c r="J6" s="9">
        <v>10</v>
      </c>
      <c r="K6" s="9">
        <v>10</v>
      </c>
      <c r="L6" s="10">
        <v>835000</v>
      </c>
      <c r="M6" s="11">
        <f>N6/L6</f>
        <v>0.5988023952095808</v>
      </c>
      <c r="N6" s="10">
        <v>500000</v>
      </c>
      <c r="O6" s="10">
        <v>500000</v>
      </c>
      <c r="P6" s="12">
        <v>40908</v>
      </c>
    </row>
    <row r="7" spans="1:16" ht="25.5">
      <c r="A7" s="3">
        <v>73</v>
      </c>
      <c r="B7" s="4"/>
      <c r="C7" s="4"/>
      <c r="D7" s="4" t="s">
        <v>327</v>
      </c>
      <c r="E7" s="5" t="s">
        <v>328</v>
      </c>
      <c r="F7" s="6" t="s">
        <v>329</v>
      </c>
      <c r="G7" s="6" t="s">
        <v>14</v>
      </c>
      <c r="H7" s="7" t="s">
        <v>330</v>
      </c>
      <c r="I7" s="8">
        <f>(J7+K7)/2</f>
        <v>10</v>
      </c>
      <c r="J7" s="9">
        <v>10</v>
      </c>
      <c r="K7" s="9">
        <v>10</v>
      </c>
      <c r="L7" s="10">
        <v>728500</v>
      </c>
      <c r="M7" s="11">
        <f>N7/L7</f>
        <v>0.5971173644474949</v>
      </c>
      <c r="N7" s="10">
        <v>435000</v>
      </c>
      <c r="O7" s="10">
        <f>O6+N7</f>
        <v>935000</v>
      </c>
      <c r="P7" s="12">
        <v>40908</v>
      </c>
    </row>
    <row r="8" spans="1:16" ht="25.5">
      <c r="A8" s="3">
        <v>74</v>
      </c>
      <c r="B8" s="2"/>
      <c r="C8" s="2"/>
      <c r="D8" s="4" t="s">
        <v>323</v>
      </c>
      <c r="E8" s="5" t="s">
        <v>324</v>
      </c>
      <c r="F8" s="6" t="s">
        <v>325</v>
      </c>
      <c r="G8" s="6" t="s">
        <v>14</v>
      </c>
      <c r="H8" s="7" t="s">
        <v>326</v>
      </c>
      <c r="I8" s="8">
        <v>10</v>
      </c>
      <c r="J8" s="13">
        <v>10</v>
      </c>
      <c r="K8" s="14">
        <v>10</v>
      </c>
      <c r="L8" s="10">
        <f>600000+756924</f>
        <v>1356924</v>
      </c>
      <c r="M8" s="15">
        <f>N8/L8</f>
        <v>0.4421765699479116</v>
      </c>
      <c r="N8" s="10">
        <v>600000</v>
      </c>
      <c r="O8" s="10">
        <f>N8+O7</f>
        <v>1535000</v>
      </c>
      <c r="P8" s="16">
        <v>40908</v>
      </c>
    </row>
    <row r="9" spans="1:16" ht="51">
      <c r="A9" s="3">
        <v>75</v>
      </c>
      <c r="B9" s="4"/>
      <c r="C9" s="4"/>
      <c r="D9" s="4" t="s">
        <v>244</v>
      </c>
      <c r="E9" s="5" t="s">
        <v>17</v>
      </c>
      <c r="F9" s="6" t="s">
        <v>18</v>
      </c>
      <c r="G9" s="6" t="s">
        <v>14</v>
      </c>
      <c r="H9" s="7" t="s">
        <v>19</v>
      </c>
      <c r="I9" s="8">
        <f aca="true" t="shared" si="0" ref="I9:I70">(J9+K9)/2</f>
        <v>10</v>
      </c>
      <c r="J9" s="9">
        <v>10</v>
      </c>
      <c r="K9" s="9">
        <v>10</v>
      </c>
      <c r="L9" s="10">
        <v>835000</v>
      </c>
      <c r="M9" s="11">
        <f aca="true" t="shared" si="1" ref="M9:M70">N9/L9</f>
        <v>0.5988023952095808</v>
      </c>
      <c r="N9" s="10">
        <v>500000</v>
      </c>
      <c r="O9" s="10">
        <f>N9+O8</f>
        <v>2035000</v>
      </c>
      <c r="P9" s="16">
        <v>40908</v>
      </c>
    </row>
    <row r="10" spans="1:16" ht="38.25">
      <c r="A10" s="3">
        <v>76</v>
      </c>
      <c r="B10" s="4"/>
      <c r="C10" s="4"/>
      <c r="D10" s="4" t="s">
        <v>245</v>
      </c>
      <c r="E10" s="5" t="s">
        <v>20</v>
      </c>
      <c r="F10" s="6" t="s">
        <v>21</v>
      </c>
      <c r="G10" s="6" t="s">
        <v>14</v>
      </c>
      <c r="H10" s="7" t="s">
        <v>22</v>
      </c>
      <c r="I10" s="8">
        <f t="shared" si="0"/>
        <v>10</v>
      </c>
      <c r="J10" s="9">
        <v>10</v>
      </c>
      <c r="K10" s="9">
        <v>10</v>
      </c>
      <c r="L10" s="10">
        <v>4100000</v>
      </c>
      <c r="M10" s="11">
        <f t="shared" si="1"/>
        <v>0.12195121951219512</v>
      </c>
      <c r="N10" s="10">
        <v>500000</v>
      </c>
      <c r="O10" s="10">
        <f aca="true" t="shared" si="2" ref="O10:O73">N10+O9</f>
        <v>2535000</v>
      </c>
      <c r="P10" s="16">
        <v>40908</v>
      </c>
    </row>
    <row r="11" spans="1:16" ht="25.5">
      <c r="A11" s="3">
        <v>77</v>
      </c>
      <c r="B11" s="4"/>
      <c r="C11" s="4"/>
      <c r="D11" s="4" t="s">
        <v>246</v>
      </c>
      <c r="E11" s="5" t="s">
        <v>23</v>
      </c>
      <c r="F11" s="6" t="s">
        <v>24</v>
      </c>
      <c r="G11" s="6" t="s">
        <v>14</v>
      </c>
      <c r="H11" s="7" t="s">
        <v>25</v>
      </c>
      <c r="I11" s="8">
        <f t="shared" si="0"/>
        <v>10</v>
      </c>
      <c r="J11" s="9">
        <v>10</v>
      </c>
      <c r="K11" s="9">
        <v>10</v>
      </c>
      <c r="L11" s="10">
        <v>835000</v>
      </c>
      <c r="M11" s="11">
        <f t="shared" si="1"/>
        <v>0.5988023952095808</v>
      </c>
      <c r="N11" s="10">
        <v>500000</v>
      </c>
      <c r="O11" s="10">
        <f t="shared" si="2"/>
        <v>3035000</v>
      </c>
      <c r="P11" s="16">
        <v>40908</v>
      </c>
    </row>
    <row r="12" spans="1:16" ht="25.5">
      <c r="A12" s="3">
        <v>78</v>
      </c>
      <c r="B12" s="4"/>
      <c r="C12" s="4"/>
      <c r="D12" s="4" t="s">
        <v>247</v>
      </c>
      <c r="E12" s="5" t="s">
        <v>26</v>
      </c>
      <c r="F12" s="6" t="s">
        <v>27</v>
      </c>
      <c r="G12" s="6" t="s">
        <v>14</v>
      </c>
      <c r="H12" s="7" t="s">
        <v>28</v>
      </c>
      <c r="I12" s="8">
        <f t="shared" si="0"/>
        <v>10</v>
      </c>
      <c r="J12" s="9">
        <v>10</v>
      </c>
      <c r="K12" s="9">
        <v>10</v>
      </c>
      <c r="L12" s="10">
        <v>860206</v>
      </c>
      <c r="M12" s="11">
        <f t="shared" si="1"/>
        <v>0.581256117720639</v>
      </c>
      <c r="N12" s="10">
        <v>500000</v>
      </c>
      <c r="O12" s="10">
        <f t="shared" si="2"/>
        <v>3535000</v>
      </c>
      <c r="P12" s="16">
        <v>40908</v>
      </c>
    </row>
    <row r="13" spans="1:16" ht="25.5">
      <c r="A13" s="3">
        <v>79</v>
      </c>
      <c r="B13" s="4"/>
      <c r="C13" s="4"/>
      <c r="D13" s="4" t="s">
        <v>248</v>
      </c>
      <c r="E13" s="5" t="s">
        <v>29</v>
      </c>
      <c r="F13" s="6" t="s">
        <v>30</v>
      </c>
      <c r="G13" s="6" t="s">
        <v>14</v>
      </c>
      <c r="H13" s="7" t="s">
        <v>31</v>
      </c>
      <c r="I13" s="8">
        <f t="shared" si="0"/>
        <v>10</v>
      </c>
      <c r="J13" s="9">
        <v>10</v>
      </c>
      <c r="K13" s="9">
        <v>10</v>
      </c>
      <c r="L13" s="10">
        <v>1000000</v>
      </c>
      <c r="M13" s="11">
        <f t="shared" si="1"/>
        <v>0.5</v>
      </c>
      <c r="N13" s="10">
        <v>500000</v>
      </c>
      <c r="O13" s="10">
        <f t="shared" si="2"/>
        <v>4035000</v>
      </c>
      <c r="P13" s="16">
        <v>40908</v>
      </c>
    </row>
    <row r="14" spans="1:16" ht="25.5">
      <c r="A14" s="3">
        <v>80</v>
      </c>
      <c r="B14" s="4"/>
      <c r="C14" s="4"/>
      <c r="D14" s="4" t="s">
        <v>249</v>
      </c>
      <c r="E14" s="5" t="s">
        <v>32</v>
      </c>
      <c r="F14" s="6" t="s">
        <v>33</v>
      </c>
      <c r="G14" s="6" t="s">
        <v>14</v>
      </c>
      <c r="H14" s="7" t="s">
        <v>34</v>
      </c>
      <c r="I14" s="8">
        <f t="shared" si="0"/>
        <v>10</v>
      </c>
      <c r="J14" s="9">
        <v>10</v>
      </c>
      <c r="K14" s="9">
        <v>10</v>
      </c>
      <c r="L14" s="10">
        <v>1050000</v>
      </c>
      <c r="M14" s="11">
        <f t="shared" si="1"/>
        <v>0.47619047619047616</v>
      </c>
      <c r="N14" s="10">
        <v>500000</v>
      </c>
      <c r="O14" s="10">
        <f t="shared" si="2"/>
        <v>4535000</v>
      </c>
      <c r="P14" s="16">
        <v>40908</v>
      </c>
    </row>
    <row r="15" spans="1:16" ht="25.5">
      <c r="A15" s="3">
        <v>81</v>
      </c>
      <c r="B15" s="4"/>
      <c r="C15" s="4"/>
      <c r="D15" s="4" t="s">
        <v>250</v>
      </c>
      <c r="E15" s="5" t="s">
        <v>35</v>
      </c>
      <c r="F15" s="6" t="s">
        <v>36</v>
      </c>
      <c r="G15" s="6" t="s">
        <v>14</v>
      </c>
      <c r="H15" s="7" t="s">
        <v>37</v>
      </c>
      <c r="I15" s="8">
        <f t="shared" si="0"/>
        <v>10</v>
      </c>
      <c r="J15" s="9">
        <v>10</v>
      </c>
      <c r="K15" s="9">
        <v>10</v>
      </c>
      <c r="L15" s="10">
        <v>870506</v>
      </c>
      <c r="M15" s="11">
        <f t="shared" si="1"/>
        <v>0.5743785798144987</v>
      </c>
      <c r="N15" s="10">
        <v>500000</v>
      </c>
      <c r="O15" s="10">
        <f t="shared" si="2"/>
        <v>5035000</v>
      </c>
      <c r="P15" s="16">
        <v>40908</v>
      </c>
    </row>
    <row r="16" spans="1:16" ht="25.5">
      <c r="A16" s="3">
        <v>82</v>
      </c>
      <c r="B16" s="4">
        <v>1</v>
      </c>
      <c r="C16" s="4">
        <v>1</v>
      </c>
      <c r="D16" s="4" t="s">
        <v>251</v>
      </c>
      <c r="E16" s="5" t="s">
        <v>38</v>
      </c>
      <c r="F16" s="6" t="s">
        <v>39</v>
      </c>
      <c r="G16" s="6" t="s">
        <v>14</v>
      </c>
      <c r="H16" s="7" t="s">
        <v>40</v>
      </c>
      <c r="I16" s="8">
        <f t="shared" si="0"/>
        <v>10</v>
      </c>
      <c r="J16" s="9">
        <v>10</v>
      </c>
      <c r="K16" s="9">
        <v>10</v>
      </c>
      <c r="L16" s="10">
        <v>860000</v>
      </c>
      <c r="M16" s="11">
        <f t="shared" si="1"/>
        <v>0.6976744186046512</v>
      </c>
      <c r="N16" s="10">
        <v>600000</v>
      </c>
      <c r="O16" s="10">
        <f t="shared" si="2"/>
        <v>5635000</v>
      </c>
      <c r="P16" s="16">
        <v>40908</v>
      </c>
    </row>
    <row r="17" spans="1:16" ht="51">
      <c r="A17" s="3">
        <v>83</v>
      </c>
      <c r="B17" s="4">
        <v>1</v>
      </c>
      <c r="C17" s="4">
        <v>1</v>
      </c>
      <c r="D17" s="4" t="s">
        <v>252</v>
      </c>
      <c r="E17" s="5" t="s">
        <v>41</v>
      </c>
      <c r="F17" s="6" t="s">
        <v>42</v>
      </c>
      <c r="G17" s="6" t="s">
        <v>14</v>
      </c>
      <c r="H17" s="7" t="s">
        <v>43</v>
      </c>
      <c r="I17" s="8">
        <f t="shared" si="0"/>
        <v>10</v>
      </c>
      <c r="J17" s="9">
        <v>10</v>
      </c>
      <c r="K17" s="9">
        <v>10</v>
      </c>
      <c r="L17" s="10">
        <v>900000</v>
      </c>
      <c r="M17" s="11">
        <f t="shared" si="1"/>
        <v>0.6666666666666666</v>
      </c>
      <c r="N17" s="10">
        <v>600000</v>
      </c>
      <c r="O17" s="10">
        <f t="shared" si="2"/>
        <v>6235000</v>
      </c>
      <c r="P17" s="16">
        <v>40908</v>
      </c>
    </row>
    <row r="18" spans="1:16" ht="25.5">
      <c r="A18" s="3">
        <v>84</v>
      </c>
      <c r="B18" s="4"/>
      <c r="C18" s="4"/>
      <c r="D18" s="4" t="s">
        <v>253</v>
      </c>
      <c r="E18" s="5" t="s">
        <v>44</v>
      </c>
      <c r="F18" s="6" t="s">
        <v>45</v>
      </c>
      <c r="G18" s="6" t="s">
        <v>14</v>
      </c>
      <c r="H18" s="7" t="s">
        <v>46</v>
      </c>
      <c r="I18" s="8">
        <f t="shared" si="0"/>
        <v>10</v>
      </c>
      <c r="J18" s="9">
        <v>10</v>
      </c>
      <c r="K18" s="9">
        <v>10</v>
      </c>
      <c r="L18" s="10">
        <v>1100000</v>
      </c>
      <c r="M18" s="11">
        <f t="shared" si="1"/>
        <v>0.45454545454545453</v>
      </c>
      <c r="N18" s="10">
        <v>500000</v>
      </c>
      <c r="O18" s="10">
        <f t="shared" si="2"/>
        <v>6735000</v>
      </c>
      <c r="P18" s="16">
        <v>41090</v>
      </c>
    </row>
    <row r="19" spans="1:16" ht="25.5">
      <c r="A19" s="3">
        <v>85</v>
      </c>
      <c r="B19" s="4"/>
      <c r="C19" s="4"/>
      <c r="D19" s="4" t="s">
        <v>254</v>
      </c>
      <c r="E19" s="5" t="s">
        <v>47</v>
      </c>
      <c r="F19" s="6" t="s">
        <v>48</v>
      </c>
      <c r="G19" s="6" t="s">
        <v>14</v>
      </c>
      <c r="H19" s="7" t="s">
        <v>49</v>
      </c>
      <c r="I19" s="8">
        <f t="shared" si="0"/>
        <v>10</v>
      </c>
      <c r="J19" s="9">
        <v>10</v>
      </c>
      <c r="K19" s="9">
        <v>10</v>
      </c>
      <c r="L19" s="10">
        <v>890000</v>
      </c>
      <c r="M19" s="11">
        <f t="shared" si="1"/>
        <v>0.550561797752809</v>
      </c>
      <c r="N19" s="10">
        <v>490000</v>
      </c>
      <c r="O19" s="10">
        <f t="shared" si="2"/>
        <v>7225000</v>
      </c>
      <c r="P19" s="16">
        <v>41090</v>
      </c>
    </row>
    <row r="20" spans="1:16" ht="12.75">
      <c r="A20" s="3">
        <v>86</v>
      </c>
      <c r="B20" s="4">
        <v>1</v>
      </c>
      <c r="C20" s="4"/>
      <c r="D20" s="4" t="s">
        <v>255</v>
      </c>
      <c r="E20" s="4" t="s">
        <v>50</v>
      </c>
      <c r="F20" s="6" t="s">
        <v>51</v>
      </c>
      <c r="G20" s="6" t="s">
        <v>14</v>
      </c>
      <c r="H20" s="7" t="s">
        <v>52</v>
      </c>
      <c r="I20" s="8">
        <f t="shared" si="0"/>
        <v>10</v>
      </c>
      <c r="J20" s="9">
        <v>10</v>
      </c>
      <c r="K20" s="9">
        <v>10</v>
      </c>
      <c r="L20" s="10">
        <v>1162500</v>
      </c>
      <c r="M20" s="11">
        <f t="shared" si="1"/>
        <v>0.4731182795698925</v>
      </c>
      <c r="N20" s="10">
        <v>550000</v>
      </c>
      <c r="O20" s="10">
        <f t="shared" si="2"/>
        <v>7775000</v>
      </c>
      <c r="P20" s="16">
        <v>40908</v>
      </c>
    </row>
    <row r="21" spans="1:16" ht="25.5">
      <c r="A21" s="3">
        <v>87</v>
      </c>
      <c r="B21" s="4">
        <v>1</v>
      </c>
      <c r="C21" s="4"/>
      <c r="D21" s="4" t="s">
        <v>256</v>
      </c>
      <c r="E21" s="5" t="s">
        <v>53</v>
      </c>
      <c r="F21" s="6" t="s">
        <v>54</v>
      </c>
      <c r="G21" s="6" t="s">
        <v>14</v>
      </c>
      <c r="H21" s="7" t="s">
        <v>55</v>
      </c>
      <c r="I21" s="8">
        <f t="shared" si="0"/>
        <v>10</v>
      </c>
      <c r="J21" s="9">
        <v>10</v>
      </c>
      <c r="K21" s="9">
        <v>10</v>
      </c>
      <c r="L21" s="10">
        <v>1200000</v>
      </c>
      <c r="M21" s="11">
        <f t="shared" si="1"/>
        <v>0.4583333333333333</v>
      </c>
      <c r="N21" s="10">
        <v>550000</v>
      </c>
      <c r="O21" s="10">
        <f t="shared" si="2"/>
        <v>8325000</v>
      </c>
      <c r="P21" s="16">
        <v>40908</v>
      </c>
    </row>
    <row r="22" spans="1:16" ht="38.25">
      <c r="A22" s="3">
        <v>88</v>
      </c>
      <c r="B22" s="4">
        <v>1</v>
      </c>
      <c r="C22" s="4">
        <v>1</v>
      </c>
      <c r="D22" s="4" t="s">
        <v>257</v>
      </c>
      <c r="E22" s="5" t="s">
        <v>56</v>
      </c>
      <c r="F22" s="6" t="s">
        <v>57</v>
      </c>
      <c r="G22" s="6" t="s">
        <v>14</v>
      </c>
      <c r="H22" s="7" t="s">
        <v>58</v>
      </c>
      <c r="I22" s="8">
        <f t="shared" si="0"/>
        <v>10</v>
      </c>
      <c r="J22" s="9">
        <v>10</v>
      </c>
      <c r="K22" s="9">
        <v>10</v>
      </c>
      <c r="L22" s="10">
        <v>553900</v>
      </c>
      <c r="M22" s="11">
        <f t="shared" si="1"/>
        <v>0.6999458385990251</v>
      </c>
      <c r="N22" s="10">
        <v>387700</v>
      </c>
      <c r="O22" s="10">
        <f t="shared" si="2"/>
        <v>8712700</v>
      </c>
      <c r="P22" s="16">
        <v>40908</v>
      </c>
    </row>
    <row r="23" spans="1:16" ht="25.5">
      <c r="A23" s="3">
        <v>89</v>
      </c>
      <c r="B23" s="4">
        <v>1</v>
      </c>
      <c r="C23" s="4"/>
      <c r="D23" s="4" t="s">
        <v>258</v>
      </c>
      <c r="E23" s="5" t="s">
        <v>59</v>
      </c>
      <c r="F23" s="6" t="s">
        <v>60</v>
      </c>
      <c r="G23" s="6" t="s">
        <v>14</v>
      </c>
      <c r="H23" s="7" t="s">
        <v>61</v>
      </c>
      <c r="I23" s="8">
        <f t="shared" si="0"/>
        <v>10</v>
      </c>
      <c r="J23" s="9">
        <v>11</v>
      </c>
      <c r="K23" s="9">
        <v>9</v>
      </c>
      <c r="L23" s="10">
        <v>1000000</v>
      </c>
      <c r="M23" s="11">
        <f t="shared" si="1"/>
        <v>0.55</v>
      </c>
      <c r="N23" s="10">
        <v>550000</v>
      </c>
      <c r="O23" s="10">
        <f t="shared" si="2"/>
        <v>9262700</v>
      </c>
      <c r="P23" s="16">
        <v>41090</v>
      </c>
    </row>
    <row r="24" spans="1:16" ht="25.5">
      <c r="A24" s="3">
        <v>90</v>
      </c>
      <c r="B24" s="4"/>
      <c r="C24" s="4"/>
      <c r="D24" s="4" t="s">
        <v>259</v>
      </c>
      <c r="E24" s="5" t="s">
        <v>62</v>
      </c>
      <c r="F24" s="6" t="s">
        <v>63</v>
      </c>
      <c r="G24" s="6" t="s">
        <v>14</v>
      </c>
      <c r="H24" s="7" t="s">
        <v>64</v>
      </c>
      <c r="I24" s="8">
        <f t="shared" si="0"/>
        <v>10</v>
      </c>
      <c r="J24" s="9">
        <v>10</v>
      </c>
      <c r="K24" s="9">
        <v>10</v>
      </c>
      <c r="L24" s="10">
        <v>1844000</v>
      </c>
      <c r="M24" s="11">
        <f t="shared" si="1"/>
        <v>0.27114967462039047</v>
      </c>
      <c r="N24" s="10">
        <v>500000</v>
      </c>
      <c r="O24" s="10">
        <f t="shared" si="2"/>
        <v>9762700</v>
      </c>
      <c r="P24" s="16">
        <v>40908</v>
      </c>
    </row>
    <row r="25" spans="1:16" ht="38.25">
      <c r="A25" s="3">
        <v>91</v>
      </c>
      <c r="B25" s="4"/>
      <c r="C25" s="4"/>
      <c r="D25" s="4" t="s">
        <v>267</v>
      </c>
      <c r="E25" s="5" t="s">
        <v>86</v>
      </c>
      <c r="F25" s="6" t="s">
        <v>87</v>
      </c>
      <c r="G25" s="6" t="s">
        <v>320</v>
      </c>
      <c r="H25" s="7" t="s">
        <v>88</v>
      </c>
      <c r="I25" s="8">
        <f t="shared" si="0"/>
        <v>9.5</v>
      </c>
      <c r="J25" s="9">
        <v>9</v>
      </c>
      <c r="K25" s="9">
        <v>10</v>
      </c>
      <c r="L25" s="10">
        <v>998000</v>
      </c>
      <c r="M25" s="11">
        <f t="shared" si="1"/>
        <v>0.501002004008016</v>
      </c>
      <c r="N25" s="10">
        <v>500000</v>
      </c>
      <c r="O25" s="10">
        <f t="shared" si="2"/>
        <v>10262700</v>
      </c>
      <c r="P25" s="16">
        <v>41090</v>
      </c>
    </row>
    <row r="26" spans="1:16" ht="38.25">
      <c r="A26" s="3">
        <v>92</v>
      </c>
      <c r="B26" s="4"/>
      <c r="C26" s="4"/>
      <c r="D26" s="4" t="s">
        <v>264</v>
      </c>
      <c r="E26" s="5" t="s">
        <v>77</v>
      </c>
      <c r="F26" s="6" t="s">
        <v>78</v>
      </c>
      <c r="G26" s="6" t="s">
        <v>14</v>
      </c>
      <c r="H26" s="7" t="s">
        <v>79</v>
      </c>
      <c r="I26" s="8">
        <f t="shared" si="0"/>
        <v>9.5</v>
      </c>
      <c r="J26" s="9">
        <v>10</v>
      </c>
      <c r="K26" s="9">
        <v>9</v>
      </c>
      <c r="L26" s="10">
        <v>750000</v>
      </c>
      <c r="M26" s="11">
        <f t="shared" si="1"/>
        <v>0.6</v>
      </c>
      <c r="N26" s="10">
        <v>450000</v>
      </c>
      <c r="O26" s="10">
        <f t="shared" si="2"/>
        <v>10712700</v>
      </c>
      <c r="P26" s="16">
        <v>40908</v>
      </c>
    </row>
    <row r="27" spans="1:16" ht="38.25">
      <c r="A27" s="3">
        <v>93</v>
      </c>
      <c r="B27" s="4"/>
      <c r="C27" s="4"/>
      <c r="D27" s="4" t="s">
        <v>261</v>
      </c>
      <c r="E27" s="5" t="s">
        <v>68</v>
      </c>
      <c r="F27" s="6" t="s">
        <v>69</v>
      </c>
      <c r="G27" s="6" t="s">
        <v>14</v>
      </c>
      <c r="H27" s="7" t="s">
        <v>70</v>
      </c>
      <c r="I27" s="8">
        <f t="shared" si="0"/>
        <v>9.5</v>
      </c>
      <c r="J27" s="9">
        <v>10</v>
      </c>
      <c r="K27" s="9">
        <v>9</v>
      </c>
      <c r="L27" s="10">
        <v>834000</v>
      </c>
      <c r="M27" s="11">
        <f t="shared" si="1"/>
        <v>0.5995203836930456</v>
      </c>
      <c r="N27" s="10">
        <v>500000</v>
      </c>
      <c r="O27" s="10">
        <f t="shared" si="2"/>
        <v>11212700</v>
      </c>
      <c r="P27" s="16">
        <v>40908</v>
      </c>
    </row>
    <row r="28" spans="1:16" ht="25.5">
      <c r="A28" s="3">
        <v>94</v>
      </c>
      <c r="B28" s="4"/>
      <c r="C28" s="4"/>
      <c r="D28" s="4" t="s">
        <v>262</v>
      </c>
      <c r="E28" s="5" t="s">
        <v>71</v>
      </c>
      <c r="F28" s="6" t="s">
        <v>72</v>
      </c>
      <c r="G28" s="6" t="s">
        <v>14</v>
      </c>
      <c r="H28" s="7" t="s">
        <v>73</v>
      </c>
      <c r="I28" s="8">
        <f t="shared" si="0"/>
        <v>9.5</v>
      </c>
      <c r="J28" s="9">
        <v>9</v>
      </c>
      <c r="K28" s="9">
        <v>10</v>
      </c>
      <c r="L28" s="10">
        <v>289764</v>
      </c>
      <c r="M28" s="11">
        <f t="shared" si="1"/>
        <v>0.5997984566750874</v>
      </c>
      <c r="N28" s="10">
        <v>173800</v>
      </c>
      <c r="O28" s="10">
        <f t="shared" si="2"/>
        <v>11386500</v>
      </c>
      <c r="P28" s="16">
        <v>40908</v>
      </c>
    </row>
    <row r="29" spans="1:16" ht="25.5">
      <c r="A29" s="3">
        <v>95</v>
      </c>
      <c r="B29" s="4"/>
      <c r="C29" s="4">
        <v>1</v>
      </c>
      <c r="D29" s="4" t="s">
        <v>260</v>
      </c>
      <c r="E29" s="5" t="s">
        <v>65</v>
      </c>
      <c r="F29" s="6" t="s">
        <v>66</v>
      </c>
      <c r="G29" s="6" t="s">
        <v>14</v>
      </c>
      <c r="H29" s="7" t="s">
        <v>67</v>
      </c>
      <c r="I29" s="8">
        <f t="shared" si="0"/>
        <v>9.5</v>
      </c>
      <c r="J29" s="9">
        <v>10</v>
      </c>
      <c r="K29" s="9">
        <v>9</v>
      </c>
      <c r="L29" s="10">
        <v>800000</v>
      </c>
      <c r="M29" s="11">
        <f>N29/L29</f>
        <v>0.65</v>
      </c>
      <c r="N29" s="10">
        <v>520000</v>
      </c>
      <c r="O29" s="10">
        <f t="shared" si="2"/>
        <v>11906500</v>
      </c>
      <c r="P29" s="16">
        <v>40908</v>
      </c>
    </row>
    <row r="30" spans="1:16" ht="25.5">
      <c r="A30" s="3">
        <v>96</v>
      </c>
      <c r="B30" s="4">
        <v>1</v>
      </c>
      <c r="C30" s="4"/>
      <c r="D30" s="4" t="s">
        <v>265</v>
      </c>
      <c r="E30" s="5" t="s">
        <v>80</v>
      </c>
      <c r="F30" s="6" t="s">
        <v>81</v>
      </c>
      <c r="G30" s="6" t="s">
        <v>14</v>
      </c>
      <c r="H30" s="7" t="s">
        <v>82</v>
      </c>
      <c r="I30" s="8">
        <f t="shared" si="0"/>
        <v>9.5</v>
      </c>
      <c r="J30" s="9">
        <v>9</v>
      </c>
      <c r="K30" s="9">
        <v>10</v>
      </c>
      <c r="L30" s="10">
        <v>890000</v>
      </c>
      <c r="M30" s="11">
        <f t="shared" si="1"/>
        <v>0.6179775280898876</v>
      </c>
      <c r="N30" s="10">
        <v>550000</v>
      </c>
      <c r="O30" s="10">
        <f t="shared" si="2"/>
        <v>12456500</v>
      </c>
      <c r="P30" s="16">
        <v>40908</v>
      </c>
    </row>
    <row r="31" spans="1:16" ht="38.25">
      <c r="A31" s="3">
        <v>97</v>
      </c>
      <c r="B31" s="4"/>
      <c r="C31" s="4"/>
      <c r="D31" s="4" t="s">
        <v>266</v>
      </c>
      <c r="E31" s="5" t="s">
        <v>83</v>
      </c>
      <c r="F31" s="6" t="s">
        <v>84</v>
      </c>
      <c r="G31" s="6" t="s">
        <v>14</v>
      </c>
      <c r="H31" s="7" t="s">
        <v>85</v>
      </c>
      <c r="I31" s="8">
        <f t="shared" si="0"/>
        <v>9.5</v>
      </c>
      <c r="J31" s="9">
        <v>9</v>
      </c>
      <c r="K31" s="9">
        <v>10</v>
      </c>
      <c r="L31" s="10">
        <v>829000</v>
      </c>
      <c r="M31" s="11">
        <f t="shared" si="1"/>
        <v>0.6</v>
      </c>
      <c r="N31" s="10">
        <v>497400</v>
      </c>
      <c r="O31" s="10">
        <f t="shared" si="2"/>
        <v>12953900</v>
      </c>
      <c r="P31" s="16">
        <v>40908</v>
      </c>
    </row>
    <row r="32" spans="1:16" ht="25.5">
      <c r="A32" s="3">
        <v>98</v>
      </c>
      <c r="B32" s="4"/>
      <c r="C32" s="4"/>
      <c r="D32" s="4" t="s">
        <v>263</v>
      </c>
      <c r="E32" s="5" t="s">
        <v>74</v>
      </c>
      <c r="F32" s="6" t="s">
        <v>75</v>
      </c>
      <c r="G32" s="6" t="s">
        <v>14</v>
      </c>
      <c r="H32" s="7" t="s">
        <v>76</v>
      </c>
      <c r="I32" s="8">
        <f t="shared" si="0"/>
        <v>9.5</v>
      </c>
      <c r="J32" s="9">
        <v>10</v>
      </c>
      <c r="K32" s="9">
        <v>9</v>
      </c>
      <c r="L32" s="10">
        <v>1011238</v>
      </c>
      <c r="M32" s="11">
        <f t="shared" si="1"/>
        <v>0.49444344456992323</v>
      </c>
      <c r="N32" s="10">
        <v>500000</v>
      </c>
      <c r="O32" s="10">
        <f t="shared" si="2"/>
        <v>13453900</v>
      </c>
      <c r="P32" s="16">
        <v>40908</v>
      </c>
    </row>
    <row r="33" spans="1:16" ht="51">
      <c r="A33" s="3">
        <v>99</v>
      </c>
      <c r="B33" s="4"/>
      <c r="C33" s="4"/>
      <c r="D33" s="4" t="s">
        <v>278</v>
      </c>
      <c r="E33" s="5" t="s">
        <v>119</v>
      </c>
      <c r="F33" s="6" t="s">
        <v>120</v>
      </c>
      <c r="G33" s="6" t="s">
        <v>16</v>
      </c>
      <c r="H33" s="7" t="s">
        <v>121</v>
      </c>
      <c r="I33" s="8">
        <f t="shared" si="0"/>
        <v>9</v>
      </c>
      <c r="J33" s="9">
        <v>9</v>
      </c>
      <c r="K33" s="9">
        <v>9</v>
      </c>
      <c r="L33" s="10">
        <v>833333</v>
      </c>
      <c r="M33" s="11">
        <f t="shared" si="1"/>
        <v>0.600000240000096</v>
      </c>
      <c r="N33" s="10">
        <v>500000</v>
      </c>
      <c r="O33" s="10">
        <f t="shared" si="2"/>
        <v>13953900</v>
      </c>
      <c r="P33" s="16">
        <v>40908</v>
      </c>
    </row>
    <row r="34" spans="1:16" ht="25.5">
      <c r="A34" s="3">
        <v>100</v>
      </c>
      <c r="B34" s="4"/>
      <c r="C34" s="4"/>
      <c r="D34" s="4" t="s">
        <v>286</v>
      </c>
      <c r="E34" s="5" t="s">
        <v>142</v>
      </c>
      <c r="F34" s="6" t="s">
        <v>143</v>
      </c>
      <c r="G34" s="6" t="s">
        <v>16</v>
      </c>
      <c r="H34" s="7" t="s">
        <v>144</v>
      </c>
      <c r="I34" s="8">
        <f t="shared" si="0"/>
        <v>9</v>
      </c>
      <c r="J34" s="9">
        <v>9</v>
      </c>
      <c r="K34" s="9">
        <v>9</v>
      </c>
      <c r="L34" s="10">
        <v>950000</v>
      </c>
      <c r="M34" s="11">
        <f t="shared" si="1"/>
        <v>0.5263157894736842</v>
      </c>
      <c r="N34" s="10">
        <v>500000</v>
      </c>
      <c r="O34" s="10">
        <f t="shared" si="2"/>
        <v>14453900</v>
      </c>
      <c r="P34" s="16">
        <v>40908</v>
      </c>
    </row>
    <row r="35" spans="1:16" ht="12.75">
      <c r="A35" s="3">
        <v>101</v>
      </c>
      <c r="B35" s="4">
        <v>1</v>
      </c>
      <c r="C35" s="4"/>
      <c r="D35" s="4" t="s">
        <v>274</v>
      </c>
      <c r="E35" s="5" t="s">
        <v>107</v>
      </c>
      <c r="F35" s="6" t="s">
        <v>108</v>
      </c>
      <c r="G35" s="6" t="s">
        <v>14</v>
      </c>
      <c r="H35" s="7" t="s">
        <v>109</v>
      </c>
      <c r="I35" s="8">
        <f t="shared" si="0"/>
        <v>9</v>
      </c>
      <c r="J35" s="9">
        <v>9</v>
      </c>
      <c r="K35" s="9">
        <v>9</v>
      </c>
      <c r="L35" s="10">
        <f>272500+146838</f>
        <v>419338</v>
      </c>
      <c r="M35" s="11">
        <f t="shared" si="1"/>
        <v>0.6498337856335462</v>
      </c>
      <c r="N35" s="10">
        <v>272500</v>
      </c>
      <c r="O35" s="10">
        <f t="shared" si="2"/>
        <v>14726400</v>
      </c>
      <c r="P35" s="16">
        <v>40908</v>
      </c>
    </row>
    <row r="36" spans="1:16" ht="38.25">
      <c r="A36" s="3">
        <v>102</v>
      </c>
      <c r="B36" s="4"/>
      <c r="C36" s="4"/>
      <c r="D36" s="4" t="s">
        <v>277</v>
      </c>
      <c r="E36" s="5" t="s">
        <v>116</v>
      </c>
      <c r="F36" s="6" t="s">
        <v>117</v>
      </c>
      <c r="G36" s="6" t="s">
        <v>14</v>
      </c>
      <c r="H36" s="7" t="s">
        <v>118</v>
      </c>
      <c r="I36" s="8">
        <f t="shared" si="0"/>
        <v>9</v>
      </c>
      <c r="J36" s="9">
        <v>9</v>
      </c>
      <c r="K36" s="9">
        <v>9</v>
      </c>
      <c r="L36" s="10">
        <v>500000</v>
      </c>
      <c r="M36" s="11">
        <f t="shared" si="1"/>
        <v>0.6</v>
      </c>
      <c r="N36" s="10">
        <v>300000</v>
      </c>
      <c r="O36" s="10">
        <f t="shared" si="2"/>
        <v>15026400</v>
      </c>
      <c r="P36" s="16">
        <v>41090</v>
      </c>
    </row>
    <row r="37" spans="1:16" ht="25.5">
      <c r="A37" s="3">
        <v>103</v>
      </c>
      <c r="B37" s="4"/>
      <c r="C37" s="4"/>
      <c r="D37" s="4" t="s">
        <v>297</v>
      </c>
      <c r="E37" s="5" t="s">
        <v>175</v>
      </c>
      <c r="F37" s="6" t="s">
        <v>176</v>
      </c>
      <c r="G37" s="6" t="s">
        <v>14</v>
      </c>
      <c r="H37" s="7" t="s">
        <v>177</v>
      </c>
      <c r="I37" s="8">
        <f t="shared" si="0"/>
        <v>9</v>
      </c>
      <c r="J37" s="9">
        <v>9</v>
      </c>
      <c r="K37" s="9">
        <v>9</v>
      </c>
      <c r="L37" s="10">
        <v>480000</v>
      </c>
      <c r="M37" s="11">
        <f t="shared" si="1"/>
        <v>0.58</v>
      </c>
      <c r="N37" s="10">
        <v>278400</v>
      </c>
      <c r="O37" s="10">
        <f t="shared" si="2"/>
        <v>15304800</v>
      </c>
      <c r="P37" s="16">
        <v>40908</v>
      </c>
    </row>
    <row r="38" spans="1:16" ht="38.25">
      <c r="A38" s="3">
        <v>104</v>
      </c>
      <c r="B38" s="4">
        <v>1</v>
      </c>
      <c r="C38" s="4">
        <v>1</v>
      </c>
      <c r="D38" s="4" t="s">
        <v>282</v>
      </c>
      <c r="E38" s="5" t="s">
        <v>131</v>
      </c>
      <c r="F38" s="6" t="s">
        <v>132</v>
      </c>
      <c r="G38" s="6" t="s">
        <v>14</v>
      </c>
      <c r="H38" s="7" t="s">
        <v>133</v>
      </c>
      <c r="I38" s="8">
        <f t="shared" si="0"/>
        <v>9</v>
      </c>
      <c r="J38" s="9">
        <v>8</v>
      </c>
      <c r="K38" s="9">
        <v>10</v>
      </c>
      <c r="L38" s="10">
        <v>903500</v>
      </c>
      <c r="M38" s="11">
        <f t="shared" si="1"/>
        <v>0.6640841173215274</v>
      </c>
      <c r="N38" s="10">
        <v>600000</v>
      </c>
      <c r="O38" s="10">
        <f t="shared" si="2"/>
        <v>15904800</v>
      </c>
      <c r="P38" s="16">
        <v>40908</v>
      </c>
    </row>
    <row r="39" spans="1:16" ht="38.25">
      <c r="A39" s="3">
        <v>105</v>
      </c>
      <c r="B39" s="4"/>
      <c r="C39" s="4">
        <v>1</v>
      </c>
      <c r="D39" s="4" t="s">
        <v>272</v>
      </c>
      <c r="E39" s="5" t="s">
        <v>101</v>
      </c>
      <c r="F39" s="6" t="s">
        <v>102</v>
      </c>
      <c r="G39" s="6" t="s">
        <v>14</v>
      </c>
      <c r="H39" s="7" t="s">
        <v>103</v>
      </c>
      <c r="I39" s="8">
        <f t="shared" si="0"/>
        <v>9</v>
      </c>
      <c r="J39" s="9">
        <v>9</v>
      </c>
      <c r="K39" s="9">
        <v>9</v>
      </c>
      <c r="L39" s="10">
        <v>1422327</v>
      </c>
      <c r="M39" s="11">
        <f t="shared" si="1"/>
        <v>0.3866902618033687</v>
      </c>
      <c r="N39" s="10">
        <v>550000</v>
      </c>
      <c r="O39" s="10">
        <f t="shared" si="2"/>
        <v>16454800</v>
      </c>
      <c r="P39" s="16">
        <v>41090</v>
      </c>
    </row>
    <row r="40" spans="1:16" ht="12.75">
      <c r="A40" s="3">
        <v>106</v>
      </c>
      <c r="B40" s="4"/>
      <c r="C40" s="4">
        <v>1</v>
      </c>
      <c r="D40" s="4" t="s">
        <v>276</v>
      </c>
      <c r="E40" s="5" t="s">
        <v>113</v>
      </c>
      <c r="F40" s="6" t="s">
        <v>114</v>
      </c>
      <c r="G40" s="6" t="s">
        <v>14</v>
      </c>
      <c r="H40" s="7" t="s">
        <v>115</v>
      </c>
      <c r="I40" s="8">
        <f t="shared" si="0"/>
        <v>9</v>
      </c>
      <c r="J40" s="9">
        <v>9</v>
      </c>
      <c r="K40" s="9">
        <v>9</v>
      </c>
      <c r="L40" s="10">
        <v>840000</v>
      </c>
      <c r="M40" s="11">
        <f t="shared" si="1"/>
        <v>0.65</v>
      </c>
      <c r="N40" s="10">
        <v>546000</v>
      </c>
      <c r="O40" s="10">
        <f t="shared" si="2"/>
        <v>17000800</v>
      </c>
      <c r="P40" s="16">
        <v>40908</v>
      </c>
    </row>
    <row r="41" spans="1:16" ht="25.5">
      <c r="A41" s="3">
        <v>107</v>
      </c>
      <c r="B41" s="4"/>
      <c r="C41" s="4"/>
      <c r="D41" s="4" t="s">
        <v>283</v>
      </c>
      <c r="E41" s="5" t="s">
        <v>134</v>
      </c>
      <c r="F41" s="6" t="s">
        <v>135</v>
      </c>
      <c r="G41" s="6" t="s">
        <v>14</v>
      </c>
      <c r="H41" s="7" t="s">
        <v>136</v>
      </c>
      <c r="I41" s="8">
        <f t="shared" si="0"/>
        <v>9</v>
      </c>
      <c r="J41" s="9">
        <v>8</v>
      </c>
      <c r="K41" s="9">
        <v>10</v>
      </c>
      <c r="L41" s="10">
        <v>765000</v>
      </c>
      <c r="M41" s="11">
        <f t="shared" si="1"/>
        <v>0.5751633986928104</v>
      </c>
      <c r="N41" s="10">
        <v>440000</v>
      </c>
      <c r="O41" s="10">
        <f t="shared" si="2"/>
        <v>17440800</v>
      </c>
      <c r="P41" s="16">
        <v>40908</v>
      </c>
    </row>
    <row r="42" spans="1:16" ht="12.75">
      <c r="A42" s="3">
        <v>108</v>
      </c>
      <c r="B42" s="4">
        <v>1</v>
      </c>
      <c r="C42" s="4">
        <v>1</v>
      </c>
      <c r="D42" s="4" t="s">
        <v>281</v>
      </c>
      <c r="E42" s="5" t="s">
        <v>128</v>
      </c>
      <c r="F42" s="6" t="s">
        <v>129</v>
      </c>
      <c r="G42" s="6" t="s">
        <v>14</v>
      </c>
      <c r="H42" s="7" t="s">
        <v>130</v>
      </c>
      <c r="I42" s="8">
        <f t="shared" si="0"/>
        <v>9</v>
      </c>
      <c r="J42" s="9">
        <v>10</v>
      </c>
      <c r="K42" s="9">
        <v>8</v>
      </c>
      <c r="L42" s="10">
        <v>1092750</v>
      </c>
      <c r="M42" s="11">
        <f t="shared" si="1"/>
        <v>0.5490734385724091</v>
      </c>
      <c r="N42" s="10">
        <v>600000</v>
      </c>
      <c r="O42" s="10">
        <f t="shared" si="2"/>
        <v>18040800</v>
      </c>
      <c r="P42" s="16">
        <v>40908</v>
      </c>
    </row>
    <row r="43" spans="1:16" ht="51">
      <c r="A43" s="3">
        <v>109</v>
      </c>
      <c r="B43" s="4"/>
      <c r="C43" s="4"/>
      <c r="D43" s="4" t="s">
        <v>288</v>
      </c>
      <c r="E43" s="5" t="s">
        <v>148</v>
      </c>
      <c r="F43" s="6" t="s">
        <v>149</v>
      </c>
      <c r="G43" s="6" t="s">
        <v>14</v>
      </c>
      <c r="H43" s="7" t="s">
        <v>150</v>
      </c>
      <c r="I43" s="8">
        <f t="shared" si="0"/>
        <v>9</v>
      </c>
      <c r="J43" s="9">
        <v>9</v>
      </c>
      <c r="K43" s="9">
        <v>9</v>
      </c>
      <c r="L43" s="10">
        <v>400000</v>
      </c>
      <c r="M43" s="11">
        <f t="shared" si="1"/>
        <v>0.6</v>
      </c>
      <c r="N43" s="10">
        <v>240000</v>
      </c>
      <c r="O43" s="10">
        <f t="shared" si="2"/>
        <v>18280800</v>
      </c>
      <c r="P43" s="16">
        <v>40908</v>
      </c>
    </row>
    <row r="44" spans="1:16" ht="38.25">
      <c r="A44" s="3">
        <v>110</v>
      </c>
      <c r="B44" s="4"/>
      <c r="C44" s="4">
        <v>1</v>
      </c>
      <c r="D44" s="4" t="s">
        <v>294</v>
      </c>
      <c r="E44" s="5" t="s">
        <v>166</v>
      </c>
      <c r="F44" s="6" t="s">
        <v>167</v>
      </c>
      <c r="G44" s="6" t="s">
        <v>14</v>
      </c>
      <c r="H44" s="7" t="s">
        <v>168</v>
      </c>
      <c r="I44" s="8">
        <f t="shared" si="0"/>
        <v>9</v>
      </c>
      <c r="J44" s="9">
        <v>9</v>
      </c>
      <c r="K44" s="9">
        <v>9</v>
      </c>
      <c r="L44" s="10">
        <v>196320</v>
      </c>
      <c r="M44" s="11">
        <f t="shared" si="1"/>
        <v>0.649959250203749</v>
      </c>
      <c r="N44" s="10">
        <v>127600</v>
      </c>
      <c r="O44" s="10">
        <f t="shared" si="2"/>
        <v>18408400</v>
      </c>
      <c r="P44" s="16">
        <v>40908</v>
      </c>
    </row>
    <row r="45" spans="1:16" ht="38.25">
      <c r="A45" s="3">
        <v>111</v>
      </c>
      <c r="B45" s="4"/>
      <c r="C45" s="4"/>
      <c r="D45" s="4" t="s">
        <v>292</v>
      </c>
      <c r="E45" s="5" t="s">
        <v>160</v>
      </c>
      <c r="F45" s="6" t="s">
        <v>161</v>
      </c>
      <c r="G45" s="6" t="s">
        <v>14</v>
      </c>
      <c r="H45" s="7" t="s">
        <v>162</v>
      </c>
      <c r="I45" s="8">
        <f t="shared" si="0"/>
        <v>9</v>
      </c>
      <c r="J45" s="9">
        <v>9</v>
      </c>
      <c r="K45" s="9">
        <v>9</v>
      </c>
      <c r="L45" s="10">
        <v>840000</v>
      </c>
      <c r="M45" s="11">
        <f t="shared" si="1"/>
        <v>0.5952380952380952</v>
      </c>
      <c r="N45" s="10">
        <v>500000</v>
      </c>
      <c r="O45" s="10">
        <f t="shared" si="2"/>
        <v>18908400</v>
      </c>
      <c r="P45" s="16">
        <v>40908</v>
      </c>
    </row>
    <row r="46" spans="1:16" ht="38.25">
      <c r="A46" s="3">
        <v>112</v>
      </c>
      <c r="B46" s="4"/>
      <c r="C46" s="4"/>
      <c r="D46" s="4" t="s">
        <v>291</v>
      </c>
      <c r="E46" s="5" t="s">
        <v>157</v>
      </c>
      <c r="F46" s="6" t="s">
        <v>158</v>
      </c>
      <c r="G46" s="6" t="s">
        <v>14</v>
      </c>
      <c r="H46" s="7" t="s">
        <v>159</v>
      </c>
      <c r="I46" s="8">
        <f t="shared" si="0"/>
        <v>9</v>
      </c>
      <c r="J46" s="9">
        <v>9</v>
      </c>
      <c r="K46" s="9">
        <v>9</v>
      </c>
      <c r="L46" s="10">
        <f>499998+333332</f>
        <v>833330</v>
      </c>
      <c r="M46" s="11">
        <f t="shared" si="1"/>
        <v>0.5998823995295981</v>
      </c>
      <c r="N46" s="10">
        <v>499900</v>
      </c>
      <c r="O46" s="10">
        <f t="shared" si="2"/>
        <v>19408300</v>
      </c>
      <c r="P46" s="16">
        <v>40908</v>
      </c>
    </row>
    <row r="47" spans="1:16" ht="38.25">
      <c r="A47" s="3">
        <v>113</v>
      </c>
      <c r="B47" s="4"/>
      <c r="C47" s="4"/>
      <c r="D47" s="4" t="s">
        <v>284</v>
      </c>
      <c r="E47" s="5" t="s">
        <v>137</v>
      </c>
      <c r="F47" s="6" t="s">
        <v>138</v>
      </c>
      <c r="G47" s="6" t="s">
        <v>14</v>
      </c>
      <c r="H47" s="7" t="s">
        <v>139</v>
      </c>
      <c r="I47" s="8">
        <f t="shared" si="0"/>
        <v>9</v>
      </c>
      <c r="J47" s="9">
        <v>9</v>
      </c>
      <c r="K47" s="9">
        <v>9</v>
      </c>
      <c r="L47" s="10">
        <v>847000</v>
      </c>
      <c r="M47" s="11">
        <f t="shared" si="1"/>
        <v>0.5903187721369539</v>
      </c>
      <c r="N47" s="10">
        <v>500000</v>
      </c>
      <c r="O47" s="10">
        <f t="shared" si="2"/>
        <v>19908300</v>
      </c>
      <c r="P47" s="16">
        <v>40908</v>
      </c>
    </row>
    <row r="48" spans="1:16" ht="25.5">
      <c r="A48" s="3">
        <v>114</v>
      </c>
      <c r="B48" s="4"/>
      <c r="C48" s="4"/>
      <c r="D48" s="4" t="s">
        <v>270</v>
      </c>
      <c r="E48" s="5" t="s">
        <v>95</v>
      </c>
      <c r="F48" s="6" t="s">
        <v>96</v>
      </c>
      <c r="G48" s="6" t="s">
        <v>14</v>
      </c>
      <c r="H48" s="7" t="s">
        <v>97</v>
      </c>
      <c r="I48" s="8">
        <f t="shared" si="0"/>
        <v>9</v>
      </c>
      <c r="J48" s="9">
        <v>9</v>
      </c>
      <c r="K48" s="9">
        <v>9</v>
      </c>
      <c r="L48" s="10">
        <v>720000</v>
      </c>
      <c r="M48" s="11">
        <f t="shared" si="1"/>
        <v>0.6</v>
      </c>
      <c r="N48" s="10">
        <v>432000</v>
      </c>
      <c r="O48" s="10">
        <f t="shared" si="2"/>
        <v>20340300</v>
      </c>
      <c r="P48" s="16">
        <v>40908</v>
      </c>
    </row>
    <row r="49" spans="1:16" ht="38.25">
      <c r="A49" s="3">
        <v>115</v>
      </c>
      <c r="B49" s="4">
        <v>1</v>
      </c>
      <c r="C49" s="4">
        <v>1</v>
      </c>
      <c r="D49" s="4" t="s">
        <v>285</v>
      </c>
      <c r="E49" s="5" t="s">
        <v>140</v>
      </c>
      <c r="F49" s="6" t="s">
        <v>141</v>
      </c>
      <c r="G49" s="6" t="s">
        <v>14</v>
      </c>
      <c r="H49" s="6">
        <v>4825771</v>
      </c>
      <c r="I49" s="8">
        <f t="shared" si="0"/>
        <v>9</v>
      </c>
      <c r="J49" s="9">
        <v>9</v>
      </c>
      <c r="K49" s="9">
        <v>9</v>
      </c>
      <c r="L49" s="10">
        <v>1980000</v>
      </c>
      <c r="M49" s="11">
        <f t="shared" si="1"/>
        <v>0.30303030303030304</v>
      </c>
      <c r="N49" s="10">
        <v>600000</v>
      </c>
      <c r="O49" s="10">
        <f t="shared" si="2"/>
        <v>20940300</v>
      </c>
      <c r="P49" s="16">
        <v>40908</v>
      </c>
    </row>
    <row r="50" spans="1:16" ht="25.5">
      <c r="A50" s="3">
        <v>116</v>
      </c>
      <c r="B50" s="4"/>
      <c r="C50" s="4"/>
      <c r="D50" s="4" t="s">
        <v>275</v>
      </c>
      <c r="E50" s="5" t="s">
        <v>110</v>
      </c>
      <c r="F50" s="6" t="s">
        <v>111</v>
      </c>
      <c r="G50" s="6" t="s">
        <v>14</v>
      </c>
      <c r="H50" s="7" t="s">
        <v>112</v>
      </c>
      <c r="I50" s="8">
        <f t="shared" si="0"/>
        <v>9</v>
      </c>
      <c r="J50" s="9">
        <v>9</v>
      </c>
      <c r="K50" s="9">
        <v>9</v>
      </c>
      <c r="L50" s="10">
        <v>1008000</v>
      </c>
      <c r="M50" s="11">
        <f t="shared" si="1"/>
        <v>0.49107142857142855</v>
      </c>
      <c r="N50" s="10">
        <v>495000</v>
      </c>
      <c r="O50" s="10">
        <f t="shared" si="2"/>
        <v>21435300</v>
      </c>
      <c r="P50" s="16">
        <v>41090</v>
      </c>
    </row>
    <row r="51" spans="1:16" ht="25.5">
      <c r="A51" s="3">
        <v>117</v>
      </c>
      <c r="B51" s="4">
        <v>1</v>
      </c>
      <c r="C51" s="4"/>
      <c r="D51" s="4" t="s">
        <v>289</v>
      </c>
      <c r="E51" s="5" t="s">
        <v>151</v>
      </c>
      <c r="F51" s="6" t="s">
        <v>152</v>
      </c>
      <c r="G51" s="6" t="s">
        <v>14</v>
      </c>
      <c r="H51" s="7" t="s">
        <v>153</v>
      </c>
      <c r="I51" s="8">
        <f t="shared" si="0"/>
        <v>9</v>
      </c>
      <c r="J51" s="9">
        <v>9</v>
      </c>
      <c r="K51" s="9">
        <v>9</v>
      </c>
      <c r="L51" s="10">
        <v>520000</v>
      </c>
      <c r="M51" s="11">
        <f t="shared" si="1"/>
        <v>0.6480769230769231</v>
      </c>
      <c r="N51" s="10">
        <v>337000</v>
      </c>
      <c r="O51" s="10">
        <f t="shared" si="2"/>
        <v>21772300</v>
      </c>
      <c r="P51" s="16">
        <v>40908</v>
      </c>
    </row>
    <row r="52" spans="1:16" ht="51">
      <c r="A52" s="3">
        <v>118</v>
      </c>
      <c r="B52" s="4">
        <v>1</v>
      </c>
      <c r="C52" s="4">
        <v>1</v>
      </c>
      <c r="D52" s="4" t="s">
        <v>268</v>
      </c>
      <c r="E52" s="5" t="s">
        <v>89</v>
      </c>
      <c r="F52" s="6" t="s">
        <v>90</v>
      </c>
      <c r="G52" s="6" t="s">
        <v>14</v>
      </c>
      <c r="H52" s="7" t="s">
        <v>91</v>
      </c>
      <c r="I52" s="8">
        <f t="shared" si="0"/>
        <v>9</v>
      </c>
      <c r="J52" s="9">
        <v>9</v>
      </c>
      <c r="K52" s="9">
        <v>9</v>
      </c>
      <c r="L52" s="10">
        <v>893605</v>
      </c>
      <c r="M52" s="11">
        <f t="shared" si="1"/>
        <v>0.6714376038630043</v>
      </c>
      <c r="N52" s="10">
        <v>600000</v>
      </c>
      <c r="O52" s="10">
        <f t="shared" si="2"/>
        <v>22372300</v>
      </c>
      <c r="P52" s="16">
        <v>40908</v>
      </c>
    </row>
    <row r="53" spans="1:16" ht="25.5">
      <c r="A53" s="3">
        <v>119</v>
      </c>
      <c r="B53" s="4"/>
      <c r="C53" s="4"/>
      <c r="D53" s="4" t="s">
        <v>290</v>
      </c>
      <c r="E53" s="5" t="s">
        <v>154</v>
      </c>
      <c r="F53" s="6" t="s">
        <v>155</v>
      </c>
      <c r="G53" s="6" t="s">
        <v>14</v>
      </c>
      <c r="H53" s="7" t="s">
        <v>156</v>
      </c>
      <c r="I53" s="8">
        <f t="shared" si="0"/>
        <v>9</v>
      </c>
      <c r="J53" s="9">
        <v>9</v>
      </c>
      <c r="K53" s="9">
        <v>9</v>
      </c>
      <c r="L53" s="10">
        <v>1050000</v>
      </c>
      <c r="M53" s="11">
        <f t="shared" si="1"/>
        <v>0.47619047619047616</v>
      </c>
      <c r="N53" s="10">
        <v>500000</v>
      </c>
      <c r="O53" s="10">
        <f t="shared" si="2"/>
        <v>22872300</v>
      </c>
      <c r="P53" s="16">
        <v>41090</v>
      </c>
    </row>
    <row r="54" spans="1:16" ht="25.5">
      <c r="A54" s="3">
        <v>120</v>
      </c>
      <c r="B54" s="4"/>
      <c r="C54" s="4">
        <v>1</v>
      </c>
      <c r="D54" s="4" t="s">
        <v>280</v>
      </c>
      <c r="E54" s="5" t="s">
        <v>125</v>
      </c>
      <c r="F54" s="6" t="s">
        <v>126</v>
      </c>
      <c r="G54" s="6" t="s">
        <v>14</v>
      </c>
      <c r="H54" s="7" t="s">
        <v>127</v>
      </c>
      <c r="I54" s="8">
        <f t="shared" si="0"/>
        <v>9</v>
      </c>
      <c r="J54" s="9">
        <v>8</v>
      </c>
      <c r="K54" s="9">
        <v>10</v>
      </c>
      <c r="L54" s="10">
        <v>698760</v>
      </c>
      <c r="M54" s="11">
        <f t="shared" si="1"/>
        <v>0.6497223653328754</v>
      </c>
      <c r="N54" s="10">
        <v>454000</v>
      </c>
      <c r="O54" s="10">
        <f t="shared" si="2"/>
        <v>23326300</v>
      </c>
      <c r="P54" s="16">
        <v>40908</v>
      </c>
    </row>
    <row r="55" spans="1:16" ht="25.5">
      <c r="A55" s="3">
        <v>121</v>
      </c>
      <c r="B55" s="4">
        <v>1</v>
      </c>
      <c r="C55" s="4">
        <v>1</v>
      </c>
      <c r="D55" s="4" t="s">
        <v>273</v>
      </c>
      <c r="E55" s="5" t="s">
        <v>104</v>
      </c>
      <c r="F55" s="6" t="s">
        <v>105</v>
      </c>
      <c r="G55" s="6" t="s">
        <v>14</v>
      </c>
      <c r="H55" s="7" t="s">
        <v>106</v>
      </c>
      <c r="I55" s="8">
        <f t="shared" si="0"/>
        <v>9</v>
      </c>
      <c r="J55" s="9">
        <v>9</v>
      </c>
      <c r="K55" s="9">
        <v>9</v>
      </c>
      <c r="L55" s="10">
        <v>1570000</v>
      </c>
      <c r="M55" s="11">
        <f t="shared" si="1"/>
        <v>0.3821656050955414</v>
      </c>
      <c r="N55" s="10">
        <v>600000</v>
      </c>
      <c r="O55" s="10">
        <f t="shared" si="2"/>
        <v>23926300</v>
      </c>
      <c r="P55" s="16">
        <v>40908</v>
      </c>
    </row>
    <row r="56" spans="1:16" ht="25.5">
      <c r="A56" s="3">
        <v>122</v>
      </c>
      <c r="B56" s="4"/>
      <c r="C56" s="4"/>
      <c r="D56" s="4" t="s">
        <v>295</v>
      </c>
      <c r="E56" s="5" t="s">
        <v>169</v>
      </c>
      <c r="F56" s="6" t="s">
        <v>170</v>
      </c>
      <c r="G56" s="6" t="s">
        <v>14</v>
      </c>
      <c r="H56" s="7" t="s">
        <v>171</v>
      </c>
      <c r="I56" s="8">
        <f t="shared" si="0"/>
        <v>9</v>
      </c>
      <c r="J56" s="9">
        <v>9</v>
      </c>
      <c r="K56" s="9">
        <v>9</v>
      </c>
      <c r="L56" s="10">
        <v>833000</v>
      </c>
      <c r="M56" s="11">
        <f t="shared" si="1"/>
        <v>0.6</v>
      </c>
      <c r="N56" s="10">
        <v>499800</v>
      </c>
      <c r="O56" s="10">
        <f t="shared" si="2"/>
        <v>24426100</v>
      </c>
      <c r="P56" s="16">
        <v>40908</v>
      </c>
    </row>
    <row r="57" spans="1:16" ht="38.25">
      <c r="A57" s="3">
        <v>123</v>
      </c>
      <c r="B57" s="4">
        <v>1</v>
      </c>
      <c r="C57" s="4">
        <v>1</v>
      </c>
      <c r="D57" s="4" t="s">
        <v>271</v>
      </c>
      <c r="E57" s="5" t="s">
        <v>98</v>
      </c>
      <c r="F57" s="6" t="s">
        <v>99</v>
      </c>
      <c r="G57" s="6" t="s">
        <v>14</v>
      </c>
      <c r="H57" s="7" t="s">
        <v>100</v>
      </c>
      <c r="I57" s="8">
        <f t="shared" si="0"/>
        <v>9</v>
      </c>
      <c r="J57" s="9">
        <v>9</v>
      </c>
      <c r="K57" s="9">
        <v>9</v>
      </c>
      <c r="L57" s="10">
        <v>858000</v>
      </c>
      <c r="M57" s="11">
        <f t="shared" si="1"/>
        <v>0.6993006993006993</v>
      </c>
      <c r="N57" s="10">
        <v>600000</v>
      </c>
      <c r="O57" s="10">
        <f t="shared" si="2"/>
        <v>25026100</v>
      </c>
      <c r="P57" s="16">
        <v>40908</v>
      </c>
    </row>
    <row r="58" spans="1:16" ht="25.5">
      <c r="A58" s="3">
        <v>124</v>
      </c>
      <c r="B58" s="4"/>
      <c r="C58" s="4"/>
      <c r="D58" s="4" t="s">
        <v>269</v>
      </c>
      <c r="E58" s="5" t="s">
        <v>92</v>
      </c>
      <c r="F58" s="6" t="s">
        <v>93</v>
      </c>
      <c r="G58" s="6" t="s">
        <v>14</v>
      </c>
      <c r="H58" s="7" t="s">
        <v>94</v>
      </c>
      <c r="I58" s="8">
        <f t="shared" si="0"/>
        <v>9</v>
      </c>
      <c r="J58" s="9">
        <v>10</v>
      </c>
      <c r="K58" s="9">
        <v>8</v>
      </c>
      <c r="L58" s="10">
        <v>2116645</v>
      </c>
      <c r="M58" s="11">
        <f t="shared" si="1"/>
        <v>0.23622289047053238</v>
      </c>
      <c r="N58" s="10">
        <v>500000</v>
      </c>
      <c r="O58" s="10">
        <f t="shared" si="2"/>
        <v>25526100</v>
      </c>
      <c r="P58" s="16">
        <v>40908</v>
      </c>
    </row>
    <row r="59" spans="1:16" ht="38.25">
      <c r="A59" s="3">
        <v>125</v>
      </c>
      <c r="B59" s="4"/>
      <c r="C59" s="4"/>
      <c r="D59" s="4" t="s">
        <v>296</v>
      </c>
      <c r="E59" s="5" t="s">
        <v>172</v>
      </c>
      <c r="F59" s="6" t="s">
        <v>173</v>
      </c>
      <c r="G59" s="6" t="s">
        <v>14</v>
      </c>
      <c r="H59" s="7" t="s">
        <v>174</v>
      </c>
      <c r="I59" s="8">
        <f t="shared" si="0"/>
        <v>9</v>
      </c>
      <c r="J59" s="9">
        <v>9</v>
      </c>
      <c r="K59" s="9">
        <v>9</v>
      </c>
      <c r="L59" s="10">
        <v>850000</v>
      </c>
      <c r="M59" s="11">
        <f t="shared" si="1"/>
        <v>0.5489411764705883</v>
      </c>
      <c r="N59" s="10">
        <v>466600</v>
      </c>
      <c r="O59" s="10">
        <f t="shared" si="2"/>
        <v>25992700</v>
      </c>
      <c r="P59" s="16">
        <v>40908</v>
      </c>
    </row>
    <row r="60" spans="1:16" ht="25.5">
      <c r="A60" s="3">
        <v>126</v>
      </c>
      <c r="B60" s="4"/>
      <c r="C60" s="4"/>
      <c r="D60" s="4" t="s">
        <v>279</v>
      </c>
      <c r="E60" s="5" t="s">
        <v>122</v>
      </c>
      <c r="F60" s="6" t="s">
        <v>123</v>
      </c>
      <c r="G60" s="6" t="s">
        <v>14</v>
      </c>
      <c r="H60" s="7" t="s">
        <v>124</v>
      </c>
      <c r="I60" s="8">
        <f t="shared" si="0"/>
        <v>9</v>
      </c>
      <c r="J60" s="9">
        <v>8</v>
      </c>
      <c r="K60" s="9">
        <v>10</v>
      </c>
      <c r="L60" s="10">
        <v>1211093</v>
      </c>
      <c r="M60" s="11">
        <f t="shared" si="1"/>
        <v>0.41285021051232235</v>
      </c>
      <c r="N60" s="10">
        <v>500000</v>
      </c>
      <c r="O60" s="10">
        <f t="shared" si="2"/>
        <v>26492700</v>
      </c>
      <c r="P60" s="16">
        <v>40908</v>
      </c>
    </row>
    <row r="61" spans="1:16" ht="38.25">
      <c r="A61" s="3">
        <v>127</v>
      </c>
      <c r="B61" s="4">
        <v>1</v>
      </c>
      <c r="C61" s="4">
        <v>1</v>
      </c>
      <c r="D61" s="4" t="s">
        <v>293</v>
      </c>
      <c r="E61" s="5" t="s">
        <v>163</v>
      </c>
      <c r="F61" s="6" t="s">
        <v>164</v>
      </c>
      <c r="G61" s="6" t="s">
        <v>14</v>
      </c>
      <c r="H61" s="7" t="s">
        <v>165</v>
      </c>
      <c r="I61" s="8">
        <f t="shared" si="0"/>
        <v>9</v>
      </c>
      <c r="J61" s="9">
        <v>9</v>
      </c>
      <c r="K61" s="9">
        <v>9</v>
      </c>
      <c r="L61" s="10">
        <v>1475000</v>
      </c>
      <c r="M61" s="11">
        <f t="shared" si="1"/>
        <v>0.4067796610169492</v>
      </c>
      <c r="N61" s="10">
        <v>600000</v>
      </c>
      <c r="O61" s="10">
        <f t="shared" si="2"/>
        <v>27092700</v>
      </c>
      <c r="P61" s="16">
        <v>41090</v>
      </c>
    </row>
    <row r="62" spans="1:16" ht="25.5">
      <c r="A62" s="3">
        <v>128</v>
      </c>
      <c r="B62" s="4"/>
      <c r="C62" s="4"/>
      <c r="D62" s="4" t="s">
        <v>287</v>
      </c>
      <c r="E62" s="5" t="s">
        <v>145</v>
      </c>
      <c r="F62" s="6" t="s">
        <v>146</v>
      </c>
      <c r="G62" s="6" t="s">
        <v>14</v>
      </c>
      <c r="H62" s="7" t="s">
        <v>147</v>
      </c>
      <c r="I62" s="8">
        <f t="shared" si="0"/>
        <v>9</v>
      </c>
      <c r="J62" s="9">
        <v>9</v>
      </c>
      <c r="K62" s="9">
        <v>9</v>
      </c>
      <c r="L62" s="10">
        <v>192606</v>
      </c>
      <c r="M62" s="11">
        <f t="shared" si="1"/>
        <v>0.599669792218311</v>
      </c>
      <c r="N62" s="10">
        <v>115500</v>
      </c>
      <c r="O62" s="10">
        <f t="shared" si="2"/>
        <v>27208200</v>
      </c>
      <c r="P62" s="16">
        <v>40908</v>
      </c>
    </row>
    <row r="63" spans="1:16" ht="25.5">
      <c r="A63" s="3">
        <v>129</v>
      </c>
      <c r="B63" s="4"/>
      <c r="C63" s="4"/>
      <c r="D63" s="4" t="s">
        <v>303</v>
      </c>
      <c r="E63" s="5" t="s">
        <v>193</v>
      </c>
      <c r="F63" s="6" t="s">
        <v>194</v>
      </c>
      <c r="G63" s="6" t="s">
        <v>16</v>
      </c>
      <c r="H63" s="7" t="s">
        <v>195</v>
      </c>
      <c r="I63" s="8">
        <f t="shared" si="0"/>
        <v>8.5</v>
      </c>
      <c r="J63" s="9">
        <v>8</v>
      </c>
      <c r="K63" s="9">
        <v>9</v>
      </c>
      <c r="L63" s="10">
        <v>835000</v>
      </c>
      <c r="M63" s="11">
        <f t="shared" si="1"/>
        <v>0.5988023952095808</v>
      </c>
      <c r="N63" s="10">
        <v>500000</v>
      </c>
      <c r="O63" s="10">
        <f t="shared" si="2"/>
        <v>27708200</v>
      </c>
      <c r="P63" s="16">
        <v>40908</v>
      </c>
    </row>
    <row r="64" spans="1:16" ht="51">
      <c r="A64" s="3">
        <v>130</v>
      </c>
      <c r="B64" s="4"/>
      <c r="C64" s="4"/>
      <c r="D64" s="4" t="s">
        <v>304</v>
      </c>
      <c r="E64" s="5" t="s">
        <v>196</v>
      </c>
      <c r="F64" s="6" t="s">
        <v>197</v>
      </c>
      <c r="G64" s="6" t="s">
        <v>16</v>
      </c>
      <c r="H64" s="7" t="s">
        <v>198</v>
      </c>
      <c r="I64" s="8">
        <f t="shared" si="0"/>
        <v>8.5</v>
      </c>
      <c r="J64" s="9">
        <v>8</v>
      </c>
      <c r="K64" s="9">
        <v>9</v>
      </c>
      <c r="L64" s="10">
        <v>834000</v>
      </c>
      <c r="M64" s="11">
        <f t="shared" si="1"/>
        <v>0.5971223021582733</v>
      </c>
      <c r="N64" s="10">
        <v>498000</v>
      </c>
      <c r="O64" s="10">
        <f t="shared" si="2"/>
        <v>28206200</v>
      </c>
      <c r="P64" s="16">
        <v>40908</v>
      </c>
    </row>
    <row r="65" spans="1:16" ht="25.5">
      <c r="A65" s="3">
        <v>131</v>
      </c>
      <c r="B65" s="4">
        <v>1</v>
      </c>
      <c r="C65" s="4">
        <v>1</v>
      </c>
      <c r="D65" s="4" t="s">
        <v>302</v>
      </c>
      <c r="E65" s="5" t="s">
        <v>190</v>
      </c>
      <c r="F65" s="6" t="s">
        <v>191</v>
      </c>
      <c r="G65" s="6" t="s">
        <v>14</v>
      </c>
      <c r="H65" s="7" t="s">
        <v>192</v>
      </c>
      <c r="I65" s="8">
        <f t="shared" si="0"/>
        <v>8.5</v>
      </c>
      <c r="J65" s="9">
        <v>9</v>
      </c>
      <c r="K65" s="9">
        <v>8</v>
      </c>
      <c r="L65" s="10">
        <v>857000</v>
      </c>
      <c r="M65" s="11">
        <f t="shared" si="1"/>
        <v>0.7</v>
      </c>
      <c r="N65" s="10">
        <v>599900</v>
      </c>
      <c r="O65" s="10">
        <f t="shared" si="2"/>
        <v>28806100</v>
      </c>
      <c r="P65" s="16">
        <v>40908</v>
      </c>
    </row>
    <row r="66" spans="1:16" ht="25.5">
      <c r="A66" s="3">
        <v>132</v>
      </c>
      <c r="B66" s="4"/>
      <c r="C66" s="4"/>
      <c r="D66" s="4" t="s">
        <v>298</v>
      </c>
      <c r="E66" s="5" t="s">
        <v>178</v>
      </c>
      <c r="F66" s="6" t="s">
        <v>179</v>
      </c>
      <c r="G66" s="6" t="s">
        <v>14</v>
      </c>
      <c r="H66" s="7" t="s">
        <v>180</v>
      </c>
      <c r="I66" s="8">
        <f t="shared" si="0"/>
        <v>8.5</v>
      </c>
      <c r="J66" s="9">
        <v>9</v>
      </c>
      <c r="K66" s="9">
        <v>8</v>
      </c>
      <c r="L66" s="10">
        <v>892636</v>
      </c>
      <c r="M66" s="11">
        <f t="shared" si="1"/>
        <v>0.5200328017243311</v>
      </c>
      <c r="N66" s="10">
        <v>464200</v>
      </c>
      <c r="O66" s="10">
        <f t="shared" si="2"/>
        <v>29270300</v>
      </c>
      <c r="P66" s="16">
        <v>41090</v>
      </c>
    </row>
    <row r="67" spans="1:16" ht="25.5">
      <c r="A67" s="3">
        <v>133</v>
      </c>
      <c r="B67" s="4"/>
      <c r="C67" s="4"/>
      <c r="D67" s="4" t="s">
        <v>299</v>
      </c>
      <c r="E67" s="5" t="s">
        <v>181</v>
      </c>
      <c r="F67" s="6" t="s">
        <v>182</v>
      </c>
      <c r="G67" s="6" t="s">
        <v>14</v>
      </c>
      <c r="H67" s="7" t="s">
        <v>183</v>
      </c>
      <c r="I67" s="8">
        <f t="shared" si="0"/>
        <v>8.5</v>
      </c>
      <c r="J67" s="9">
        <v>8</v>
      </c>
      <c r="K67" s="9">
        <v>9</v>
      </c>
      <c r="L67" s="10">
        <f>271400+181000</f>
        <v>452400</v>
      </c>
      <c r="M67" s="11">
        <f t="shared" si="1"/>
        <v>0.5999115826702034</v>
      </c>
      <c r="N67" s="10">
        <v>271400</v>
      </c>
      <c r="O67" s="10">
        <f t="shared" si="2"/>
        <v>29541700</v>
      </c>
      <c r="P67" s="16">
        <v>40908</v>
      </c>
    </row>
    <row r="68" spans="1:16" ht="25.5">
      <c r="A68" s="3">
        <v>134</v>
      </c>
      <c r="B68" s="4"/>
      <c r="C68" s="4"/>
      <c r="D68" s="4" t="s">
        <v>301</v>
      </c>
      <c r="E68" s="5" t="s">
        <v>187</v>
      </c>
      <c r="F68" s="6" t="s">
        <v>188</v>
      </c>
      <c r="G68" s="6" t="s">
        <v>14</v>
      </c>
      <c r="H68" s="7" t="s">
        <v>189</v>
      </c>
      <c r="I68" s="8">
        <f t="shared" si="0"/>
        <v>8.5</v>
      </c>
      <c r="J68" s="9">
        <v>8</v>
      </c>
      <c r="K68" s="9">
        <v>9</v>
      </c>
      <c r="L68" s="10">
        <v>1105884</v>
      </c>
      <c r="M68" s="11">
        <f t="shared" si="1"/>
        <v>0.45212698619385033</v>
      </c>
      <c r="N68" s="10">
        <v>500000</v>
      </c>
      <c r="O68" s="10">
        <f t="shared" si="2"/>
        <v>30041700</v>
      </c>
      <c r="P68" s="16">
        <v>40908</v>
      </c>
    </row>
    <row r="69" spans="1:16" ht="25.5">
      <c r="A69" s="3">
        <v>135</v>
      </c>
      <c r="B69" s="4">
        <v>1</v>
      </c>
      <c r="C69" s="4">
        <v>1</v>
      </c>
      <c r="D69" s="4" t="s">
        <v>300</v>
      </c>
      <c r="E69" s="5" t="s">
        <v>184</v>
      </c>
      <c r="F69" s="6" t="s">
        <v>185</v>
      </c>
      <c r="G69" s="6" t="s">
        <v>14</v>
      </c>
      <c r="H69" s="7" t="s">
        <v>186</v>
      </c>
      <c r="I69" s="8">
        <f t="shared" si="0"/>
        <v>8.5</v>
      </c>
      <c r="J69" s="9">
        <v>8</v>
      </c>
      <c r="K69" s="9">
        <v>9</v>
      </c>
      <c r="L69" s="10">
        <v>860000</v>
      </c>
      <c r="M69" s="11">
        <f t="shared" si="1"/>
        <v>0.6976744186046512</v>
      </c>
      <c r="N69" s="10">
        <v>600000</v>
      </c>
      <c r="O69" s="10">
        <f t="shared" si="2"/>
        <v>30641700</v>
      </c>
      <c r="P69" s="16">
        <v>40908</v>
      </c>
    </row>
    <row r="70" spans="1:16" ht="38.25">
      <c r="A70" s="3">
        <v>136</v>
      </c>
      <c r="B70" s="4"/>
      <c r="C70" s="4"/>
      <c r="D70" s="4" t="s">
        <v>306</v>
      </c>
      <c r="E70" s="5" t="s">
        <v>202</v>
      </c>
      <c r="F70" s="6" t="s">
        <v>203</v>
      </c>
      <c r="G70" s="6" t="s">
        <v>14</v>
      </c>
      <c r="H70" s="7" t="s">
        <v>204</v>
      </c>
      <c r="I70" s="8">
        <f t="shared" si="0"/>
        <v>8</v>
      </c>
      <c r="J70" s="9">
        <v>8</v>
      </c>
      <c r="K70" s="9">
        <v>8</v>
      </c>
      <c r="L70" s="10">
        <v>870000</v>
      </c>
      <c r="M70" s="11">
        <f t="shared" si="1"/>
        <v>0.55</v>
      </c>
      <c r="N70" s="10">
        <v>478500</v>
      </c>
      <c r="O70" s="10">
        <f t="shared" si="2"/>
        <v>31120200</v>
      </c>
      <c r="P70" s="16">
        <v>40908</v>
      </c>
    </row>
    <row r="71" spans="1:16" ht="12.75">
      <c r="A71" s="3">
        <v>137</v>
      </c>
      <c r="B71" s="4">
        <v>1</v>
      </c>
      <c r="C71" s="4"/>
      <c r="D71" s="4" t="s">
        <v>314</v>
      </c>
      <c r="E71" s="4" t="s">
        <v>225</v>
      </c>
      <c r="F71" s="6" t="s">
        <v>226</v>
      </c>
      <c r="G71" s="6" t="s">
        <v>14</v>
      </c>
      <c r="H71" s="7" t="s">
        <v>227</v>
      </c>
      <c r="I71" s="8">
        <f aca="true" t="shared" si="3" ref="I71:I81">(J71+K71)/2</f>
        <v>8</v>
      </c>
      <c r="J71" s="9">
        <v>8</v>
      </c>
      <c r="K71" s="9">
        <v>8</v>
      </c>
      <c r="L71" s="10">
        <v>820000</v>
      </c>
      <c r="M71" s="11">
        <f aca="true" t="shared" si="4" ref="M71:M81">N71/L71</f>
        <v>0.65</v>
      </c>
      <c r="N71" s="10">
        <v>533000</v>
      </c>
      <c r="O71" s="10">
        <f t="shared" si="2"/>
        <v>31653200</v>
      </c>
      <c r="P71" s="16">
        <v>40908</v>
      </c>
    </row>
    <row r="72" spans="1:16" ht="25.5">
      <c r="A72" s="3">
        <v>138</v>
      </c>
      <c r="B72" s="4"/>
      <c r="C72" s="4"/>
      <c r="D72" s="4" t="s">
        <v>308</v>
      </c>
      <c r="E72" s="5" t="s">
        <v>208</v>
      </c>
      <c r="F72" s="6" t="s">
        <v>209</v>
      </c>
      <c r="G72" s="6" t="s">
        <v>14</v>
      </c>
      <c r="H72" s="7" t="s">
        <v>210</v>
      </c>
      <c r="I72" s="8">
        <f t="shared" si="3"/>
        <v>8</v>
      </c>
      <c r="J72" s="9">
        <v>8</v>
      </c>
      <c r="K72" s="9">
        <v>8</v>
      </c>
      <c r="L72" s="10">
        <v>840000</v>
      </c>
      <c r="M72" s="11">
        <f t="shared" si="4"/>
        <v>0.5952380952380952</v>
      </c>
      <c r="N72" s="10">
        <v>500000</v>
      </c>
      <c r="O72" s="10">
        <f t="shared" si="2"/>
        <v>32153200</v>
      </c>
      <c r="P72" s="16">
        <v>40908</v>
      </c>
    </row>
    <row r="73" spans="1:16" ht="38.25">
      <c r="A73" s="3">
        <v>139</v>
      </c>
      <c r="B73" s="4"/>
      <c r="C73" s="4"/>
      <c r="D73" s="4" t="s">
        <v>307</v>
      </c>
      <c r="E73" s="5" t="s">
        <v>205</v>
      </c>
      <c r="F73" s="6" t="s">
        <v>206</v>
      </c>
      <c r="G73" s="6" t="s">
        <v>14</v>
      </c>
      <c r="H73" s="7" t="s">
        <v>207</v>
      </c>
      <c r="I73" s="8">
        <f t="shared" si="3"/>
        <v>8</v>
      </c>
      <c r="J73" s="9">
        <v>8</v>
      </c>
      <c r="K73" s="9">
        <v>8</v>
      </c>
      <c r="L73" s="10">
        <v>150000</v>
      </c>
      <c r="M73" s="11">
        <f t="shared" si="4"/>
        <v>0.6</v>
      </c>
      <c r="N73" s="10">
        <v>90000</v>
      </c>
      <c r="O73" s="10">
        <f t="shared" si="2"/>
        <v>32243200</v>
      </c>
      <c r="P73" s="16">
        <v>40908</v>
      </c>
    </row>
    <row r="74" spans="1:16" ht="25.5">
      <c r="A74" s="3">
        <v>140</v>
      </c>
      <c r="B74" s="4"/>
      <c r="C74" s="4"/>
      <c r="D74" s="4" t="s">
        <v>305</v>
      </c>
      <c r="E74" s="5" t="s">
        <v>199</v>
      </c>
      <c r="F74" s="6" t="s">
        <v>200</v>
      </c>
      <c r="G74" s="6" t="s">
        <v>14</v>
      </c>
      <c r="H74" s="7" t="s">
        <v>201</v>
      </c>
      <c r="I74" s="8">
        <f t="shared" si="3"/>
        <v>8</v>
      </c>
      <c r="J74" s="9">
        <v>8</v>
      </c>
      <c r="K74" s="9">
        <v>8</v>
      </c>
      <c r="L74" s="10">
        <v>621900</v>
      </c>
      <c r="M74" s="11">
        <f t="shared" si="4"/>
        <v>0.5999356809776492</v>
      </c>
      <c r="N74" s="10">
        <v>373100</v>
      </c>
      <c r="O74" s="10">
        <f aca="true" t="shared" si="5" ref="O74:O84">N74+O73</f>
        <v>32616300</v>
      </c>
      <c r="P74" s="16">
        <v>40908</v>
      </c>
    </row>
    <row r="75" spans="1:16" ht="25.5">
      <c r="A75" s="3">
        <v>141</v>
      </c>
      <c r="B75" s="4"/>
      <c r="C75" s="4">
        <v>1</v>
      </c>
      <c r="D75" s="4" t="s">
        <v>310</v>
      </c>
      <c r="E75" s="5" t="s">
        <v>214</v>
      </c>
      <c r="F75" s="6" t="s">
        <v>215</v>
      </c>
      <c r="G75" s="6" t="s">
        <v>14</v>
      </c>
      <c r="H75" s="7" t="s">
        <v>216</v>
      </c>
      <c r="I75" s="8">
        <f t="shared" si="3"/>
        <v>8</v>
      </c>
      <c r="J75" s="9">
        <v>8</v>
      </c>
      <c r="K75" s="9">
        <v>8</v>
      </c>
      <c r="L75" s="10">
        <v>840000</v>
      </c>
      <c r="M75" s="11">
        <f t="shared" si="4"/>
        <v>0.65</v>
      </c>
      <c r="N75" s="10">
        <v>546000</v>
      </c>
      <c r="O75" s="10">
        <f t="shared" si="5"/>
        <v>33162300</v>
      </c>
      <c r="P75" s="16">
        <v>40908</v>
      </c>
    </row>
    <row r="76" spans="1:16" ht="12.75">
      <c r="A76" s="3">
        <v>142</v>
      </c>
      <c r="B76" s="4">
        <v>1</v>
      </c>
      <c r="C76" s="4"/>
      <c r="D76" s="4" t="s">
        <v>311</v>
      </c>
      <c r="E76" s="5" t="s">
        <v>217</v>
      </c>
      <c r="F76" s="6" t="s">
        <v>218</v>
      </c>
      <c r="G76" s="6" t="s">
        <v>14</v>
      </c>
      <c r="H76" s="7" t="s">
        <v>219</v>
      </c>
      <c r="I76" s="8">
        <f t="shared" si="3"/>
        <v>8</v>
      </c>
      <c r="J76" s="9">
        <v>8</v>
      </c>
      <c r="K76" s="9">
        <v>8</v>
      </c>
      <c r="L76" s="10">
        <v>1300000</v>
      </c>
      <c r="M76" s="11">
        <f t="shared" si="4"/>
        <v>0.46153846153846156</v>
      </c>
      <c r="N76" s="10">
        <v>600000</v>
      </c>
      <c r="O76" s="10">
        <f t="shared" si="5"/>
        <v>33762300</v>
      </c>
      <c r="P76" s="16">
        <v>40908</v>
      </c>
    </row>
    <row r="77" spans="1:16" ht="25.5">
      <c r="A77" s="3">
        <v>143</v>
      </c>
      <c r="B77" s="4"/>
      <c r="C77" s="4"/>
      <c r="D77" s="4" t="s">
        <v>313</v>
      </c>
      <c r="E77" s="5" t="s">
        <v>223</v>
      </c>
      <c r="F77" s="6" t="s">
        <v>15</v>
      </c>
      <c r="G77" s="6" t="s">
        <v>14</v>
      </c>
      <c r="H77" s="7" t="s">
        <v>224</v>
      </c>
      <c r="I77" s="8">
        <f t="shared" si="3"/>
        <v>8</v>
      </c>
      <c r="J77" s="9">
        <v>8</v>
      </c>
      <c r="K77" s="9">
        <v>8</v>
      </c>
      <c r="L77" s="10">
        <v>142385</v>
      </c>
      <c r="M77" s="11">
        <f t="shared" si="4"/>
        <v>0.5997822804368438</v>
      </c>
      <c r="N77" s="10">
        <v>85400</v>
      </c>
      <c r="O77" s="10">
        <f t="shared" si="5"/>
        <v>33847700</v>
      </c>
      <c r="P77" s="16">
        <v>40908</v>
      </c>
    </row>
    <row r="78" spans="1:16" ht="25.5">
      <c r="A78" s="3">
        <v>144</v>
      </c>
      <c r="B78" s="4"/>
      <c r="C78" s="4"/>
      <c r="D78" s="4" t="s">
        <v>309</v>
      </c>
      <c r="E78" s="5" t="s">
        <v>211</v>
      </c>
      <c r="F78" s="6" t="s">
        <v>212</v>
      </c>
      <c r="G78" s="6" t="s">
        <v>14</v>
      </c>
      <c r="H78" s="7" t="s">
        <v>213</v>
      </c>
      <c r="I78" s="8">
        <f t="shared" si="3"/>
        <v>8</v>
      </c>
      <c r="J78" s="9">
        <v>8</v>
      </c>
      <c r="K78" s="9">
        <v>8</v>
      </c>
      <c r="L78" s="10">
        <v>1200000</v>
      </c>
      <c r="M78" s="11">
        <f t="shared" si="4"/>
        <v>0.375</v>
      </c>
      <c r="N78" s="10">
        <v>450000</v>
      </c>
      <c r="O78" s="10">
        <f t="shared" si="5"/>
        <v>34297700</v>
      </c>
      <c r="P78" s="16">
        <v>40908</v>
      </c>
    </row>
    <row r="79" spans="1:16" ht="25.5">
      <c r="A79" s="3">
        <v>145</v>
      </c>
      <c r="B79" s="4"/>
      <c r="C79" s="4"/>
      <c r="D79" s="4" t="s">
        <v>316</v>
      </c>
      <c r="E79" s="5" t="s">
        <v>231</v>
      </c>
      <c r="F79" s="6" t="s">
        <v>232</v>
      </c>
      <c r="G79" s="6" t="s">
        <v>14</v>
      </c>
      <c r="H79" s="7" t="s">
        <v>233</v>
      </c>
      <c r="I79" s="8">
        <f t="shared" si="3"/>
        <v>8</v>
      </c>
      <c r="J79" s="9">
        <v>7</v>
      </c>
      <c r="K79" s="9">
        <v>9</v>
      </c>
      <c r="L79" s="10">
        <v>300000</v>
      </c>
      <c r="M79" s="11">
        <f t="shared" si="4"/>
        <v>0.6</v>
      </c>
      <c r="N79" s="10">
        <v>180000</v>
      </c>
      <c r="O79" s="10">
        <f t="shared" si="5"/>
        <v>34477700</v>
      </c>
      <c r="P79" s="16">
        <v>40908</v>
      </c>
    </row>
    <row r="80" spans="1:16" ht="51">
      <c r="A80" s="3">
        <v>146</v>
      </c>
      <c r="B80" s="4">
        <v>1</v>
      </c>
      <c r="C80" s="4"/>
      <c r="D80" s="4" t="s">
        <v>315</v>
      </c>
      <c r="E80" s="5" t="s">
        <v>228</v>
      </c>
      <c r="F80" s="6" t="s">
        <v>229</v>
      </c>
      <c r="G80" s="6" t="s">
        <v>14</v>
      </c>
      <c r="H80" s="7" t="s">
        <v>230</v>
      </c>
      <c r="I80" s="8">
        <f t="shared" si="3"/>
        <v>8</v>
      </c>
      <c r="J80" s="9">
        <v>8</v>
      </c>
      <c r="K80" s="9">
        <v>8</v>
      </c>
      <c r="L80" s="10">
        <v>850000</v>
      </c>
      <c r="M80" s="11">
        <f t="shared" si="4"/>
        <v>0.6470588235294118</v>
      </c>
      <c r="N80" s="10">
        <v>550000</v>
      </c>
      <c r="O80" s="10">
        <f t="shared" si="5"/>
        <v>35027700</v>
      </c>
      <c r="P80" s="16">
        <v>40908</v>
      </c>
    </row>
    <row r="81" spans="1:16" ht="25.5">
      <c r="A81" s="3">
        <v>147</v>
      </c>
      <c r="B81" s="4"/>
      <c r="C81" s="4"/>
      <c r="D81" s="4" t="s">
        <v>312</v>
      </c>
      <c r="E81" s="5" t="s">
        <v>220</v>
      </c>
      <c r="F81" s="6" t="s">
        <v>221</v>
      </c>
      <c r="G81" s="6" t="s">
        <v>14</v>
      </c>
      <c r="H81" s="7" t="s">
        <v>222</v>
      </c>
      <c r="I81" s="8">
        <f t="shared" si="3"/>
        <v>8</v>
      </c>
      <c r="J81" s="9">
        <v>8</v>
      </c>
      <c r="K81" s="9">
        <v>8</v>
      </c>
      <c r="L81" s="10">
        <v>672000</v>
      </c>
      <c r="M81" s="11">
        <f t="shared" si="4"/>
        <v>0.5997023809523809</v>
      </c>
      <c r="N81" s="10">
        <v>403000</v>
      </c>
      <c r="O81" s="10">
        <f t="shared" si="5"/>
        <v>35430700</v>
      </c>
      <c r="P81" s="16">
        <v>40908</v>
      </c>
    </row>
    <row r="82" spans="1:16" ht="25.5">
      <c r="A82" s="3">
        <v>148</v>
      </c>
      <c r="B82" s="4"/>
      <c r="C82" s="4"/>
      <c r="D82" s="4" t="s">
        <v>317</v>
      </c>
      <c r="E82" s="5" t="s">
        <v>234</v>
      </c>
      <c r="F82" s="6" t="s">
        <v>235</v>
      </c>
      <c r="G82" s="6" t="s">
        <v>14</v>
      </c>
      <c r="H82" s="7" t="s">
        <v>236</v>
      </c>
      <c r="I82" s="8">
        <f>(J82+K82)/2</f>
        <v>7.5</v>
      </c>
      <c r="J82" s="9">
        <v>8</v>
      </c>
      <c r="K82" s="9">
        <v>7</v>
      </c>
      <c r="L82" s="10">
        <v>1321800</v>
      </c>
      <c r="M82" s="11">
        <f>N82/L82</f>
        <v>0.3782720532607051</v>
      </c>
      <c r="N82" s="10">
        <v>500000</v>
      </c>
      <c r="O82" s="10">
        <f t="shared" si="5"/>
        <v>35930700</v>
      </c>
      <c r="P82" s="16">
        <v>40908</v>
      </c>
    </row>
    <row r="83" spans="1:16" ht="38.25">
      <c r="A83" s="3">
        <v>149</v>
      </c>
      <c r="B83" s="4">
        <v>1</v>
      </c>
      <c r="C83" s="4">
        <v>1</v>
      </c>
      <c r="D83" s="4" t="s">
        <v>318</v>
      </c>
      <c r="E83" s="5" t="s">
        <v>237</v>
      </c>
      <c r="F83" s="6" t="s">
        <v>238</v>
      </c>
      <c r="G83" s="6" t="s">
        <v>14</v>
      </c>
      <c r="H83" s="7" t="s">
        <v>239</v>
      </c>
      <c r="I83" s="8">
        <f>(J83+K83)/2</f>
        <v>7</v>
      </c>
      <c r="J83" s="9">
        <v>7</v>
      </c>
      <c r="K83" s="9">
        <v>7</v>
      </c>
      <c r="L83" s="10">
        <v>860000</v>
      </c>
      <c r="M83" s="11">
        <f>N83/L83</f>
        <v>0.6918604651162791</v>
      </c>
      <c r="N83" s="10">
        <v>595000</v>
      </c>
      <c r="O83" s="10">
        <f t="shared" si="5"/>
        <v>36525700</v>
      </c>
      <c r="P83" s="16">
        <v>40908</v>
      </c>
    </row>
    <row r="84" spans="1:16" ht="51.75" thickBot="1">
      <c r="A84" s="3">
        <v>150</v>
      </c>
      <c r="B84" s="17"/>
      <c r="C84" s="17"/>
      <c r="D84" s="17" t="s">
        <v>319</v>
      </c>
      <c r="E84" s="18" t="s">
        <v>240</v>
      </c>
      <c r="F84" s="19" t="s">
        <v>241</v>
      </c>
      <c r="G84" s="19" t="s">
        <v>14</v>
      </c>
      <c r="H84" s="20" t="s">
        <v>242</v>
      </c>
      <c r="I84" s="21">
        <f>(J84+K84)/2</f>
        <v>6.5</v>
      </c>
      <c r="J84" s="22">
        <v>6</v>
      </c>
      <c r="K84" s="22">
        <v>7</v>
      </c>
      <c r="L84" s="23">
        <v>1000000</v>
      </c>
      <c r="M84" s="24">
        <f>N84/L84</f>
        <v>0.5</v>
      </c>
      <c r="N84" s="25">
        <v>500000</v>
      </c>
      <c r="O84" s="25">
        <f t="shared" si="5"/>
        <v>37025700</v>
      </c>
      <c r="P84" s="26">
        <v>40908</v>
      </c>
    </row>
    <row r="85" spans="1:16" ht="13.5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7" t="s">
        <v>335</v>
      </c>
      <c r="O85" s="28">
        <f>N94+O84</f>
        <v>37025700</v>
      </c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9"/>
      <c r="O86" s="30"/>
      <c r="P86" s="2"/>
    </row>
    <row r="87" spans="1:16" ht="12.75">
      <c r="A87" s="39" t="s">
        <v>243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  <c r="O87" s="40"/>
      <c r="P87" s="40"/>
    </row>
    <row r="88" spans="1:1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  <c r="O88" s="40"/>
      <c r="P88" s="40"/>
    </row>
    <row r="89" spans="1:1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  <c r="O89" s="40"/>
      <c r="P89" s="40"/>
    </row>
    <row r="90" spans="1:1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  <c r="O90" s="40"/>
      <c r="P90" s="40"/>
    </row>
    <row r="91" spans="1:16" ht="1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  <c r="O91" s="40"/>
      <c r="P91" s="40"/>
    </row>
    <row r="92" spans="1:1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0"/>
      <c r="O92" s="40"/>
      <c r="P92" s="40"/>
    </row>
    <row r="93" spans="1:1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0"/>
      <c r="O93" s="40"/>
      <c r="P93" s="40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1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1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</sheetData>
  <mergeCells count="1">
    <mergeCell ref="A87:P93"/>
  </mergeCells>
  <printOptions/>
  <pageMargins left="0.75" right="0.75" top="1" bottom="1" header="0.4921259845" footer="0.4921259845"/>
  <pageSetup fitToHeight="2" fitToWidth="1" horizontalDpi="600" verticalDpi="600" orientation="portrait" paperSize="9" scale="47" r:id="rId1"/>
  <headerFooter alignWithMargins="0">
    <oddHeader>&amp;L&amp;"Tahoma,Tučné"&amp;12Usnesení č. 18/1561 - Příloha č. 3&amp;"Tahoma,Obyčejné"
Počet stran přílohy: 2&amp;R&amp;"Tahoma,Obyčejné"&amp;12Strana &amp;P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zajac3371</dc:creator>
  <cp:keywords/>
  <dc:description/>
  <cp:lastModifiedBy>drackova</cp:lastModifiedBy>
  <cp:lastPrinted>2011-03-29T10:27:00Z</cp:lastPrinted>
  <dcterms:created xsi:type="dcterms:W3CDTF">2011-02-23T12:03:49Z</dcterms:created>
  <dcterms:modified xsi:type="dcterms:W3CDTF">2011-03-29T10:27:05Z</dcterms:modified>
  <cp:category/>
  <cp:version/>
  <cp:contentType/>
  <cp:contentStatus/>
</cp:coreProperties>
</file>