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Závazné ukazatele" sheetId="1" r:id="rId1"/>
    <sheet name="TAB-1" sheetId="2" r:id="rId2"/>
    <sheet name="TAB-2" sheetId="3" r:id="rId3"/>
    <sheet name="TAB-3" sheetId="4" r:id="rId4"/>
    <sheet name="TAB-4" sheetId="5" r:id="rId5"/>
    <sheet name="TAB-4 účel" sheetId="6" r:id="rId6"/>
    <sheet name="TAB-5" sheetId="7" r:id="rId7"/>
    <sheet name="TAB-6" sheetId="8" r:id="rId8"/>
    <sheet name="TAB-7" sheetId="9" r:id="rId9"/>
  </sheets>
  <definedNames>
    <definedName name="_xlnm.Print_Titles" localSheetId="1">'TAB-1'!$1:$1</definedName>
    <definedName name="_xlnm.Print_Titles" localSheetId="2">'TAB-2'!$1:$1</definedName>
    <definedName name="_xlnm.Print_Titles" localSheetId="4">'TAB-4'!$4:$6</definedName>
    <definedName name="_xlnm.Print_Titles" localSheetId="5">'TAB-4 účel'!$4:$6</definedName>
    <definedName name="_xlnm.Print_Titles" localSheetId="6">'TAB-5'!$4:$5</definedName>
    <definedName name="_xlnm.Print_Titles" localSheetId="7">'TAB-6'!$4:$5</definedName>
    <definedName name="_xlnm.Print_Titles" localSheetId="8">'TAB-7'!$16:$16</definedName>
    <definedName name="_xlnm.Print_Area" localSheetId="1">'TAB-1'!$A$1:$D$21</definedName>
    <definedName name="_xlnm.Print_Area" localSheetId="2">'TAB-2'!$A$1:$D$24</definedName>
    <definedName name="_xlnm.Print_Area" localSheetId="3">'TAB-3'!$A$1:$D$28</definedName>
    <definedName name="_xlnm.Print_Area" localSheetId="7">'TAB-6'!$A$1:$D$25</definedName>
    <definedName name="_xlnm.Print_Area" localSheetId="8">'TAB-7'!$A$1:$D$53</definedName>
    <definedName name="_xlnm.Print_Area" localSheetId="0">'Závazné ukazatele'!$A$1:$J$13</definedName>
    <definedName name="Z_632980EE_AB4F_49FA_B8D9_C4F0628108CE_.wvu.Cols" localSheetId="0" hidden="1">'Závazné ukazatele'!$I:$I</definedName>
    <definedName name="Z_632980EE_AB4F_49FA_B8D9_C4F0628108CE_.wvu.FilterData" localSheetId="4" hidden="1">'TAB-4'!$A$1:$G$169</definedName>
    <definedName name="Z_632980EE_AB4F_49FA_B8D9_C4F0628108CE_.wvu.FilterData" localSheetId="5" hidden="1">'TAB-4 účel'!$A$4:$D$29</definedName>
    <definedName name="Z_632980EE_AB4F_49FA_B8D9_C4F0628108CE_.wvu.FilterData" localSheetId="6" hidden="1">'TAB-5'!$A$4:$C$66</definedName>
    <definedName name="Z_632980EE_AB4F_49FA_B8D9_C4F0628108CE_.wvu.FilterData" localSheetId="7" hidden="1">'TAB-6'!$A$4:$D$25</definedName>
    <definedName name="Z_632980EE_AB4F_49FA_B8D9_C4F0628108CE_.wvu.PrintArea" localSheetId="1" hidden="1">'TAB-1'!$A$1:$D$21</definedName>
    <definedName name="Z_632980EE_AB4F_49FA_B8D9_C4F0628108CE_.wvu.PrintArea" localSheetId="2" hidden="1">'TAB-2'!$A$1:$D$24</definedName>
    <definedName name="Z_632980EE_AB4F_49FA_B8D9_C4F0628108CE_.wvu.PrintArea" localSheetId="3" hidden="1">'TAB-3'!$A$1:$D$28</definedName>
    <definedName name="Z_632980EE_AB4F_49FA_B8D9_C4F0628108CE_.wvu.PrintArea" localSheetId="7" hidden="1">'TAB-6'!$A$1:$D$25</definedName>
    <definedName name="Z_632980EE_AB4F_49FA_B8D9_C4F0628108CE_.wvu.PrintArea" localSheetId="8" hidden="1">'TAB-7'!$A$1:$D$53</definedName>
    <definedName name="Z_632980EE_AB4F_49FA_B8D9_C4F0628108CE_.wvu.PrintArea" localSheetId="0" hidden="1">'Závazné ukazatele'!$A$1:$J$13</definedName>
    <definedName name="Z_632980EE_AB4F_49FA_B8D9_C4F0628108CE_.wvu.PrintTitles" localSheetId="1" hidden="1">'TAB-1'!$1:$1</definedName>
    <definedName name="Z_632980EE_AB4F_49FA_B8D9_C4F0628108CE_.wvu.PrintTitles" localSheetId="2" hidden="1">'TAB-2'!$1:$1</definedName>
    <definedName name="Z_632980EE_AB4F_49FA_B8D9_C4F0628108CE_.wvu.PrintTitles" localSheetId="4" hidden="1">'TAB-4'!$4:$6</definedName>
    <definedName name="Z_632980EE_AB4F_49FA_B8D9_C4F0628108CE_.wvu.PrintTitles" localSheetId="5" hidden="1">'TAB-4 účel'!$4:$6</definedName>
    <definedName name="Z_632980EE_AB4F_49FA_B8D9_C4F0628108CE_.wvu.PrintTitles" localSheetId="6" hidden="1">'TAB-5'!$4:$5</definedName>
    <definedName name="Z_632980EE_AB4F_49FA_B8D9_C4F0628108CE_.wvu.PrintTitles" localSheetId="7" hidden="1">'TAB-6'!$4:$5</definedName>
    <definedName name="Z_632980EE_AB4F_49FA_B8D9_C4F0628108CE_.wvu.PrintTitles" localSheetId="8" hidden="1">'TAB-7'!$16:$16</definedName>
    <definedName name="Z_6CB36A0F_752D_45D2_AF40_94EB3CFB14CF_.wvu.Cols" localSheetId="0" hidden="1">'Závazné ukazatele'!$I:$I</definedName>
    <definedName name="Z_6CB36A0F_752D_45D2_AF40_94EB3CFB14CF_.wvu.FilterData" localSheetId="4" hidden="1">'TAB-4'!$A$1:$G$169</definedName>
    <definedName name="Z_6CB36A0F_752D_45D2_AF40_94EB3CFB14CF_.wvu.FilterData" localSheetId="5" hidden="1">'TAB-4 účel'!$A$4:$D$29</definedName>
    <definedName name="Z_6CB36A0F_752D_45D2_AF40_94EB3CFB14CF_.wvu.FilterData" localSheetId="6" hidden="1">'TAB-5'!$A$4:$C$66</definedName>
    <definedName name="Z_6CB36A0F_752D_45D2_AF40_94EB3CFB14CF_.wvu.FilterData" localSheetId="7" hidden="1">'TAB-6'!$A$4:$D$25</definedName>
    <definedName name="Z_6CB36A0F_752D_45D2_AF40_94EB3CFB14CF_.wvu.PrintArea" localSheetId="1" hidden="1">'TAB-1'!$A$1:$D$21</definedName>
    <definedName name="Z_6CB36A0F_752D_45D2_AF40_94EB3CFB14CF_.wvu.PrintArea" localSheetId="2" hidden="1">'TAB-2'!$A$1:$D$24</definedName>
    <definedName name="Z_6CB36A0F_752D_45D2_AF40_94EB3CFB14CF_.wvu.PrintArea" localSheetId="3" hidden="1">'TAB-3'!$A$1:$D$28</definedName>
    <definedName name="Z_6CB36A0F_752D_45D2_AF40_94EB3CFB14CF_.wvu.PrintArea" localSheetId="7" hidden="1">'TAB-6'!$A$1:$D$25</definedName>
    <definedName name="Z_6CB36A0F_752D_45D2_AF40_94EB3CFB14CF_.wvu.PrintArea" localSheetId="8" hidden="1">'TAB-7'!$A$1:$D$53</definedName>
    <definedName name="Z_6CB36A0F_752D_45D2_AF40_94EB3CFB14CF_.wvu.PrintArea" localSheetId="0" hidden="1">'Závazné ukazatele'!$A$1:$J$13</definedName>
    <definedName name="Z_6CB36A0F_752D_45D2_AF40_94EB3CFB14CF_.wvu.PrintTitles" localSheetId="1" hidden="1">'TAB-1'!$1:$1</definedName>
    <definedName name="Z_6CB36A0F_752D_45D2_AF40_94EB3CFB14CF_.wvu.PrintTitles" localSheetId="2" hidden="1">'TAB-2'!$1:$1</definedName>
    <definedName name="Z_6CB36A0F_752D_45D2_AF40_94EB3CFB14CF_.wvu.PrintTitles" localSheetId="4" hidden="1">'TAB-4'!$4:$6</definedName>
    <definedName name="Z_6CB36A0F_752D_45D2_AF40_94EB3CFB14CF_.wvu.PrintTitles" localSheetId="5" hidden="1">'TAB-4 účel'!$4:$6</definedName>
    <definedName name="Z_6CB36A0F_752D_45D2_AF40_94EB3CFB14CF_.wvu.PrintTitles" localSheetId="6" hidden="1">'TAB-5'!$4:$5</definedName>
    <definedName name="Z_6CB36A0F_752D_45D2_AF40_94EB3CFB14CF_.wvu.PrintTitles" localSheetId="7" hidden="1">'TAB-6'!$4:$5</definedName>
    <definedName name="Z_6CB36A0F_752D_45D2_AF40_94EB3CFB14CF_.wvu.PrintTitles" localSheetId="8" hidden="1">'TAB-7'!$16:$16</definedName>
    <definedName name="Z_FE857634_B83D_4669_BE72_6E5297B7F9FE_.wvu.Cols" localSheetId="0" hidden="1">'Závazné ukazatele'!$I:$I</definedName>
    <definedName name="Z_FE857634_B83D_4669_BE72_6E5297B7F9FE_.wvu.PrintArea" localSheetId="0" hidden="1">'Závazné ukazatele'!$A$1:$J$13</definedName>
  </definedNames>
  <calcPr fullCalcOnLoad="1"/>
</workbook>
</file>

<file path=xl/sharedStrings.xml><?xml version="1.0" encoding="utf-8"?>
<sst xmlns="http://schemas.openxmlformats.org/spreadsheetml/2006/main" count="688" uniqueCount="406">
  <si>
    <t>str.</t>
  </si>
  <si>
    <t>Tabulka č. 1</t>
  </si>
  <si>
    <t>ZÁVAZNÉ UKAZATELE pro příspěvkovou organizaci v odvětví dopravy - příspěvek na provoz, účelová investiční dotace do investičního fondu, odvod do rozpočtu kraje</t>
  </si>
  <si>
    <t>Tabulka č. 2</t>
  </si>
  <si>
    <t>ZÁVAZNÉ UKAZATELE pro příspěvkové organizace v odvětví kultury - příspěvek na provoz</t>
  </si>
  <si>
    <t>Tabulka č. 3</t>
  </si>
  <si>
    <t>ZÁVAZNÉ UKAZATELE pro příspěvkové organizace v odvětví sociálních věcí - příspěvek na provoz, účelová investiční dotace do investičního fondu, odvod do rozpočtu kraje</t>
  </si>
  <si>
    <t>Tabulka č. 4</t>
  </si>
  <si>
    <t>ZÁVAZNÉ UKAZATELE pro příspěvkové organizace v odvětví školství – příspěvek na provoz</t>
  </si>
  <si>
    <t>Tabulka č. 5</t>
  </si>
  <si>
    <t>ZÁVAZNÉ UKAZATELE pro příspěvkové organizace v odvětví školství –  odvod do rozpočtu kraje</t>
  </si>
  <si>
    <t>Tabulka č. 6</t>
  </si>
  <si>
    <t>ZÁVAZNÉ UKAZATELE pro příspěvkové organizace v odvětví školství – účelová investiční dotace do investičního fondu</t>
  </si>
  <si>
    <t>Tabulka č. 7</t>
  </si>
  <si>
    <t>ZÁVAZNÉ UKAZATELE pro příspěvkové organizace v odvětví zdravotnictví - příspěvek na provoz, účelová investiční dotace do investičního fondu</t>
  </si>
  <si>
    <t>ZÁVAZNÉ UKAZATELE PRO PŘÍSPĚVKOVOU ORGANIZACI V ODVĚTVÍ DOPRAVY</t>
  </si>
  <si>
    <t>IČ</t>
  </si>
  <si>
    <t>Název příspěvkové organizace</t>
  </si>
  <si>
    <t>ZÁVAZNÝ UKAZATEL</t>
  </si>
  <si>
    <t>00095711</t>
  </si>
  <si>
    <t>Správa silnic Moravskoslezského kraje, příspěvková organizace, Ostrava</t>
  </si>
  <si>
    <t>Celkem</t>
  </si>
  <si>
    <t>z toho závazný ukazatel příspěvek na provoz účelově určený:</t>
  </si>
  <si>
    <t>Účel</t>
  </si>
  <si>
    <t>Na odpisy hmotného a nehmotného majetku</t>
  </si>
  <si>
    <t>Protihluková opatření na silnicích II. a III. tříd</t>
  </si>
  <si>
    <t>Souvislé opravy silnic II. a III. tříd</t>
  </si>
  <si>
    <t>Výdaje související s vrácením finančních prostředků z uzavřených smluv o budoucích smlouvách o zřízení věcného břemene</t>
  </si>
  <si>
    <t>Příprava staveb a vypořádání pozemků</t>
  </si>
  <si>
    <t xml:space="preserve">Rekonstrukce mostů 480-001 a 480-002 včetně ramp, Kopřivnice </t>
  </si>
  <si>
    <t xml:space="preserve">Okružní křižovatka Třanovice </t>
  </si>
  <si>
    <t>ZÁVAZNÉ UKAZATELE PRO PŘÍSPĚVKOVÉ ORGANIZACE V ODVĚTVÍ KULTURY</t>
  </si>
  <si>
    <t>00100579</t>
  </si>
  <si>
    <t>Moravskoslezská vědecká knihovna v Ostravě, příspěvková organizace</t>
  </si>
  <si>
    <t>00373231</t>
  </si>
  <si>
    <t>Galerie výtvarného umění v Ostravě, příspěvková organizace</t>
  </si>
  <si>
    <t>00100536</t>
  </si>
  <si>
    <t>Těšínské divadlo Český Těšín, příspěvková organizace</t>
  </si>
  <si>
    <t>00305847</t>
  </si>
  <si>
    <t>Muzeum Těšínska, příspěvková organizace</t>
  </si>
  <si>
    <t>00095630</t>
  </si>
  <si>
    <t>Muzeum Beskyd Frýdek-Místek, příspěvková organizace</t>
  </si>
  <si>
    <t>00095354</t>
  </si>
  <si>
    <t>Muzeum v Bruntále, příspěvková organizace</t>
  </si>
  <si>
    <t>00096296</t>
  </si>
  <si>
    <t>Muzeum Novojičínska, příspěvková organizace</t>
  </si>
  <si>
    <t>Regionální funkce knihoven</t>
  </si>
  <si>
    <t>Nákup a ochrana knihovního fondu a nákup licencí k databázím</t>
  </si>
  <si>
    <t>Rozvoj fondu pro osoby se zrakovým a sluchovým postižením</t>
  </si>
  <si>
    <t>Příprava a realizace výstavy "Svět podle nás"</t>
  </si>
  <si>
    <t>Festival divadel Moravy a Slezska</t>
  </si>
  <si>
    <t>Realizace výstavy pro osoby se zdravotním postižením</t>
  </si>
  <si>
    <t>Muzeum v Bruntále, příspěvková organizace</t>
  </si>
  <si>
    <t xml:space="preserve">Zámek Bruntál – oprava nádvoří </t>
  </si>
  <si>
    <t>ZÁVAZNÉ UKAZATELE PRO PŘÍSPĚVKOVÉ ORGANIZACE V ODVĚTVÍ SOCIÁLNÍCH VĚCÍ</t>
  </si>
  <si>
    <t>00847267</t>
  </si>
  <si>
    <t>Centrum psychologické pomoci, příspěvková organizace, Karviná</t>
  </si>
  <si>
    <t>Konzultační činnost pro pěstouny</t>
  </si>
  <si>
    <t>Zařízení pro výkon pěstounské péče - nová zařízení</t>
  </si>
  <si>
    <t>Příprava a posuzování žadatelů o náhradní rodinnou péči</t>
  </si>
  <si>
    <t>00847330</t>
  </si>
  <si>
    <t>Nový domov, příspěvková organizace, Karviná</t>
  </si>
  <si>
    <t xml:space="preserve">Humanizace zařízení – 2. etapa pavilon B </t>
  </si>
  <si>
    <t>00016772</t>
  </si>
  <si>
    <t>Domov Bílá Opava, příspěvková organizace, Opava</t>
  </si>
  <si>
    <t xml:space="preserve">2. etapa humanizace domova pro seniory </t>
  </si>
  <si>
    <t>71197044</t>
  </si>
  <si>
    <t>Fontána, příspěvková organizace, Hlučín</t>
  </si>
  <si>
    <t xml:space="preserve">Nákup dvojdomu v Hlučíně </t>
  </si>
  <si>
    <t>73214566</t>
  </si>
  <si>
    <t>Domov U jezera, příspěvková organizace, Hlučín</t>
  </si>
  <si>
    <t xml:space="preserve">Přístavba domova pro seniory – administrativní část </t>
  </si>
  <si>
    <t>48804843</t>
  </si>
  <si>
    <t>Domov Hortenzie, příspěvková organizace, Frenštát pod Radhoštěm</t>
  </si>
  <si>
    <t>Rekonstrukce a modernizace Domova Hortenzie ve Frenštátě pod Radhoštěm</t>
  </si>
  <si>
    <t>48804908</t>
  </si>
  <si>
    <t>Rekonstrukce plynové kotelny</t>
  </si>
  <si>
    <t>ZÁVAZNÉ UKAZATELE PRO PŘÍSPĚVKOVÉ ORGANIZACE V ODVĚTVÍ ŠKOLSTVÍ</t>
  </si>
  <si>
    <t>v tis. Kč</t>
  </si>
  <si>
    <t>Příspěvek na provoz celkem</t>
  </si>
  <si>
    <t>v tom:</t>
  </si>
  <si>
    <t>- na provoz</t>
  </si>
  <si>
    <t xml:space="preserve"> -  na odpisy hmotného a nehmotného majetku </t>
  </si>
  <si>
    <t>- na zajištění přístupu k ICT</t>
  </si>
  <si>
    <t xml:space="preserve"> - jinak účelově určený</t>
  </si>
  <si>
    <t>00602159</t>
  </si>
  <si>
    <t>Gymnázium Olgy Havlové, Ostrava-Poruba, příspěvková organizace</t>
  </si>
  <si>
    <t>00842702</t>
  </si>
  <si>
    <t>Wichterlovo gymnázium, Ostrava-Poruba, příspěvková organizace</t>
  </si>
  <si>
    <t>00842737</t>
  </si>
  <si>
    <t>Gymnázium, Ostrava-Zábřeh, Volgogradská 6a, příspěvková organizace</t>
  </si>
  <si>
    <t>Jazykové gymnázium Pavla Tigrida, Ostrava-Poruba, příspěvková organizace</t>
  </si>
  <si>
    <t>00602060</t>
  </si>
  <si>
    <t>Sportovní gymnázium Dany a Emila Zátopkových, Ostrava, příspěvková organizace</t>
  </si>
  <si>
    <t>00601667</t>
  </si>
  <si>
    <t>Gymnázium Mikuláše Koperníka, Bílovec, příspěvková organizace</t>
  </si>
  <si>
    <t>00601659</t>
  </si>
  <si>
    <t xml:space="preserve">Gymnázium a Střední průmyslová škola elektrotechniky a informatiky, Frenštát pod Radhoštěm, příspěvková organizace </t>
  </si>
  <si>
    <t>00601675</t>
  </si>
  <si>
    <t>Gymnázium a Střední odborná škola, Nový Jičín, příspěvková organizace</t>
  </si>
  <si>
    <t>00601641</t>
  </si>
  <si>
    <t>Masarykovo gymnázium, Příbor, příspěvková organizace</t>
  </si>
  <si>
    <t>00601357</t>
  </si>
  <si>
    <t>Všeobecné a sportovní gymnázium, Bruntál, příspěvková organizace (do 31.12.2011 pod názvem Gymnázium, Bruntál, příspěvková organizace - návrh na změnu názvu předložen zastupitelstvu kraje na zasedání konané dne 14.12.2011)</t>
  </si>
  <si>
    <t>00601349</t>
  </si>
  <si>
    <t>Gymnázium, Krnov, příspěvková organizace</t>
  </si>
  <si>
    <t>00601331</t>
  </si>
  <si>
    <t>Gymnázium, Rýmařov, příspěvková organizace</t>
  </si>
  <si>
    <t>00601985</t>
  </si>
  <si>
    <t>Základní škola pro sluchově postižené a Mateřská škola pro sluchově postižené, Ostrava-Poruba, příspěvková organizace</t>
  </si>
  <si>
    <t>00601977</t>
  </si>
  <si>
    <t>Základní škola, Ostrava-Slezská Ostrava, Těšínská 98, příspěvková organizace</t>
  </si>
  <si>
    <t>Základní škola, Ostrava-Mariánské Hory, Karasova 6, příspěvková organizace</t>
  </si>
  <si>
    <t>Základní škola, Ostrava-Poruba, Čkalovova 942, příspěvková organizace</t>
  </si>
  <si>
    <t>Základní škola, Opava, Havlíčkova 1, příspěvková organizace</t>
  </si>
  <si>
    <t>Základní škola, Hlučín, Gen. Svobody 8, příspěvková organizace</t>
  </si>
  <si>
    <t>69610134</t>
  </si>
  <si>
    <t>Střední škola, Základní škola a Mateřská škola, Frýdek-Místek, příspěvková organizace</t>
  </si>
  <si>
    <t>Základní škola a Mateřská škola, Frýdlant nad Ostravicí, Náměstí 7, příspěvková organizace</t>
  </si>
  <si>
    <t>Střední škola, Základní škola a Mateřská škola, Třinec, Jablunkovská 241, příspěvková organizace</t>
  </si>
  <si>
    <t>71172050</t>
  </si>
  <si>
    <t>Základní škola, Ostrava-Slezská Ostrava, Na Vizině 28, příspěvková organizace</t>
  </si>
  <si>
    <t>72547651</t>
  </si>
  <si>
    <t>Střední škola hotelnictví a služeb a Vyšší odborná škola, Opava, příspěvková organizace</t>
  </si>
  <si>
    <t>00845329</t>
  </si>
  <si>
    <t>Střední škola teleinformatiky, Ostrava, příspěvková organizace</t>
  </si>
  <si>
    <t>00577260</t>
  </si>
  <si>
    <t>Střední škola společného stravování, Ostrava-Hrabůvka, příspěvková organizace</t>
  </si>
  <si>
    <t>00575933</t>
  </si>
  <si>
    <t>Střední škola služeb a podnikání, Ostrava-Poruba, příspěvková organizace</t>
  </si>
  <si>
    <t>Střední škola, Bohumín, příspěvková organizace</t>
  </si>
  <si>
    <t>00577235</t>
  </si>
  <si>
    <t>Střední škola hotelová, obchodní a polygrafická, Český Těšín, příspěvková organizace</t>
  </si>
  <si>
    <t>Střední škola techniky a služeb, Karviná, příspěvková organizace</t>
  </si>
  <si>
    <t>00577243</t>
  </si>
  <si>
    <t>Střední škola gastronomie, oděvnictví a služeb, Frýdek-Místek, příspěvková organizace</t>
  </si>
  <si>
    <t>00602001</t>
  </si>
  <si>
    <t>Domov mládeže a Školní jídelna-výdejna, Ostrava-Hrabůvka, Krakovská 1095, příspěvková organizace</t>
  </si>
  <si>
    <t>00842761</t>
  </si>
  <si>
    <t>Matiční gymnázium, Ostrava, příspěvková organizace</t>
  </si>
  <si>
    <t>00842753</t>
  </si>
  <si>
    <t>Gymnázium Hladnov a Jazyková škola s právem státní jazykové zkoušky, Ostrava, příspěvková organizace</t>
  </si>
  <si>
    <t>00842745</t>
  </si>
  <si>
    <t>Gymnázium, Ostrava-Hrabůvka, příspěvková organizace</t>
  </si>
  <si>
    <t>Gymnázium Františka Živného, Bohumín, Jana Palacha 794, příspěvková organizace</t>
  </si>
  <si>
    <t>Gymnázium, Český Těšín, příspěvková organizace</t>
  </si>
  <si>
    <t>Gymnázium s polským jazykem vyučovacím - Gimnazjum z Polskim Językiem Nauczania, Český Těšín, příspěvková organizace</t>
  </si>
  <si>
    <t>Gymnázium, Havířov-Město, Komenského 2, příspěvková organizace</t>
  </si>
  <si>
    <t>Gymnázium, Havířov-Podlesí, příspěvková organizace</t>
  </si>
  <si>
    <t>Gymnázium, Karviná, příspěvková organizace</t>
  </si>
  <si>
    <t>62331540</t>
  </si>
  <si>
    <t>Gymnázium a Střední odborná škola, Orlová-Lutyně, příspěvková organizace</t>
  </si>
  <si>
    <t>Gymnázium Josefa Kainara, Hlučín, příspěvková organizace</t>
  </si>
  <si>
    <t>Mendelovo gymnázium, Opava, příspěvková organizace</t>
  </si>
  <si>
    <t>Slezské gymnázium, Opava, příspěvková organizace</t>
  </si>
  <si>
    <t>Gymnázium, Vítkov, Komenského 145, příspěvková organizace</t>
  </si>
  <si>
    <t>00601411</t>
  </si>
  <si>
    <t>Gymnázium Petra Bezruče, Frýdek-Místek, příspěvková organizace</t>
  </si>
  <si>
    <t>00846881</t>
  </si>
  <si>
    <t>Gymnázium a Střední odborná škola, Frýdek-Místek, Cihelní 410, příspěvková organizace</t>
  </si>
  <si>
    <t>00601403</t>
  </si>
  <si>
    <t>Gymnázium, Frýdlant nad Ostravicí, nám. T. G. Masaryka 1260, příspěvková organizace</t>
  </si>
  <si>
    <t>00601390</t>
  </si>
  <si>
    <t>Gymnázium, Třinec, příspěvková organizace</t>
  </si>
  <si>
    <t>00847925</t>
  </si>
  <si>
    <t>Krajské středisko volného času JUVENTUS, Karviná, příspěvková organizace</t>
  </si>
  <si>
    <t>00602027</t>
  </si>
  <si>
    <t>Střední zahradnická škola, Ostrava, příspěvková organizace</t>
  </si>
  <si>
    <t>00602078</t>
  </si>
  <si>
    <t>Janáčkova konzervatoř a Gymnázium v Ostravě, příspěvková organizace</t>
  </si>
  <si>
    <t>00602051</t>
  </si>
  <si>
    <t>Střední umělecká škola, Ostrava, příspěvková organizace</t>
  </si>
  <si>
    <t>00600920</t>
  </si>
  <si>
    <t>Střední zdravotnická škola a Vyšší odborná škola zdravotnická, Ostrava, příspěvková organizace</t>
  </si>
  <si>
    <t>Střední průmyslová škola elektrotechnická, Havířov, příspěvková organizace</t>
  </si>
  <si>
    <t>Střední průmyslová škola stavební, Havířov, příspěvková organizace</t>
  </si>
  <si>
    <t>Střední průmyslová škola, Karviná, příspěvková organizace</t>
  </si>
  <si>
    <t>00844985</t>
  </si>
  <si>
    <t>Střední zdravotnická škola, Karviná, příspěvková organizace</t>
  </si>
  <si>
    <t>00601152</t>
  </si>
  <si>
    <t>Střední zdravotnická škola, Opava, Dvořákovy sady 2, příspěvková organizace</t>
  </si>
  <si>
    <t>Střední průmyslová škola stavební, Opava, příspěvková organizace</t>
  </si>
  <si>
    <t>Střední škola průmyslová a umělecká, Opava, příspěvková organizace</t>
  </si>
  <si>
    <t>00601381</t>
  </si>
  <si>
    <t>Střední průmyslová škola, Obchodní akademie a Jazyková škola s právem státní jazykové zkoušky, Frýdek-Místek, příspěvková organizace</t>
  </si>
  <si>
    <t>00561151</t>
  </si>
  <si>
    <t>Střední zdravotnická škola, Frýdek-Místek, příspěvková organizace</t>
  </si>
  <si>
    <t>Střední odborná škola dopravy a cestovního ruchu, Krnov, příspěvková organizace</t>
  </si>
  <si>
    <t>00601292</t>
  </si>
  <si>
    <t>Střední pedagogická škola a Střední zdravotnická škola, Krnov, příspěvková organizace</t>
  </si>
  <si>
    <t>00601322</t>
  </si>
  <si>
    <t>Střední průmyslová škola, Bruntál, příspěvková organizace</t>
  </si>
  <si>
    <t>Střední odborná škola waldorfská, Ostrava, příspěvková organizace</t>
  </si>
  <si>
    <t>Základní škola a Mateřská škola, Ostrava-Poruba, Ukrajinská 19, příspěvková organizace</t>
  </si>
  <si>
    <t>Základní škola, Ostrava-Zábřeh, Kpt. Vajdy 1a, příspěvková organizace</t>
  </si>
  <si>
    <t>Základní škola, Ostrava-Hrabůvka, U Haldy 66, příspěvková organizace</t>
  </si>
  <si>
    <t>Základní škola, Ostrava-Přívoz, Ibsenova 36, příspěvková organizace</t>
  </si>
  <si>
    <t>00602086</t>
  </si>
  <si>
    <t>Obchodní akademie a Vyšší odborná škola sociální, Ostrava-Mariánské Hory, příspěvková organizace</t>
  </si>
  <si>
    <t>00602094</t>
  </si>
  <si>
    <t>Obchodní akademie, Ostrava-Poruba, příspěvková organizace</t>
  </si>
  <si>
    <t>Obchodní akademie, Český Těšín, Sokola Tůmy 12, příspěvková organizace</t>
  </si>
  <si>
    <t>Obchodní akademie, Orlová, příspěvková organizace</t>
  </si>
  <si>
    <t>00601624</t>
  </si>
  <si>
    <t>Vyšší odborná škola, Střední odborná škola a Střední odborné učiliště, Kopřivnice, příspěvková organizace</t>
  </si>
  <si>
    <t>Obchodní akademie a Střední odborná škola logistická, Opava, příspěvková organizace</t>
  </si>
  <si>
    <t>00601314</t>
  </si>
  <si>
    <t>Obchodní akademie a Střední zemědělská škola, Bruntál, příspěvková organizace</t>
  </si>
  <si>
    <t>13644271</t>
  </si>
  <si>
    <t>Střední škola, Havířov-Prostřední Suchá, příspěvková organizace</t>
  </si>
  <si>
    <t>Střední škola a Základní škola, Havířov-Šumbark, příspěvková organizace</t>
  </si>
  <si>
    <t>Dětský domov a Školní jídelna, Ostrava-Slezská Ostrava, Na Vizině 28, příspěvková organizace</t>
  </si>
  <si>
    <t>62330268</t>
  </si>
  <si>
    <t>Dětský domov Loreta a Školní jídelna, Fulnek, příspěvková organizace</t>
  </si>
  <si>
    <t>Dětský domov a Školní jídelna, Radkov-Dubová 141, příspěvková organizace</t>
  </si>
  <si>
    <t>Základní škola, Střední škola, Dětský domov, Školní jídelna a Internát, Velké Heraltice, Opavská 1, příspěvková organizace</t>
  </si>
  <si>
    <t>00852619</t>
  </si>
  <si>
    <t>Základní škola, Dětský domov, Školní družina a Školní jídelna, Vrbno p. Pradědem, nám. Sv. Michala 17, příspěvková organizace</t>
  </si>
  <si>
    <t>Základní umělecká škola J. R. Míši, Orlová - Poruba, Slezská 1100, příspěvková organizace</t>
  </si>
  <si>
    <t>Dětský domov a Školní jídelna, Ostrava-Slezská Ostrava, Bukovanského 25, příspěvková organizace</t>
  </si>
  <si>
    <t>Dětský domov a Školní jídelna, Ostrava-Hrabová, Reymontova 2a, příspěvková organizace</t>
  </si>
  <si>
    <t>Dětský domov a Školní jídelna, Havířov-Podlesí, Čelakovského 1, příspěvková organizace</t>
  </si>
  <si>
    <t>Dětský domov SRDCE a Školní jídelna, Karviná-Fryštát, Vydmuchov 10, příspěvková organizace</t>
  </si>
  <si>
    <t>Dětský domov a Školní jídelna, Nový Jičín, Revoluční 56, příspěvková organizace</t>
  </si>
  <si>
    <t>Dětský domov a Školní jídelna, Příbor, Masarykova 607, příspěvková organizace</t>
  </si>
  <si>
    <t>Dětský domov a Školní jídelna, Budišov nad Budišovkou, ČSA 718, příspěvková organizace</t>
  </si>
  <si>
    <t>Dětský domov a Školní jídelna, Melč 4, příspěvková organizace</t>
  </si>
  <si>
    <t>Dětský domov a Školní jídelna, Opava, Rybí trh 14, příspěvková organizace</t>
  </si>
  <si>
    <t>Dětský domov a Školní jídelna, Frýdek-Místek, příspěvková organizace</t>
  </si>
  <si>
    <t>Dětský domov a Školní jídelna, Čeladná 87, příspěvková organizace</t>
  </si>
  <si>
    <t>00852732</t>
  </si>
  <si>
    <t>Dětský domov a Školní jídelna, Lichnov 253, příspěvková organizace</t>
  </si>
  <si>
    <t>Dětský domov a Školní jídelna, Milotice nad Opavou 27, příspěvková organizace</t>
  </si>
  <si>
    <t>Masarykova střední škola zemědělská a Vyšší odborná škola, Opava, příspěvková organizace</t>
  </si>
  <si>
    <t>Střední škola zemědělská, Český Těšín, příspěvková organizace</t>
  </si>
  <si>
    <t>00601608</t>
  </si>
  <si>
    <t>Střední škola přírodovědná a zemědělská, Nový Jičín, příspěvková organizace</t>
  </si>
  <si>
    <t>00577910</t>
  </si>
  <si>
    <t>Střední škola, Odry, příspěvková organizace</t>
  </si>
  <si>
    <t>00601594</t>
  </si>
  <si>
    <t>Odborné učiliště a Praktická škola, Nový Jičín, příspěvková organizace</t>
  </si>
  <si>
    <t>Střední škola, Vítkov-Podhradí, příspěvková organizace</t>
  </si>
  <si>
    <t>00601837</t>
  </si>
  <si>
    <t>Odborné učiliště a Praktická škola, Hlučín, příspěvková organizace</t>
  </si>
  <si>
    <t>Střední škola automobilní, mechanizace a podnikání, Krnov, příspěvková organizace</t>
  </si>
  <si>
    <t>00100307</t>
  </si>
  <si>
    <t>Střední škola zemědělství a služeb, Město Albrechtice, příspěvková organizace</t>
  </si>
  <si>
    <t>00489875</t>
  </si>
  <si>
    <t>Střední škola, Rýmařov, příspěvková organizace</t>
  </si>
  <si>
    <t>00100340</t>
  </si>
  <si>
    <t>Střední odborná škola a Střední odborné učiliště podnikání a služeb, Jablunkov, Školní 416, příspěvková organizace</t>
  </si>
  <si>
    <t>Mateřská škola logopedická, Ostrava-Poruba, U Školky 1621, příspěvková organizace</t>
  </si>
  <si>
    <t>Mateřská škola logopedická, Ostrava - Poruba, Na Robinsonce 1646, příspěvková organizace</t>
  </si>
  <si>
    <t>Střední škola prof. Zdeňka Matějčka, Ostrava-Poruba, 17. listopadu 1123, příspěvková organizace</t>
  </si>
  <si>
    <t>Mateřská škola pro zrakově postižené, Havířov - Město, Mozartova 2, příspěvková organizace</t>
  </si>
  <si>
    <t>Mateřská škola Klíček, Karviná - Hranice, Einsteinova 2849, příspěvková organizace</t>
  </si>
  <si>
    <t>Mateřská škola Eliška, Opava, E. Krásnohorské 8, příspěvková organizace</t>
  </si>
  <si>
    <t>62330403</t>
  </si>
  <si>
    <t>Krajské zařízení pro další vzdělávání pedagogických pracovníků a informační centrum, Nový Jičín, příspěvková organizace</t>
  </si>
  <si>
    <t>00845027</t>
  </si>
  <si>
    <t>Mendelova střední škola, Nový Jičín, příspěvková organizace</t>
  </si>
  <si>
    <t>00845213</t>
  </si>
  <si>
    <t>Střední škola stavební a dřevozpracující, Ostrava, příspěvková organizace</t>
  </si>
  <si>
    <t>Střední škola technická a dopravní, Ostrava-Vítkovice, příspěvková organizace</t>
  </si>
  <si>
    <t>Střední škola elektrotechnická, Ostrava, Na Jízdárně 30, příspěvková organizace</t>
  </si>
  <si>
    <t>Střední škola technických oborů, Havířov-Šumbark, Lidická 1a/600, příspěvková organizace</t>
  </si>
  <si>
    <t>Střední škola, Havířov-Šumbark, Sýkorova 1/613, příspěvková organizace</t>
  </si>
  <si>
    <t>00576441</t>
  </si>
  <si>
    <t>Střední škola hotelnictví a gastronomie, Frenštát pod Radhoštěm, příspěvková organizace</t>
  </si>
  <si>
    <t>00848077</t>
  </si>
  <si>
    <t>Střední škola, Šenov u Nového Jičína, příspěvková organizace</t>
  </si>
  <si>
    <t>Střední odborné učiliště stavební, Opava, příspěvková organizace</t>
  </si>
  <si>
    <t>00845299</t>
  </si>
  <si>
    <t>Střední škola technická, Opava, Kolofíkovo nábřeží 51, příspěvková organizace</t>
  </si>
  <si>
    <t>00844691</t>
  </si>
  <si>
    <t>Střední odborná škola, Frýdek-Místek, příspěvková organizace</t>
  </si>
  <si>
    <t>Střední škola elektrostavební a dřevozpracující, Frýdek-Místek, příspěvková organizace</t>
  </si>
  <si>
    <t>00846279</t>
  </si>
  <si>
    <t>Střední škola průmyslová, Krnov, příspěvková organizace</t>
  </si>
  <si>
    <t>Střední odborná škola, Bruntál, příspěvková organizace</t>
  </si>
  <si>
    <t>00098752</t>
  </si>
  <si>
    <t>Školní statek, Opava, příspěvková organizace</t>
  </si>
  <si>
    <t>Zařízení školního stravování Matiční dům, Opava, Rybí trh 7-8, příspěvková organizace</t>
  </si>
  <si>
    <t>Pedagogicko-psychologická poradna, Ostrava-Zábřeh, příspěvková organizace</t>
  </si>
  <si>
    <t>Pedagogicko-psychologická poradna, Karviná, příspěvková organizace</t>
  </si>
  <si>
    <t>Pedagogicko-psychologická poradna, Nový Jičín, příspěvková organizace</t>
  </si>
  <si>
    <t>00849936</t>
  </si>
  <si>
    <t>Pedagogicko-psychologická poradna, Opava, příspěvková organizace</t>
  </si>
  <si>
    <t>Pedagogicko-psychologická poradna, Frýdek-Místek, příspěvková organizace</t>
  </si>
  <si>
    <t>Pedagogicko-psychologická poradna, Bruntál, příspěvková organizace</t>
  </si>
  <si>
    <t>00602132</t>
  </si>
  <si>
    <t>Střední průmyslová škola elektrotechniky a informatiky, Ostrava, příspěvková organizace</t>
  </si>
  <si>
    <t>00602124</t>
  </si>
  <si>
    <t>Střední průmyslová škola chemická akademika Heyrovského a Gymnázium, Ostrava, příspěvková organizace</t>
  </si>
  <si>
    <t>00602116</t>
  </si>
  <si>
    <t>Střední průmyslová škola stavební, Ostrava, příspěvková organizace</t>
  </si>
  <si>
    <t>00602141</t>
  </si>
  <si>
    <t>Střední průmyslová škola, Ostrava-Vítkovice, příspěvková organizace</t>
  </si>
  <si>
    <t>Základní škola speciální a Mateřská škola speciální, Nový Jičín, Komenského 64, příspěvková organizace</t>
  </si>
  <si>
    <t>Střední škola, Základní škola a Mateřská škola, Karviná, příspěvková organizace</t>
  </si>
  <si>
    <t>00847861</t>
  </si>
  <si>
    <t>Základní škola, Orlová-Lutyně, Polní 963, příspěvková organizace</t>
  </si>
  <si>
    <t>Základní škola a Mateřská škola, Nový Jičín, Dlouhá 54, příspěvková organizace</t>
  </si>
  <si>
    <t>Základní škola při zdravotnickém zařízení a Mateřská škola při zdravotnickém zařízení, Klimkovice, příspěvková organizace</t>
  </si>
  <si>
    <t>Základní škola a Mateřská škola Motýlek, Kopřivnice, Smetanova 1122, příspěvková organizace</t>
  </si>
  <si>
    <t>Základní škola, Bílovec, Wolkerova 911, příspěvková organizace</t>
  </si>
  <si>
    <t>Základní škola, Frenštát pod Radhoštěm, Tyršova 1053, příspěvková organizace</t>
  </si>
  <si>
    <t>Základní škola, Kopřivnice, Štramberská 189, příspěvková organizace</t>
  </si>
  <si>
    <t>Základní škola, Příbor, Dukelská 1346, příspěvková organizace</t>
  </si>
  <si>
    <t>Základní škola, Studénka, příspěvková organizace</t>
  </si>
  <si>
    <t>Základní škola při zdravotnickém zařízení a Mateřská škola při zdravotnickém zařízení, Opava, Olomoucká 88, příspěvková organizace</t>
  </si>
  <si>
    <t>Základní škola, Opava, Dvořákovy sady 4, příspěvková organizace</t>
  </si>
  <si>
    <t>Základní škola a Praktická škola, Opava, Slezského odboje 5, příspěvková organizace</t>
  </si>
  <si>
    <t>Základní škola, Vítkov, nám. J. Zajíce č. 1, příspěvková organizace</t>
  </si>
  <si>
    <t>Základní škola, Bruntál, Rýmařovská 15, příspěvková organizace</t>
  </si>
  <si>
    <t>Základní škola, Město Albrechtice, Hašlerova 2, příspěvková organizace</t>
  </si>
  <si>
    <t>Základní škola, Rýmařov, Školní náměstí 1, příspěvková organizace</t>
  </si>
  <si>
    <t>Dofinancování vyučovaného předmětu řízení motorových vozidel</t>
  </si>
  <si>
    <t>Na úhradu služeb za realizaci výuky, praxe a odborného výcviku oboru Chovatel koní a jezdec a oboru agropodnikání</t>
  </si>
  <si>
    <t>Na zajištění organizace celokrajské konference EVVO pro školy a školská zařízení</t>
  </si>
  <si>
    <t>Podpora soutěží a přehlídek - předmětové</t>
  </si>
  <si>
    <t>Podpora soutěží a přehlídek - sportovní</t>
  </si>
  <si>
    <t>Podpora soutěží a přehlídek - umělecké</t>
  </si>
  <si>
    <t>Zajištění realizace přijímacích zkoušek na středních školách ve školním roce 2011/2012</t>
  </si>
  <si>
    <t>Podpora aktivit souvisejících s tématikou ICT k zajištění vzdělávacích akcí a soutěží v MSK a aktivit ICeMSK /informační centra MSK/</t>
  </si>
  <si>
    <t xml:space="preserve">Oprava střech, okapů a okapových žlabů </t>
  </si>
  <si>
    <t xml:space="preserve">Naslouchací aparatury pro výchovu a vzdělávání SP, akumulátory pro naslouchací aparatury </t>
  </si>
  <si>
    <t xml:space="preserve">Oprava střechy budov školy </t>
  </si>
  <si>
    <t xml:space="preserve">Oprava podlahy v tělocvičně </t>
  </si>
  <si>
    <t>Rekonstrukce budovy školy související se sloučením škol</t>
  </si>
  <si>
    <t xml:space="preserve">Výměna střešní krytiny </t>
  </si>
  <si>
    <t xml:space="preserve">Oprava střechy </t>
  </si>
  <si>
    <t>Základní umělecká škola, Ostrava - Moravská Ostrava, Sokolská třída 15, příspěvková organizace</t>
  </si>
  <si>
    <t>Základní umělecká škola Leoše Janáčka, Havířov, příspěvková organizace</t>
  </si>
  <si>
    <t>Základní umělecká škola Leoše Janáčka, Frýdlant nad Ostravicí, příspěvková organizace</t>
  </si>
  <si>
    <t>Stavební práce a vzduchotechnika v budované odborné učebně Gastrocentrum</t>
  </si>
  <si>
    <t>Vybudování velkoprostorové odborné učebny - Gastrocentra</t>
  </si>
  <si>
    <t>Výměna oken a vstupních dveří</t>
  </si>
  <si>
    <t>Rekonstrukce sociálního zařízení</t>
  </si>
  <si>
    <t>Naslouchací aparatury pro výchovu a vzdělávání SP, akumulátory pro naslouchací aparatury</t>
  </si>
  <si>
    <t>Rekonstrukce kanalizace budovy školy</t>
  </si>
  <si>
    <t>Zateplení střechy soustružny</t>
  </si>
  <si>
    <t xml:space="preserve">Stavební úpravy v odborné učebně gastrocentra </t>
  </si>
  <si>
    <t>Rekonstrukce elektroinstalace v budově B na ul. Opletalova 5</t>
  </si>
  <si>
    <t xml:space="preserve">Rekonstrukce elektroinstalace školy </t>
  </si>
  <si>
    <t>Rekonstrukce podlahy v tělocvičně</t>
  </si>
  <si>
    <t xml:space="preserve">Rekonstrukce rozvodů vody a kanalizace – I. etapa </t>
  </si>
  <si>
    <t>Rekonstrukce kotelny</t>
  </si>
  <si>
    <t>Rekonstrukce střechy</t>
  </si>
  <si>
    <t xml:space="preserve">Výměna stoupacích rozvodů vody a kanalizace </t>
  </si>
  <si>
    <t>Základní umělecká škola, Ostrava - Poruba, J. Valčíka 4413, příspěvková organizace</t>
  </si>
  <si>
    <t>Výměna oken v objektu ZUŠ</t>
  </si>
  <si>
    <t>Dovybavení topného systému školy termoregulačními ventily a rekonstrukce ležatých rozvodů</t>
  </si>
  <si>
    <t>Zateplení Střední průmyslové školy stavební v Ostravě -Zábřehu</t>
  </si>
  <si>
    <t>ZÁVAZNÉ UKAZATELE PRO PŘÍSPĚVKOVÉ ORGANIZACE V ODVĚTVÍ ZDRAVOTNICTVÍ</t>
  </si>
  <si>
    <t>63024594</t>
  </si>
  <si>
    <t>Dětský domov Janovice u Rýmařova, příspěvková organizace</t>
  </si>
  <si>
    <t>68177992</t>
  </si>
  <si>
    <t>Dětské centrum Čtyřlístek, příspěvková organizace, Opava</t>
  </si>
  <si>
    <t>00534200</t>
  </si>
  <si>
    <t>Odborný léčebný ústav Metylovice - Moravskoslezské sanatorium, příspěvková organizace</t>
  </si>
  <si>
    <t>48804525</t>
  </si>
  <si>
    <t>Územní středisko záchranné služby Moravskoslezského kraje, příspěvková organizace, Ostrava</t>
  </si>
  <si>
    <t>00844641</t>
  </si>
  <si>
    <t>Sdružené zdravotnické zařízení Krnov, příspěvková organizace</t>
  </si>
  <si>
    <t>00534188</t>
  </si>
  <si>
    <t>Nemocnice ve Frýdku - Místku, příspěvková organizace</t>
  </si>
  <si>
    <t>00534242</t>
  </si>
  <si>
    <t>Nemocnice Třinec, příspěvková organizace</t>
  </si>
  <si>
    <t>00844853</t>
  </si>
  <si>
    <t>Nemocnice s poliklinikou Karviná - Ráj, příspěvková organizace</t>
  </si>
  <si>
    <t>00844896</t>
  </si>
  <si>
    <t>Nemocnice s poliklinikou Havířov, příspěvková organizace</t>
  </si>
  <si>
    <t>47813750</t>
  </si>
  <si>
    <t>Slezská nemocnice v Opavě, příspěvková organizace</t>
  </si>
  <si>
    <t>Dětský stacionář</t>
  </si>
  <si>
    <t>Úhrada mimotarifních složek platů lékařů</t>
  </si>
  <si>
    <t>Výměna vodovodního potrubí ve sklepních prostorách</t>
  </si>
  <si>
    <t>Výdaje související s provozem Integrovaného bezpečnostního centra Moravskoslezského kraje</t>
  </si>
  <si>
    <t>Onkologický registr</t>
  </si>
  <si>
    <t xml:space="preserve">Střechy budov areálu nemocnice Krnov a areálu Oddělení ošetřovatelské péče ve Dvorcích </t>
  </si>
  <si>
    <t>Protialkoholní záchytná stanice</t>
  </si>
  <si>
    <t xml:space="preserve">Rekonstrukce a opravy střech </t>
  </si>
  <si>
    <t xml:space="preserve">Oprava kabelových rozvodů - výměna roštů </t>
  </si>
  <si>
    <t xml:space="preserve">Oprava přívodu teplé vody LDN </t>
  </si>
  <si>
    <t xml:space="preserve">Rekonstrukce objektu pro výjezdovou skupinu </t>
  </si>
  <si>
    <t xml:space="preserve">Rekonstrukce garáží v Hlučíně </t>
  </si>
  <si>
    <t xml:space="preserve">Přístrojová technika </t>
  </si>
  <si>
    <t xml:space="preserve">Rekonstrukce výtahu LDN Dvorce </t>
  </si>
  <si>
    <t>Nemocnice ve Frýdku-Místku, příspěvková organizace</t>
  </si>
  <si>
    <t xml:space="preserve">Rekonstrukce ústředního vytápění v blocích A, B, C, D a E </t>
  </si>
  <si>
    <t>Zateplení vybraných objektů Nemocnice ve Frýdku-Místku</t>
  </si>
  <si>
    <t xml:space="preserve">Rekonstrukce ARO </t>
  </si>
  <si>
    <t xml:space="preserve">Rekonstrukce a modernizace pracoviště interního oddělení – HDS </t>
  </si>
  <si>
    <t xml:space="preserve">Rekonstrukce elektrorozvodů na ARO - pracoviště Orlová </t>
  </si>
  <si>
    <t xml:space="preserve">Rekonstrukce výtahů – pracoviště Orlová </t>
  </si>
  <si>
    <t xml:space="preserve">Výstavba čistých prostor pro přípravu radiofarmak na oddělení nukleární medicíny </t>
  </si>
  <si>
    <r>
      <t xml:space="preserve">Příspěvek na provoz celkem           </t>
    </r>
    <r>
      <rPr>
        <sz val="10"/>
        <rFont val="Tahoma"/>
        <family val="2"/>
      </rPr>
      <t xml:space="preserve">                             v tis. Kč</t>
    </r>
  </si>
  <si>
    <r>
      <t xml:space="preserve">Příspěvek na provoz                   účelově určený                                      </t>
    </r>
    <r>
      <rPr>
        <sz val="10"/>
        <rFont val="Tahoma"/>
        <family val="2"/>
      </rPr>
      <t xml:space="preserve">  v tis. Kč </t>
    </r>
  </si>
  <si>
    <r>
      <t xml:space="preserve">Účelová investiční dotace                                do investičního fondu                                       </t>
    </r>
    <r>
      <rPr>
        <sz val="10"/>
        <rFont val="Tahoma"/>
        <family val="2"/>
      </rPr>
      <t xml:space="preserve"> v tis. Kč </t>
    </r>
  </si>
  <si>
    <r>
      <t xml:space="preserve">Odvod do rozpočtu kraje                                    </t>
    </r>
    <r>
      <rPr>
        <sz val="10"/>
        <rFont val="Tahoma"/>
        <family val="2"/>
      </rPr>
      <t xml:space="preserve">  v tis. Kč </t>
    </r>
  </si>
  <si>
    <r>
      <t xml:space="preserve">Příspěvek na provoz                   účelově určený                                        </t>
    </r>
    <r>
      <rPr>
        <sz val="10"/>
        <rFont val="Tahoma"/>
        <family val="2"/>
      </rPr>
      <t xml:space="preserve">v tis. Kč </t>
    </r>
  </si>
  <si>
    <r>
      <t xml:space="preserve">Odvod do rozpočtu kraje                                       </t>
    </r>
    <r>
      <rPr>
        <sz val="10"/>
        <rFont val="Tahoma"/>
        <family val="2"/>
      </rPr>
      <t xml:space="preserve"> v tis. Kč </t>
    </r>
  </si>
  <si>
    <t xml:space="preserve">ZÁVAZNÉ UKAZATELE pro příspěvkové organizace </t>
  </si>
  <si>
    <t>Moravskoslezského kraje na rok 2012</t>
  </si>
  <si>
    <t>Domov Paprsek, příspěvková organizace, Nový Jičín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</si>
</sst>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.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%"/>
    <numFmt numFmtId="186" formatCode="0.0000%"/>
    <numFmt numFmtId="187" formatCode="0.0%"/>
    <numFmt numFmtId="188" formatCode="0#"/>
    <numFmt numFmtId="189" formatCode="###_#####"/>
    <numFmt numFmtId="190" formatCode="00000000"/>
    <numFmt numFmtId="191" formatCode="0.E+00"/>
    <numFmt numFmtId="192" formatCode="[&lt;=99999]###\ ##;##\ ##\ ##"/>
    <numFmt numFmtId="193" formatCode="000\ 00"/>
    <numFmt numFmtId="194" formatCode="0\1"/>
    <numFmt numFmtId="195" formatCode="mm/yyyy"/>
    <numFmt numFmtId="196" formatCode="000/0000"/>
    <numFmt numFmtId="197" formatCode="0/0000"/>
    <numFmt numFmtId="198" formatCode="00/0000"/>
    <numFmt numFmtId="199" formatCode="_-* #,##0\ _K_č_i_-;\-* #,##0\ _K_č_i_-;_-* &quot;-&quot;\ _K_č_-;_-@_-"/>
    <numFmt numFmtId="200" formatCode="0.0_)"/>
    <numFmt numFmtId="201" formatCode="#,##0_+"/>
    <numFmt numFmtId="202" formatCode="#,##0\_\+"/>
    <numFmt numFmtId="203" formatCode="#,##0\+"/>
    <numFmt numFmtId="204" formatCode="0.000000000"/>
    <numFmt numFmtId="205" formatCode="0.0000000000"/>
    <numFmt numFmtId="206" formatCode="0000"/>
    <numFmt numFmtId="207" formatCode="d/m"/>
    <numFmt numFmtId="208" formatCode="d/mm"/>
    <numFmt numFmtId="209" formatCode="d/\x\x"/>
    <numFmt numFmtId="210" formatCode="h/mm"/>
    <numFmt numFmtId="211" formatCode="0.000000E+00"/>
    <numFmt numFmtId="212" formatCode="0.00000E+00"/>
    <numFmt numFmtId="213" formatCode="0.0000E+00"/>
    <numFmt numFmtId="214" formatCode="0.000E+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\ &quot;Kč&quot;"/>
    <numFmt numFmtId="221" formatCode="#,##0.00\ &quot;Kč&quot;"/>
    <numFmt numFmtId="222" formatCode="0.00000%"/>
    <numFmt numFmtId="223" formatCode="#,##0;[Red]\-#,##0;&quot;  &quot;"/>
    <numFmt numFmtId="224" formatCode="#,##0_ ;\-#,##0\ "/>
    <numFmt numFmtId="225" formatCode="#,##0\ _K_č"/>
    <numFmt numFmtId="226" formatCode="mmm\ dd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12"/>
      <color indexed="10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8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49" fontId="5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5" fillId="0" borderId="0" xfId="20" applyFont="1" applyAlignment="1">
      <alignment horizontal="center" wrapText="1"/>
      <protection/>
    </xf>
    <xf numFmtId="0" fontId="10" fillId="0" borderId="0" xfId="20" applyFont="1" applyAlignment="1">
      <alignment wrapText="1"/>
      <protection/>
    </xf>
    <xf numFmtId="0" fontId="10" fillId="0" borderId="0" xfId="21" applyFont="1">
      <alignment/>
      <protection/>
    </xf>
    <xf numFmtId="0" fontId="10" fillId="0" borderId="0" xfId="20" applyFont="1" applyAlignment="1">
      <alignment horizontal="center" wrapText="1"/>
      <protection/>
    </xf>
    <xf numFmtId="1" fontId="10" fillId="0" borderId="0" xfId="20" applyNumberFormat="1" applyFont="1" applyAlignment="1">
      <alignment wrapText="1"/>
      <protection/>
    </xf>
    <xf numFmtId="0" fontId="10" fillId="0" borderId="0" xfId="20" applyFont="1" applyAlignment="1">
      <alignment horizontal="right" wrapText="1"/>
      <protection/>
    </xf>
    <xf numFmtId="0" fontId="11" fillId="0" borderId="1" xfId="20" applyFont="1" applyBorder="1" applyAlignment="1">
      <alignment horizontal="center" vertical="center" wrapText="1"/>
      <protection/>
    </xf>
    <xf numFmtId="0" fontId="11" fillId="0" borderId="2" xfId="20" applyFont="1" applyBorder="1" applyAlignment="1">
      <alignment horizontal="center" vertical="center"/>
      <protection/>
    </xf>
    <xf numFmtId="0" fontId="10" fillId="0" borderId="3" xfId="21" applyFont="1" applyBorder="1">
      <alignment/>
      <protection/>
    </xf>
    <xf numFmtId="1" fontId="11" fillId="0" borderId="4" xfId="20" applyNumberFormat="1" applyFont="1" applyBorder="1" applyAlignment="1">
      <alignment horizontal="center" vertical="center" wrapText="1"/>
      <protection/>
    </xf>
    <xf numFmtId="0" fontId="11" fillId="0" borderId="0" xfId="20" applyFont="1" applyAlignment="1">
      <alignment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0" fontId="10" fillId="0" borderId="6" xfId="21" applyFont="1" applyBorder="1">
      <alignment/>
      <protection/>
    </xf>
    <xf numFmtId="0" fontId="10" fillId="0" borderId="7" xfId="21" applyFont="1" applyBorder="1">
      <alignment/>
      <protection/>
    </xf>
    <xf numFmtId="1" fontId="11" fillId="0" borderId="8" xfId="20" applyNumberFormat="1" applyFont="1" applyBorder="1" applyAlignment="1">
      <alignment horizontal="center" vertical="center" wrapText="1"/>
      <protection/>
    </xf>
    <xf numFmtId="49" fontId="10" fillId="0" borderId="9" xfId="20" applyNumberFormat="1" applyFont="1" applyBorder="1" applyAlignment="1">
      <alignment horizontal="center" vertical="center"/>
      <protection/>
    </xf>
    <xf numFmtId="0" fontId="10" fillId="0" borderId="10" xfId="20" applyFont="1" applyBorder="1" applyAlignment="1">
      <alignment horizontal="left" vertical="center" wrapText="1"/>
      <protection/>
    </xf>
    <xf numFmtId="0" fontId="10" fillId="0" borderId="11" xfId="20" applyFont="1" applyBorder="1" applyAlignment="1">
      <alignment horizontal="left" vertical="center" wrapText="1"/>
      <protection/>
    </xf>
    <xf numFmtId="3" fontId="10" fillId="0" borderId="12" xfId="20" applyNumberFormat="1" applyFont="1" applyFill="1" applyBorder="1" applyAlignment="1">
      <alignment horizontal="right" vertical="center"/>
      <protection/>
    </xf>
    <xf numFmtId="0" fontId="10" fillId="0" borderId="0" xfId="20" applyFont="1">
      <alignment/>
      <protection/>
    </xf>
    <xf numFmtId="0" fontId="11" fillId="0" borderId="13" xfId="20" applyFont="1" applyBorder="1" applyAlignment="1">
      <alignment horizontal="left"/>
      <protection/>
    </xf>
    <xf numFmtId="0" fontId="11" fillId="0" borderId="14" xfId="20" applyFont="1" applyBorder="1" applyAlignment="1">
      <alignment horizontal="left"/>
      <protection/>
    </xf>
    <xf numFmtId="3" fontId="11" fillId="0" borderId="15" xfId="20" applyNumberFormat="1" applyFont="1" applyFill="1" applyBorder="1" applyAlignment="1">
      <alignment horizontal="right" vertical="top"/>
      <protection/>
    </xf>
    <xf numFmtId="0" fontId="12" fillId="0" borderId="16" xfId="20" applyFont="1" applyBorder="1">
      <alignment/>
      <protection/>
    </xf>
    <xf numFmtId="0" fontId="10" fillId="0" borderId="0" xfId="20" applyFont="1" applyBorder="1" applyAlignment="1">
      <alignment vertical="center"/>
      <protection/>
    </xf>
    <xf numFmtId="0" fontId="10" fillId="0" borderId="0" xfId="20" applyFont="1" applyBorder="1" applyAlignment="1">
      <alignment vertical="center" wrapText="1"/>
      <protection/>
    </xf>
    <xf numFmtId="0" fontId="10" fillId="0" borderId="17" xfId="20" applyFont="1" applyFill="1" applyBorder="1" applyAlignment="1">
      <alignment horizontal="right" vertical="center"/>
      <protection/>
    </xf>
    <xf numFmtId="49" fontId="10" fillId="0" borderId="0" xfId="20" applyNumberFormat="1" applyFont="1" applyAlignment="1">
      <alignment horizontal="right"/>
      <protection/>
    </xf>
    <xf numFmtId="0" fontId="11" fillId="0" borderId="18" xfId="20" applyFont="1" applyBorder="1" applyAlignment="1">
      <alignment horizontal="center" vertical="center"/>
      <protection/>
    </xf>
    <xf numFmtId="0" fontId="11" fillId="2" borderId="19" xfId="20" applyFont="1" applyFill="1" applyBorder="1" applyAlignment="1">
      <alignment horizontal="center" vertical="center"/>
      <protection/>
    </xf>
    <xf numFmtId="0" fontId="11" fillId="0" borderId="19" xfId="20" applyFont="1" applyBorder="1" applyAlignment="1">
      <alignment horizontal="center" vertical="center"/>
      <protection/>
    </xf>
    <xf numFmtId="0" fontId="11" fillId="0" borderId="4" xfId="20" applyFont="1" applyFill="1" applyBorder="1" applyAlignment="1">
      <alignment horizontal="center" vertical="center" wrapText="1"/>
      <protection/>
    </xf>
    <xf numFmtId="0" fontId="11" fillId="0" borderId="13" xfId="20" applyFont="1" applyBorder="1" applyAlignment="1">
      <alignment horizontal="center" vertical="center"/>
      <protection/>
    </xf>
    <xf numFmtId="0" fontId="11" fillId="2" borderId="14" xfId="20" applyFont="1" applyFill="1" applyBorder="1" applyAlignment="1">
      <alignment horizontal="center" vertical="center"/>
      <protection/>
    </xf>
    <xf numFmtId="0" fontId="11" fillId="0" borderId="14" xfId="20" applyFont="1" applyBorder="1" applyAlignment="1">
      <alignment horizontal="center" vertical="center"/>
      <protection/>
    </xf>
    <xf numFmtId="1" fontId="11" fillId="0" borderId="8" xfId="20" applyNumberFormat="1" applyFont="1" applyFill="1" applyBorder="1" applyAlignment="1">
      <alignment horizontal="center" vertical="center" wrapText="1"/>
      <protection/>
    </xf>
    <xf numFmtId="49" fontId="10" fillId="0" borderId="20" xfId="20" applyNumberFormat="1" applyFont="1" applyBorder="1" applyAlignment="1">
      <alignment horizontal="center" vertical="center"/>
      <protection/>
    </xf>
    <xf numFmtId="0" fontId="10" fillId="0" borderId="19" xfId="20" applyFont="1" applyBorder="1" applyAlignment="1">
      <alignment horizontal="left" vertical="center" wrapText="1"/>
      <protection/>
    </xf>
    <xf numFmtId="0" fontId="10" fillId="0" borderId="21" xfId="20" applyFont="1" applyFill="1" applyBorder="1" applyAlignment="1">
      <alignment horizontal="left" vertical="center" wrapText="1"/>
      <protection/>
    </xf>
    <xf numFmtId="3" fontId="10" fillId="0" borderId="4" xfId="20" applyNumberFormat="1" applyFont="1" applyFill="1" applyBorder="1" applyAlignment="1">
      <alignment horizontal="right" vertical="center" wrapText="1"/>
      <protection/>
    </xf>
    <xf numFmtId="49" fontId="10" fillId="0" borderId="22" xfId="20" applyNumberFormat="1" applyFont="1" applyBorder="1" applyAlignment="1">
      <alignment horizontal="center" vertical="center"/>
      <protection/>
    </xf>
    <xf numFmtId="0" fontId="10" fillId="0" borderId="23" xfId="20" applyFont="1" applyBorder="1" applyAlignment="1">
      <alignment horizontal="left" vertical="center" wrapText="1"/>
      <protection/>
    </xf>
    <xf numFmtId="0" fontId="10" fillId="0" borderId="24" xfId="20" applyFont="1" applyFill="1" applyBorder="1" applyAlignment="1">
      <alignment horizontal="left" vertical="center" wrapText="1"/>
      <protection/>
    </xf>
    <xf numFmtId="3" fontId="10" fillId="0" borderId="25" xfId="20" applyNumberFormat="1" applyFont="1" applyFill="1" applyBorder="1" applyAlignment="1">
      <alignment horizontal="right" vertical="center" wrapText="1"/>
      <protection/>
    </xf>
    <xf numFmtId="0" fontId="10" fillId="0" borderId="26" xfId="20" applyFont="1" applyFill="1" applyBorder="1" applyAlignment="1">
      <alignment horizontal="left" vertical="center" wrapText="1"/>
      <protection/>
    </xf>
    <xf numFmtId="3" fontId="10" fillId="0" borderId="27" xfId="20" applyNumberFormat="1" applyFont="1" applyFill="1" applyBorder="1" applyAlignment="1">
      <alignment horizontal="right" vertical="center" wrapText="1"/>
      <protection/>
    </xf>
    <xf numFmtId="49" fontId="10" fillId="0" borderId="16" xfId="20" applyNumberFormat="1" applyFont="1" applyBorder="1" applyAlignment="1">
      <alignment horizontal="center" vertical="center"/>
      <protection/>
    </xf>
    <xf numFmtId="0" fontId="10" fillId="0" borderId="14" xfId="20" applyFont="1" applyBorder="1" applyAlignment="1">
      <alignment horizontal="left" vertical="center" wrapText="1"/>
      <protection/>
    </xf>
    <xf numFmtId="0" fontId="10" fillId="0" borderId="14" xfId="20" applyFont="1" applyFill="1" applyBorder="1" applyAlignment="1">
      <alignment horizontal="left" vertical="center" wrapText="1"/>
      <protection/>
    </xf>
    <xf numFmtId="3" fontId="10" fillId="0" borderId="15" xfId="20" applyNumberFormat="1" applyFont="1" applyFill="1" applyBorder="1" applyAlignment="1">
      <alignment horizontal="right" vertical="center" wrapText="1"/>
      <protection/>
    </xf>
    <xf numFmtId="0" fontId="11" fillId="0" borderId="16" xfId="20" applyFont="1" applyBorder="1" applyAlignment="1">
      <alignment horizontal="left"/>
      <protection/>
    </xf>
    <xf numFmtId="0" fontId="11" fillId="0" borderId="28" xfId="20" applyFont="1" applyBorder="1" applyAlignment="1">
      <alignment horizontal="left"/>
      <protection/>
    </xf>
    <xf numFmtId="0" fontId="11" fillId="0" borderId="7" xfId="20" applyFont="1" applyBorder="1" applyAlignment="1">
      <alignment horizontal="left"/>
      <protection/>
    </xf>
    <xf numFmtId="3" fontId="11" fillId="0" borderId="15" xfId="20" applyNumberFormat="1" applyFont="1" applyFill="1" applyBorder="1" applyAlignment="1">
      <alignment vertical="top" wrapText="1"/>
      <protection/>
    </xf>
    <xf numFmtId="49" fontId="10" fillId="0" borderId="0" xfId="20" applyNumberFormat="1" applyFont="1" applyBorder="1" applyAlignment="1">
      <alignment horizontal="center"/>
      <protection/>
    </xf>
    <xf numFmtId="0" fontId="10" fillId="0" borderId="0" xfId="20" applyFont="1" applyBorder="1">
      <alignment/>
      <protection/>
    </xf>
    <xf numFmtId="3" fontId="10" fillId="0" borderId="0" xfId="20" applyNumberFormat="1" applyFont="1" applyBorder="1" applyAlignment="1">
      <alignment horizontal="right"/>
      <protection/>
    </xf>
    <xf numFmtId="0" fontId="11" fillId="0" borderId="1" xfId="20" applyFont="1" applyBorder="1" applyAlignment="1">
      <alignment horizontal="center" vertical="center"/>
      <protection/>
    </xf>
    <xf numFmtId="0" fontId="11" fillId="0" borderId="4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vertical="center"/>
      <protection/>
    </xf>
    <xf numFmtId="0" fontId="11" fillId="0" borderId="6" xfId="20" applyFont="1" applyBorder="1" applyAlignment="1">
      <alignment horizontal="center" vertical="center"/>
      <protection/>
    </xf>
    <xf numFmtId="49" fontId="10" fillId="0" borderId="18" xfId="20" applyNumberFormat="1" applyFont="1" applyBorder="1" applyAlignment="1">
      <alignment horizontal="center" vertical="center"/>
      <protection/>
    </xf>
    <xf numFmtId="0" fontId="10" fillId="0" borderId="21" xfId="20" applyFont="1" applyFill="1" applyBorder="1" applyAlignment="1">
      <alignment vertical="center" wrapText="1"/>
      <protection/>
    </xf>
    <xf numFmtId="3" fontId="10" fillId="0" borderId="4" xfId="20" applyNumberFormat="1" applyFont="1" applyFill="1" applyBorder="1" applyAlignment="1">
      <alignment horizontal="right" vertical="center"/>
      <protection/>
    </xf>
    <xf numFmtId="49" fontId="10" fillId="0" borderId="29" xfId="20" applyNumberFormat="1" applyFont="1" applyBorder="1" applyAlignment="1">
      <alignment horizontal="center" vertical="center"/>
      <protection/>
    </xf>
    <xf numFmtId="0" fontId="10" fillId="0" borderId="26" xfId="20" applyFont="1" applyFill="1" applyBorder="1" applyAlignment="1">
      <alignment vertical="center" wrapText="1"/>
      <protection/>
    </xf>
    <xf numFmtId="3" fontId="10" fillId="0" borderId="27" xfId="20" applyNumberFormat="1" applyFont="1" applyFill="1" applyBorder="1" applyAlignment="1">
      <alignment horizontal="right" vertical="center"/>
      <protection/>
    </xf>
    <xf numFmtId="49" fontId="10" fillId="0" borderId="13" xfId="20" applyNumberFormat="1" applyFont="1" applyBorder="1" applyAlignment="1">
      <alignment horizontal="center" vertical="center"/>
      <protection/>
    </xf>
    <xf numFmtId="0" fontId="10" fillId="0" borderId="23" xfId="20" applyFont="1" applyFill="1" applyBorder="1" applyAlignment="1">
      <alignment vertical="center" wrapText="1"/>
      <protection/>
    </xf>
    <xf numFmtId="3" fontId="10" fillId="0" borderId="30" xfId="20" applyNumberFormat="1" applyFont="1" applyFill="1" applyBorder="1" applyAlignment="1">
      <alignment horizontal="right" vertical="center"/>
      <protection/>
    </xf>
    <xf numFmtId="0" fontId="11" fillId="0" borderId="9" xfId="20" applyFont="1" applyBorder="1" applyAlignment="1">
      <alignment horizontal="left" vertical="top"/>
      <protection/>
    </xf>
    <xf numFmtId="0" fontId="11" fillId="0" borderId="31" xfId="20" applyFont="1" applyBorder="1" applyAlignment="1">
      <alignment horizontal="left" vertical="top"/>
      <protection/>
    </xf>
    <xf numFmtId="3" fontId="11" fillId="0" borderId="12" xfId="20" applyNumberFormat="1" applyFont="1" applyBorder="1" applyAlignment="1">
      <alignment horizontal="right" vertical="top"/>
      <protection/>
    </xf>
    <xf numFmtId="0" fontId="10" fillId="0" borderId="0" xfId="20" applyFont="1" applyBorder="1" applyAlignment="1">
      <alignment wrapText="1" shrinkToFit="1"/>
      <protection/>
    </xf>
    <xf numFmtId="0" fontId="10" fillId="0" borderId="0" xfId="20" applyFont="1" applyBorder="1" applyAlignment="1">
      <alignment horizontal="center" wrapText="1"/>
      <protection/>
    </xf>
    <xf numFmtId="0" fontId="10" fillId="0" borderId="0" xfId="20" applyFont="1" applyBorder="1" applyAlignment="1">
      <alignment wrapText="1"/>
      <protection/>
    </xf>
    <xf numFmtId="1" fontId="10" fillId="0" borderId="0" xfId="20" applyNumberFormat="1" applyFont="1" applyBorder="1" applyAlignment="1">
      <alignment wrapText="1"/>
      <protection/>
    </xf>
    <xf numFmtId="0" fontId="10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0" xfId="20" applyFont="1" applyAlignment="1">
      <alignment horizontal="center" wrapText="1"/>
      <protection/>
    </xf>
    <xf numFmtId="0" fontId="10" fillId="0" borderId="3" xfId="22" applyFont="1" applyBorder="1">
      <alignment/>
      <protection/>
    </xf>
    <xf numFmtId="0" fontId="10" fillId="0" borderId="6" xfId="22" applyFont="1" applyBorder="1">
      <alignment/>
      <protection/>
    </xf>
    <xf numFmtId="0" fontId="10" fillId="0" borderId="7" xfId="22" applyFont="1" applyBorder="1">
      <alignment/>
      <protection/>
    </xf>
    <xf numFmtId="49" fontId="10" fillId="0" borderId="32" xfId="20" applyNumberFormat="1" applyFont="1" applyBorder="1" applyAlignment="1">
      <alignment horizontal="center" vertical="center"/>
      <protection/>
    </xf>
    <xf numFmtId="0" fontId="10" fillId="0" borderId="33" xfId="20" applyFont="1" applyBorder="1" applyAlignment="1">
      <alignment horizontal="left" vertical="center" wrapText="1"/>
      <protection/>
    </xf>
    <xf numFmtId="0" fontId="10" fillId="0" borderId="34" xfId="20" applyFont="1" applyBorder="1" applyAlignment="1">
      <alignment horizontal="left" vertical="center" wrapText="1"/>
      <protection/>
    </xf>
    <xf numFmtId="3" fontId="10" fillId="0" borderId="25" xfId="20" applyNumberFormat="1" applyFont="1" applyFill="1" applyBorder="1" applyAlignment="1">
      <alignment horizontal="right" vertical="center"/>
      <protection/>
    </xf>
    <xf numFmtId="49" fontId="10" fillId="0" borderId="32" xfId="20" applyNumberFormat="1" applyFont="1" applyFill="1" applyBorder="1" applyAlignment="1">
      <alignment horizontal="center" vertical="center"/>
      <protection/>
    </xf>
    <xf numFmtId="0" fontId="10" fillId="0" borderId="35" xfId="20" applyFont="1" applyFill="1" applyBorder="1" applyAlignment="1">
      <alignment horizontal="left" vertical="center" wrapText="1"/>
      <protection/>
    </xf>
    <xf numFmtId="0" fontId="10" fillId="0" borderId="36" xfId="20" applyFont="1" applyFill="1" applyBorder="1" applyAlignment="1">
      <alignment horizontal="left" vertical="center" wrapText="1"/>
      <protection/>
    </xf>
    <xf numFmtId="0" fontId="2" fillId="0" borderId="36" xfId="22" applyFont="1" applyFill="1" applyBorder="1" applyAlignment="1">
      <alignment horizontal="left" vertical="center" wrapText="1"/>
      <protection/>
    </xf>
    <xf numFmtId="49" fontId="10" fillId="0" borderId="37" xfId="20" applyNumberFormat="1" applyFont="1" applyFill="1" applyBorder="1" applyAlignment="1">
      <alignment horizontal="center" vertical="center"/>
      <protection/>
    </xf>
    <xf numFmtId="49" fontId="10" fillId="0" borderId="5" xfId="20" applyNumberFormat="1" applyFont="1" applyFill="1" applyBorder="1" applyAlignment="1">
      <alignment horizontal="center" vertical="center"/>
      <protection/>
    </xf>
    <xf numFmtId="0" fontId="10" fillId="0" borderId="38" xfId="20" applyFont="1" applyFill="1" applyBorder="1" applyAlignment="1">
      <alignment horizontal="left" vertical="center" wrapText="1"/>
      <protection/>
    </xf>
    <xf numFmtId="0" fontId="2" fillId="0" borderId="39" xfId="22" applyFont="1" applyFill="1" applyBorder="1" applyAlignment="1">
      <alignment horizontal="left" vertical="center" wrapText="1"/>
      <protection/>
    </xf>
    <xf numFmtId="3" fontId="10" fillId="0" borderId="8" xfId="20" applyNumberFormat="1" applyFont="1" applyFill="1" applyBorder="1" applyAlignment="1">
      <alignment horizontal="right" vertical="center"/>
      <protection/>
    </xf>
    <xf numFmtId="0" fontId="11" fillId="0" borderId="13" xfId="20" applyFont="1" applyBorder="1" applyAlignment="1">
      <alignment horizontal="left" vertical="top"/>
      <protection/>
    </xf>
    <xf numFmtId="0" fontId="11" fillId="0" borderId="14" xfId="20" applyFont="1" applyBorder="1" applyAlignment="1">
      <alignment horizontal="left" vertical="top"/>
      <protection/>
    </xf>
    <xf numFmtId="49" fontId="10" fillId="0" borderId="32" xfId="20" applyNumberFormat="1" applyFont="1" applyBorder="1" applyAlignment="1">
      <alignment horizontal="center" vertical="center"/>
      <protection/>
    </xf>
    <xf numFmtId="0" fontId="10" fillId="0" borderId="24" xfId="20" applyFont="1" applyBorder="1" applyAlignment="1">
      <alignment horizontal="left" vertical="center" wrapText="1"/>
      <protection/>
    </xf>
    <xf numFmtId="0" fontId="10" fillId="0" borderId="24" xfId="20" applyFont="1" applyBorder="1" applyAlignment="1">
      <alignment vertical="center" wrapText="1"/>
      <protection/>
    </xf>
    <xf numFmtId="49" fontId="10" fillId="0" borderId="40" xfId="20" applyNumberFormat="1" applyFont="1" applyBorder="1" applyAlignment="1">
      <alignment horizontal="center" vertical="center"/>
      <protection/>
    </xf>
    <xf numFmtId="49" fontId="10" fillId="0" borderId="24" xfId="20" applyNumberFormat="1" applyFont="1" applyFill="1" applyBorder="1" applyAlignment="1">
      <alignment horizontal="left" vertical="center"/>
      <protection/>
    </xf>
    <xf numFmtId="49" fontId="10" fillId="0" borderId="24" xfId="20" applyNumberFormat="1" applyFont="1" applyBorder="1" applyAlignment="1">
      <alignment horizontal="left" vertical="center" wrapText="1"/>
      <protection/>
    </xf>
    <xf numFmtId="0" fontId="10" fillId="0" borderId="0" xfId="20" applyFont="1" applyAlignment="1">
      <alignment vertical="center"/>
      <protection/>
    </xf>
    <xf numFmtId="0" fontId="10" fillId="0" borderId="0" xfId="22" applyFont="1" applyAlignment="1">
      <alignment vertical="center"/>
      <protection/>
    </xf>
    <xf numFmtId="49" fontId="10" fillId="0" borderId="37" xfId="20" applyNumberFormat="1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left" vertical="center" wrapText="1"/>
      <protection/>
    </xf>
    <xf numFmtId="49" fontId="10" fillId="0" borderId="29" xfId="20" applyNumberFormat="1" applyFont="1" applyFill="1" applyBorder="1" applyAlignment="1">
      <alignment horizontal="center" vertical="center"/>
      <protection/>
    </xf>
    <xf numFmtId="49" fontId="10" fillId="0" borderId="23" xfId="20" applyNumberFormat="1" applyFont="1" applyFill="1" applyBorder="1" applyAlignment="1">
      <alignment horizontal="left" vertical="center" wrapText="1"/>
      <protection/>
    </xf>
    <xf numFmtId="0" fontId="11" fillId="0" borderId="41" xfId="20" applyFont="1" applyBorder="1" applyAlignment="1">
      <alignment horizontal="left" vertical="top"/>
      <protection/>
    </xf>
    <xf numFmtId="0" fontId="11" fillId="0" borderId="42" xfId="20" applyFont="1" applyBorder="1" applyAlignment="1">
      <alignment horizontal="left" vertical="top"/>
      <protection/>
    </xf>
    <xf numFmtId="0" fontId="11" fillId="0" borderId="11" xfId="20" applyFont="1" applyBorder="1" applyAlignment="1">
      <alignment horizontal="left" vertical="top"/>
      <protection/>
    </xf>
    <xf numFmtId="3" fontId="11" fillId="0" borderId="12" xfId="20" applyNumberFormat="1" applyFont="1" applyFill="1" applyBorder="1" applyAlignment="1">
      <alignment vertical="top" wrapText="1"/>
      <protection/>
    </xf>
    <xf numFmtId="0" fontId="8" fillId="0" borderId="0" xfId="20" applyFont="1" applyAlignment="1">
      <alignment wrapText="1"/>
      <protection/>
    </xf>
    <xf numFmtId="0" fontId="8" fillId="0" borderId="0" xfId="23" applyFont="1">
      <alignment/>
      <protection/>
    </xf>
    <xf numFmtId="0" fontId="9" fillId="0" borderId="0" xfId="20" applyFont="1" applyAlignment="1">
      <alignment wrapText="1"/>
      <protection/>
    </xf>
    <xf numFmtId="0" fontId="9" fillId="0" borderId="0" xfId="20" applyFont="1" applyAlignment="1">
      <alignment horizontal="center" wrapText="1"/>
      <protection/>
    </xf>
    <xf numFmtId="0" fontId="8" fillId="0" borderId="0" xfId="20" applyFont="1" applyAlignment="1">
      <alignment horizontal="center" wrapText="1"/>
      <protection/>
    </xf>
    <xf numFmtId="1" fontId="8" fillId="0" borderId="0" xfId="20" applyNumberFormat="1" applyFont="1" applyAlignment="1">
      <alignment wrapText="1"/>
      <protection/>
    </xf>
    <xf numFmtId="0" fontId="8" fillId="0" borderId="0" xfId="20" applyFont="1" applyAlignment="1">
      <alignment horizontal="right" wrapText="1"/>
      <protection/>
    </xf>
    <xf numFmtId="0" fontId="10" fillId="0" borderId="3" xfId="23" applyFont="1" applyBorder="1">
      <alignment/>
      <protection/>
    </xf>
    <xf numFmtId="0" fontId="10" fillId="0" borderId="0" xfId="23" applyFont="1">
      <alignment/>
      <protection/>
    </xf>
    <xf numFmtId="0" fontId="10" fillId="0" borderId="6" xfId="23" applyFont="1" applyBorder="1">
      <alignment/>
      <protection/>
    </xf>
    <xf numFmtId="0" fontId="10" fillId="0" borderId="7" xfId="23" applyFont="1" applyBorder="1">
      <alignment/>
      <protection/>
    </xf>
    <xf numFmtId="0" fontId="10" fillId="0" borderId="33" xfId="20" applyFont="1" applyBorder="1" applyAlignment="1">
      <alignment vertical="center" wrapText="1"/>
      <protection/>
    </xf>
    <xf numFmtId="0" fontId="10" fillId="0" borderId="34" xfId="20" applyFont="1" applyBorder="1" applyAlignment="1">
      <alignment vertical="center" wrapText="1"/>
      <protection/>
    </xf>
    <xf numFmtId="0" fontId="10" fillId="0" borderId="0" xfId="23" applyFont="1" applyAlignment="1">
      <alignment vertical="center"/>
      <protection/>
    </xf>
    <xf numFmtId="3" fontId="11" fillId="0" borderId="12" xfId="20" applyNumberFormat="1" applyFont="1" applyFill="1" applyBorder="1" applyAlignment="1">
      <alignment horizontal="right" vertical="top"/>
      <protection/>
    </xf>
    <xf numFmtId="0" fontId="10" fillId="0" borderId="0" xfId="20" applyFont="1" applyAlignment="1">
      <alignment vertical="top"/>
      <protection/>
    </xf>
    <xf numFmtId="0" fontId="10" fillId="0" borderId="0" xfId="23" applyFont="1" applyAlignment="1">
      <alignment vertical="top"/>
      <protection/>
    </xf>
    <xf numFmtId="0" fontId="11" fillId="0" borderId="19" xfId="20" applyFont="1" applyBorder="1" applyAlignment="1">
      <alignment horizontal="center" vertical="center" wrapText="1"/>
      <protection/>
    </xf>
    <xf numFmtId="0" fontId="11" fillId="0" borderId="23" xfId="20" applyFont="1" applyBorder="1" applyAlignment="1">
      <alignment horizontal="center" vertical="center" wrapText="1"/>
      <protection/>
    </xf>
    <xf numFmtId="0" fontId="10" fillId="0" borderId="21" xfId="20" applyFont="1" applyBorder="1" applyAlignment="1">
      <alignment vertical="center" wrapText="1"/>
      <protection/>
    </xf>
    <xf numFmtId="49" fontId="10" fillId="0" borderId="0" xfId="20" applyNumberFormat="1" applyFont="1" applyAlignment="1">
      <alignment horizontal="right" vertical="center"/>
      <protection/>
    </xf>
    <xf numFmtId="0" fontId="10" fillId="0" borderId="26" xfId="20" applyFont="1" applyBorder="1" applyAlignment="1">
      <alignment vertical="center" wrapText="1"/>
      <protection/>
    </xf>
    <xf numFmtId="49" fontId="10" fillId="0" borderId="0" xfId="20" applyNumberFormat="1" applyFont="1" applyAlignment="1">
      <alignment horizontal="right" vertical="top"/>
      <protection/>
    </xf>
    <xf numFmtId="49" fontId="8" fillId="0" borderId="0" xfId="20" applyNumberFormat="1" applyFont="1" applyBorder="1" applyAlignment="1">
      <alignment horizontal="center"/>
      <protection/>
    </xf>
    <xf numFmtId="0" fontId="8" fillId="0" borderId="0" xfId="20" applyFont="1" applyBorder="1">
      <alignment/>
      <protection/>
    </xf>
    <xf numFmtId="0" fontId="8" fillId="0" borderId="0" xfId="20" applyFont="1" applyBorder="1" applyAlignment="1">
      <alignment wrapText="1"/>
      <protection/>
    </xf>
    <xf numFmtId="3" fontId="8" fillId="0" borderId="0" xfId="20" applyNumberFormat="1" applyFont="1" applyBorder="1" applyAlignment="1">
      <alignment horizontal="right"/>
      <protection/>
    </xf>
    <xf numFmtId="0" fontId="10" fillId="0" borderId="33" xfId="20" applyFont="1" applyBorder="1" applyAlignment="1">
      <alignment vertical="center" wrapText="1"/>
      <protection/>
    </xf>
    <xf numFmtId="3" fontId="10" fillId="0" borderId="25" xfId="20" applyNumberFormat="1" applyFont="1" applyFill="1" applyBorder="1" applyAlignment="1">
      <alignment horizontal="right" vertical="top"/>
      <protection/>
    </xf>
    <xf numFmtId="0" fontId="10" fillId="0" borderId="0" xfId="0" applyFont="1" applyAlignment="1">
      <alignment/>
    </xf>
    <xf numFmtId="0" fontId="10" fillId="0" borderId="35" xfId="20" applyFont="1" applyBorder="1" applyAlignment="1">
      <alignment vertical="center" wrapText="1"/>
      <protection/>
    </xf>
    <xf numFmtId="49" fontId="10" fillId="0" borderId="43" xfId="20" applyNumberFormat="1" applyFont="1" applyBorder="1" applyAlignment="1">
      <alignment horizontal="center" vertical="center"/>
      <protection/>
    </xf>
    <xf numFmtId="0" fontId="10" fillId="0" borderId="38" xfId="20" applyFont="1" applyBorder="1" applyAlignment="1">
      <alignment vertical="center" wrapText="1"/>
      <protection/>
    </xf>
    <xf numFmtId="0" fontId="10" fillId="0" borderId="44" xfId="20" applyFont="1" applyBorder="1" applyAlignment="1">
      <alignment vertical="center" wrapText="1"/>
      <protection/>
    </xf>
    <xf numFmtId="3" fontId="10" fillId="0" borderId="30" xfId="20" applyNumberFormat="1" applyFont="1" applyFill="1" applyBorder="1" applyAlignment="1">
      <alignment horizontal="right" vertical="top"/>
      <protection/>
    </xf>
    <xf numFmtId="0" fontId="11" fillId="0" borderId="21" xfId="20" applyFont="1" applyBorder="1" applyAlignment="1">
      <alignment horizontal="center" vertical="center"/>
      <protection/>
    </xf>
    <xf numFmtId="0" fontId="13" fillId="0" borderId="0" xfId="20" applyFont="1">
      <alignment/>
      <protection/>
    </xf>
    <xf numFmtId="0" fontId="13" fillId="0" borderId="0" xfId="0" applyFont="1" applyAlignment="1">
      <alignment/>
    </xf>
    <xf numFmtId="0" fontId="10" fillId="0" borderId="44" xfId="20" applyFont="1" applyBorder="1" applyAlignment="1">
      <alignment vertical="center"/>
      <protection/>
    </xf>
    <xf numFmtId="49" fontId="10" fillId="0" borderId="1" xfId="20" applyNumberFormat="1" applyFont="1" applyBorder="1" applyAlignment="1">
      <alignment horizontal="center" vertical="center"/>
      <protection/>
    </xf>
    <xf numFmtId="0" fontId="10" fillId="0" borderId="21" xfId="20" applyFont="1" applyBorder="1" applyAlignment="1">
      <alignment horizontal="left" vertical="center" wrapText="1"/>
      <protection/>
    </xf>
    <xf numFmtId="0" fontId="10" fillId="0" borderId="24" xfId="20" applyFont="1" applyFill="1" applyBorder="1" applyAlignment="1">
      <alignment vertical="top" wrapText="1"/>
      <protection/>
    </xf>
    <xf numFmtId="49" fontId="10" fillId="0" borderId="29" xfId="20" applyNumberFormat="1" applyFont="1" applyBorder="1" applyAlignment="1">
      <alignment horizontal="center" vertical="top"/>
      <protection/>
    </xf>
    <xf numFmtId="0" fontId="10" fillId="0" borderId="23" xfId="20" applyFont="1" applyFill="1" applyBorder="1" applyAlignment="1">
      <alignment vertical="top" wrapText="1"/>
      <protection/>
    </xf>
    <xf numFmtId="0" fontId="10" fillId="0" borderId="23" xfId="20" applyFont="1" applyFill="1" applyBorder="1" applyAlignment="1">
      <alignment vertical="top"/>
      <protection/>
    </xf>
    <xf numFmtId="0" fontId="13" fillId="0" borderId="0" xfId="20" applyFont="1" applyAlignment="1">
      <alignment vertical="top"/>
      <protection/>
    </xf>
    <xf numFmtId="0" fontId="13" fillId="0" borderId="0" xfId="0" applyFont="1" applyAlignment="1">
      <alignment vertical="top"/>
    </xf>
    <xf numFmtId="0" fontId="8" fillId="0" borderId="0" xfId="23" applyFont="1" applyAlignment="1">
      <alignment wrapText="1"/>
      <protection/>
    </xf>
    <xf numFmtId="0" fontId="5" fillId="0" borderId="0" xfId="20" applyFont="1" applyAlignment="1">
      <alignment horizontal="center" wrapText="1"/>
      <protection/>
    </xf>
    <xf numFmtId="0" fontId="10" fillId="0" borderId="0" xfId="24" applyFont="1">
      <alignment/>
      <protection/>
    </xf>
    <xf numFmtId="0" fontId="10" fillId="0" borderId="0" xfId="20" applyNumberFormat="1" applyFont="1" applyBorder="1" applyAlignment="1">
      <alignment horizontal="center"/>
      <protection/>
    </xf>
    <xf numFmtId="0" fontId="10" fillId="0" borderId="0" xfId="20" applyFont="1" applyFill="1" applyBorder="1">
      <alignment/>
      <protection/>
    </xf>
    <xf numFmtId="0" fontId="11" fillId="0" borderId="0" xfId="20" applyFont="1" applyBorder="1">
      <alignment/>
      <protection/>
    </xf>
    <xf numFmtId="3" fontId="10" fillId="0" borderId="0" xfId="20" applyNumberFormat="1" applyFont="1" applyBorder="1" applyAlignment="1">
      <alignment horizontal="right"/>
      <protection/>
    </xf>
    <xf numFmtId="0" fontId="10" fillId="0" borderId="0" xfId="20" applyFont="1" applyBorder="1">
      <alignment/>
      <protection/>
    </xf>
    <xf numFmtId="0" fontId="10" fillId="0" borderId="0" xfId="24" applyFont="1" applyFill="1">
      <alignment/>
      <protection/>
    </xf>
    <xf numFmtId="0" fontId="11" fillId="0" borderId="1" xfId="20" applyNumberFormat="1" applyFont="1" applyBorder="1" applyAlignment="1">
      <alignment horizontal="center" vertical="center" wrapText="1"/>
      <protection/>
    </xf>
    <xf numFmtId="0" fontId="11" fillId="0" borderId="19" xfId="20" applyFont="1" applyFill="1" applyBorder="1" applyAlignment="1">
      <alignment horizontal="center" vertical="center" wrapText="1"/>
      <protection/>
    </xf>
    <xf numFmtId="0" fontId="10" fillId="0" borderId="33" xfId="24" applyFont="1" applyBorder="1" applyAlignment="1">
      <alignment horizontal="right" vertical="center" wrapText="1"/>
      <protection/>
    </xf>
    <xf numFmtId="0" fontId="10" fillId="0" borderId="45" xfId="24" applyFont="1" applyBorder="1" applyAlignment="1">
      <alignment horizontal="right" vertical="center" wrapText="1"/>
      <protection/>
    </xf>
    <xf numFmtId="0" fontId="10" fillId="0" borderId="46" xfId="24" applyFont="1" applyBorder="1" applyAlignment="1">
      <alignment horizontal="right" vertical="center" wrapText="1"/>
      <protection/>
    </xf>
    <xf numFmtId="0" fontId="11" fillId="0" borderId="37" xfId="20" applyNumberFormat="1" applyFont="1" applyBorder="1" applyAlignment="1">
      <alignment horizontal="center" vertical="center" wrapText="1"/>
      <protection/>
    </xf>
    <xf numFmtId="0" fontId="11" fillId="0" borderId="23" xfId="20" applyFont="1" applyFill="1" applyBorder="1" applyAlignment="1">
      <alignment horizontal="center" vertical="center" wrapText="1"/>
      <protection/>
    </xf>
    <xf numFmtId="3" fontId="11" fillId="0" borderId="47" xfId="24" applyNumberFormat="1" applyFont="1" applyBorder="1" applyAlignment="1">
      <alignment horizontal="center" vertical="center" wrapText="1"/>
      <protection/>
    </xf>
    <xf numFmtId="3" fontId="11" fillId="0" borderId="35" xfId="24" applyNumberFormat="1" applyFont="1" applyBorder="1" applyAlignment="1">
      <alignment horizontal="left" vertical="center" wrapText="1"/>
      <protection/>
    </xf>
    <xf numFmtId="3" fontId="11" fillId="0" borderId="48" xfId="24" applyNumberFormat="1" applyFont="1" applyBorder="1" applyAlignment="1">
      <alignment horizontal="left" vertical="center" wrapText="1"/>
      <protection/>
    </xf>
    <xf numFmtId="3" fontId="11" fillId="0" borderId="49" xfId="24" applyNumberFormat="1" applyFont="1" applyBorder="1" applyAlignment="1">
      <alignment horizontal="left" vertical="center" wrapText="1"/>
      <protection/>
    </xf>
    <xf numFmtId="0" fontId="11" fillId="0" borderId="5" xfId="20" applyNumberFormat="1" applyFont="1" applyBorder="1" applyAlignment="1">
      <alignment horizontal="center" vertical="center" wrapText="1"/>
      <protection/>
    </xf>
    <xf numFmtId="0" fontId="11" fillId="0" borderId="14" xfId="20" applyFont="1" applyFill="1" applyBorder="1" applyAlignment="1">
      <alignment horizontal="center" vertical="center" wrapText="1"/>
      <protection/>
    </xf>
    <xf numFmtId="3" fontId="11" fillId="0" borderId="14" xfId="24" applyNumberFormat="1" applyFont="1" applyBorder="1" applyAlignment="1">
      <alignment horizontal="center" vertical="center" wrapText="1"/>
      <protection/>
    </xf>
    <xf numFmtId="49" fontId="11" fillId="0" borderId="38" xfId="24" applyNumberFormat="1" applyFont="1" applyBorder="1" applyAlignment="1">
      <alignment horizontal="centerContinuous" vertical="center" wrapText="1"/>
      <protection/>
    </xf>
    <xf numFmtId="3" fontId="11" fillId="0" borderId="44" xfId="24" applyNumberFormat="1" applyFont="1" applyBorder="1" applyAlignment="1">
      <alignment horizontal="center" vertical="center" wrapText="1"/>
      <protection/>
    </xf>
    <xf numFmtId="3" fontId="11" fillId="0" borderId="8" xfId="24" applyNumberFormat="1" applyFont="1" applyFill="1" applyBorder="1" applyAlignment="1">
      <alignment horizontal="center" vertical="center" wrapText="1"/>
      <protection/>
    </xf>
    <xf numFmtId="49" fontId="10" fillId="0" borderId="32" xfId="0" applyNumberFormat="1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right" vertical="center"/>
    </xf>
    <xf numFmtId="3" fontId="10" fillId="0" borderId="26" xfId="0" applyNumberFormat="1" applyFont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0" fontId="8" fillId="0" borderId="0" xfId="24" applyFont="1">
      <alignment/>
      <protection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49" fontId="10" fillId="0" borderId="37" xfId="0" applyNumberFormat="1" applyFont="1" applyBorder="1" applyAlignment="1" applyProtection="1">
      <alignment horizontal="center" vertical="center" wrapText="1"/>
      <protection/>
    </xf>
    <xf numFmtId="3" fontId="10" fillId="0" borderId="26" xfId="0" applyNumberFormat="1" applyFont="1" applyFill="1" applyBorder="1" applyAlignment="1">
      <alignment vertical="center"/>
    </xf>
    <xf numFmtId="0" fontId="11" fillId="0" borderId="9" xfId="20" applyFont="1" applyBorder="1" applyAlignment="1">
      <alignment horizontal="left" vertical="top"/>
      <protection/>
    </xf>
    <xf numFmtId="0" fontId="11" fillId="0" borderId="31" xfId="20" applyFont="1" applyBorder="1" applyAlignment="1">
      <alignment horizontal="left" vertical="top"/>
      <protection/>
    </xf>
    <xf numFmtId="3" fontId="11" fillId="0" borderId="31" xfId="20" applyNumberFormat="1" applyFont="1" applyBorder="1" applyAlignment="1">
      <alignment horizontal="right" vertical="top"/>
      <protection/>
    </xf>
    <xf numFmtId="3" fontId="11" fillId="0" borderId="12" xfId="20" applyNumberFormat="1" applyFont="1" applyFill="1" applyBorder="1" applyAlignment="1">
      <alignment horizontal="right" vertical="top"/>
      <protection/>
    </xf>
    <xf numFmtId="0" fontId="9" fillId="0" borderId="0" xfId="20" applyNumberFormat="1" applyFont="1" applyBorder="1" applyAlignment="1">
      <alignment horizontal="left" vertical="top"/>
      <protection/>
    </xf>
    <xf numFmtId="0" fontId="9" fillId="0" borderId="0" xfId="20" applyFont="1" applyFill="1" applyBorder="1" applyAlignment="1">
      <alignment horizontal="left" vertical="top"/>
      <protection/>
    </xf>
    <xf numFmtId="3" fontId="9" fillId="0" borderId="0" xfId="20" applyNumberFormat="1" applyFont="1" applyBorder="1" applyAlignment="1">
      <alignment horizontal="right" vertical="top"/>
      <protection/>
    </xf>
    <xf numFmtId="3" fontId="11" fillId="0" borderId="0" xfId="20" applyNumberFormat="1" applyFont="1" applyFill="1" applyBorder="1" applyAlignment="1">
      <alignment horizontal="right" vertical="top"/>
      <protection/>
    </xf>
    <xf numFmtId="0" fontId="8" fillId="0" borderId="0" xfId="24" applyNumberFormat="1" applyFont="1">
      <alignment/>
      <protection/>
    </xf>
    <xf numFmtId="0" fontId="8" fillId="0" borderId="0" xfId="24" applyFont="1" applyFill="1">
      <alignment/>
      <protection/>
    </xf>
    <xf numFmtId="0" fontId="9" fillId="0" borderId="0" xfId="24" applyFont="1">
      <alignment/>
      <protection/>
    </xf>
    <xf numFmtId="0" fontId="5" fillId="0" borderId="0" xfId="20" applyFont="1" applyAlignment="1">
      <alignment wrapText="1"/>
      <protection/>
    </xf>
    <xf numFmtId="49" fontId="10" fillId="0" borderId="0" xfId="20" applyNumberFormat="1" applyFont="1" applyBorder="1" applyAlignment="1">
      <alignment horizontal="center"/>
      <protection/>
    </xf>
    <xf numFmtId="0" fontId="12" fillId="0" borderId="0" xfId="20" applyFont="1" applyBorder="1">
      <alignment/>
      <protection/>
    </xf>
    <xf numFmtId="0" fontId="11" fillId="0" borderId="1" xfId="20" applyFont="1" applyBorder="1" applyAlignment="1">
      <alignment horizontal="center" vertical="center" wrapText="1"/>
      <protection/>
    </xf>
    <xf numFmtId="0" fontId="11" fillId="2" borderId="2" xfId="20" applyFont="1" applyFill="1" applyBorder="1" applyAlignment="1">
      <alignment horizontal="center" vertical="center" wrapText="1"/>
      <protection/>
    </xf>
    <xf numFmtId="0" fontId="11" fillId="2" borderId="21" xfId="20" applyFont="1" applyFill="1" applyBorder="1" applyAlignment="1">
      <alignment horizontal="center" vertical="center" wrapText="1"/>
      <protection/>
    </xf>
    <xf numFmtId="0" fontId="11" fillId="0" borderId="4" xfId="20" applyFont="1" applyFill="1" applyBorder="1" applyAlignment="1">
      <alignment horizontal="center" vertical="center" wrapText="1"/>
      <protection/>
    </xf>
    <xf numFmtId="0" fontId="11" fillId="0" borderId="37" xfId="20" applyFont="1" applyBorder="1" applyAlignment="1">
      <alignment horizontal="center" vertical="center" wrapText="1"/>
      <protection/>
    </xf>
    <xf numFmtId="0" fontId="11" fillId="2" borderId="50" xfId="20" applyFont="1" applyFill="1" applyBorder="1" applyAlignment="1">
      <alignment horizontal="center" vertical="center" wrapText="1"/>
      <protection/>
    </xf>
    <xf numFmtId="0" fontId="11" fillId="2" borderId="26" xfId="20" applyFont="1" applyFill="1" applyBorder="1" applyAlignment="1">
      <alignment horizontal="center" vertical="center" wrapText="1"/>
      <protection/>
    </xf>
    <xf numFmtId="1" fontId="11" fillId="0" borderId="51" xfId="20" applyNumberFormat="1" applyFont="1" applyFill="1" applyBorder="1" applyAlignment="1">
      <alignment horizontal="center" vertical="center" wrapText="1"/>
      <protection/>
    </xf>
    <xf numFmtId="0" fontId="11" fillId="0" borderId="5" xfId="20" applyFont="1" applyBorder="1" applyAlignment="1">
      <alignment horizontal="center" vertical="center" wrapText="1"/>
      <protection/>
    </xf>
    <xf numFmtId="0" fontId="11" fillId="2" borderId="6" xfId="20" applyFont="1" applyFill="1" applyBorder="1" applyAlignment="1">
      <alignment horizontal="center" vertical="center" wrapText="1"/>
      <protection/>
    </xf>
    <xf numFmtId="0" fontId="11" fillId="2" borderId="44" xfId="20" applyFont="1" applyFill="1" applyBorder="1" applyAlignment="1">
      <alignment horizontal="center" vertical="center" wrapText="1"/>
      <protection/>
    </xf>
    <xf numFmtId="1" fontId="11" fillId="0" borderId="15" xfId="20" applyNumberFormat="1" applyFont="1" applyFill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left" vertical="center" wrapText="1"/>
    </xf>
    <xf numFmtId="0" fontId="10" fillId="0" borderId="26" xfId="24" applyFont="1" applyBorder="1" applyAlignment="1" applyProtection="1">
      <alignment vertical="center" wrapText="1"/>
      <protection/>
    </xf>
    <xf numFmtId="0" fontId="10" fillId="0" borderId="26" xfId="0" applyFont="1" applyFill="1" applyBorder="1" applyAlignment="1">
      <alignment horizontal="left" vertical="center" wrapText="1"/>
    </xf>
    <xf numFmtId="49" fontId="10" fillId="0" borderId="43" xfId="0" applyNumberFormat="1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left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6" xfId="24" applyFont="1" applyFill="1" applyBorder="1" applyAlignment="1" applyProtection="1">
      <alignment vertical="center" wrapText="1"/>
      <protection/>
    </xf>
    <xf numFmtId="49" fontId="10" fillId="0" borderId="43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0" fontId="10" fillId="0" borderId="24" xfId="24" applyFont="1" applyBorder="1" applyAlignment="1" applyProtection="1">
      <alignment vertical="center" wrapText="1"/>
      <protection/>
    </xf>
    <xf numFmtId="3" fontId="10" fillId="0" borderId="25" xfId="0" applyNumberFormat="1" applyFont="1" applyFill="1" applyBorder="1" applyAlignment="1">
      <alignment vertical="center"/>
    </xf>
    <xf numFmtId="0" fontId="10" fillId="0" borderId="0" xfId="20" applyFont="1" applyFill="1" applyAlignment="1">
      <alignment vertical="center"/>
      <protection/>
    </xf>
    <xf numFmtId="49" fontId="10" fillId="0" borderId="0" xfId="20" applyNumberFormat="1" applyFont="1" applyFill="1" applyAlignment="1">
      <alignment horizontal="right" vertical="center"/>
      <protection/>
    </xf>
    <xf numFmtId="0" fontId="10" fillId="0" borderId="0" xfId="24" applyFont="1" applyFill="1" applyAlignment="1">
      <alignment vertical="center"/>
      <protection/>
    </xf>
    <xf numFmtId="0" fontId="10" fillId="0" borderId="26" xfId="20" applyFont="1" applyFill="1" applyBorder="1" applyAlignment="1">
      <alignment horizontal="left" vertical="center" wrapText="1"/>
      <protection/>
    </xf>
    <xf numFmtId="0" fontId="11" fillId="0" borderId="9" xfId="20" applyFont="1" applyBorder="1" applyAlignment="1">
      <alignment horizontal="left" vertical="top"/>
      <protection/>
    </xf>
    <xf numFmtId="0" fontId="11" fillId="0" borderId="31" xfId="20" applyFont="1" applyBorder="1" applyAlignment="1">
      <alignment horizontal="left" vertical="top"/>
      <protection/>
    </xf>
    <xf numFmtId="0" fontId="7" fillId="0" borderId="0" xfId="20" applyFont="1" applyAlignment="1">
      <alignment wrapText="1"/>
      <protection/>
    </xf>
    <xf numFmtId="0" fontId="7" fillId="0" borderId="0" xfId="24" applyFont="1">
      <alignment/>
      <protection/>
    </xf>
    <xf numFmtId="0" fontId="10" fillId="0" borderId="0" xfId="24" applyFont="1">
      <alignment/>
      <protection/>
    </xf>
    <xf numFmtId="0" fontId="10" fillId="0" borderId="26" xfId="0" applyFont="1" applyBorder="1" applyAlignment="1">
      <alignment horizontal="left" vertical="center" wrapText="1"/>
    </xf>
    <xf numFmtId="3" fontId="10" fillId="0" borderId="27" xfId="24" applyNumberFormat="1" applyFont="1" applyBorder="1" applyAlignment="1">
      <alignment vertical="center"/>
      <protection/>
    </xf>
    <xf numFmtId="0" fontId="10" fillId="0" borderId="0" xfId="24" applyFont="1" applyAlignment="1">
      <alignment vertical="center"/>
      <protection/>
    </xf>
    <xf numFmtId="49" fontId="10" fillId="0" borderId="37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49" fontId="10" fillId="0" borderId="37" xfId="0" applyNumberFormat="1" applyFont="1" applyBorder="1" applyAlignment="1" applyProtection="1">
      <alignment horizontal="center" vertical="center" wrapText="1"/>
      <protection/>
    </xf>
    <xf numFmtId="3" fontId="11" fillId="0" borderId="15" xfId="20" applyNumberFormat="1" applyFont="1" applyBorder="1" applyAlignment="1">
      <alignment horizontal="right" vertical="top"/>
      <protection/>
    </xf>
    <xf numFmtId="0" fontId="11" fillId="0" borderId="0" xfId="20" applyFont="1" applyAlignment="1">
      <alignment horizontal="center" wrapText="1"/>
      <protection/>
    </xf>
    <xf numFmtId="0" fontId="11" fillId="0" borderId="0" xfId="20" applyFont="1" applyBorder="1" applyAlignment="1">
      <alignment wrapText="1"/>
      <protection/>
    </xf>
    <xf numFmtId="0" fontId="11" fillId="0" borderId="0" xfId="20" applyFont="1" applyBorder="1" applyAlignment="1">
      <alignment horizontal="center" wrapText="1"/>
      <protection/>
    </xf>
    <xf numFmtId="0" fontId="10" fillId="0" borderId="3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 wrapText="1"/>
    </xf>
    <xf numFmtId="3" fontId="10" fillId="0" borderId="25" xfId="0" applyNumberFormat="1" applyFont="1" applyFill="1" applyBorder="1" applyAlignment="1">
      <alignment horizontal="right" vertical="center"/>
    </xf>
    <xf numFmtId="0" fontId="10" fillId="0" borderId="0" xfId="20" applyFont="1" applyFill="1" applyAlignment="1">
      <alignment vertical="center"/>
      <protection/>
    </xf>
    <xf numFmtId="49" fontId="10" fillId="0" borderId="0" xfId="20" applyNumberFormat="1" applyFont="1" applyFill="1" applyAlignment="1">
      <alignment horizontal="right" vertical="center"/>
      <protection/>
    </xf>
    <xf numFmtId="0" fontId="10" fillId="0" borderId="0" xfId="24" applyFont="1" applyFill="1" applyAlignment="1">
      <alignment vertical="center"/>
      <protection/>
    </xf>
    <xf numFmtId="0" fontId="10" fillId="0" borderId="37" xfId="0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3" fontId="10" fillId="0" borderId="27" xfId="0" applyNumberFormat="1" applyFont="1" applyFill="1" applyBorder="1" applyAlignment="1">
      <alignment vertical="center"/>
    </xf>
    <xf numFmtId="0" fontId="8" fillId="0" borderId="0" xfId="25" applyFont="1">
      <alignment/>
      <protection/>
    </xf>
    <xf numFmtId="0" fontId="10" fillId="0" borderId="3" xfId="25" applyFont="1" applyBorder="1">
      <alignment/>
      <protection/>
    </xf>
    <xf numFmtId="0" fontId="9" fillId="0" borderId="0" xfId="20" applyFont="1" applyAlignment="1">
      <alignment vertical="center" wrapText="1"/>
      <protection/>
    </xf>
    <xf numFmtId="0" fontId="10" fillId="0" borderId="6" xfId="25" applyFont="1" applyBorder="1">
      <alignment/>
      <protection/>
    </xf>
    <xf numFmtId="0" fontId="10" fillId="0" borderId="7" xfId="25" applyFont="1" applyBorder="1">
      <alignment/>
      <protection/>
    </xf>
    <xf numFmtId="49" fontId="10" fillId="0" borderId="32" xfId="25" applyNumberFormat="1" applyFont="1" applyFill="1" applyBorder="1" applyAlignment="1">
      <alignment horizontal="center" vertical="center" wrapText="1"/>
      <protection/>
    </xf>
    <xf numFmtId="0" fontId="10" fillId="0" borderId="33" xfId="25" applyFont="1" applyFill="1" applyBorder="1" applyAlignment="1">
      <alignment horizontal="left" vertical="center" wrapText="1"/>
      <protection/>
    </xf>
    <xf numFmtId="0" fontId="10" fillId="0" borderId="34" xfId="25" applyFont="1" applyFill="1" applyBorder="1" applyAlignment="1">
      <alignment horizontal="left" vertical="center" wrapText="1"/>
      <protection/>
    </xf>
    <xf numFmtId="0" fontId="8" fillId="0" borderId="0" xfId="20" applyFont="1" applyAlignment="1">
      <alignment vertical="center" wrapText="1"/>
      <protection/>
    </xf>
    <xf numFmtId="0" fontId="8" fillId="0" borderId="0" xfId="25" applyFont="1" applyAlignment="1">
      <alignment vertical="center" wrapText="1"/>
      <protection/>
    </xf>
    <xf numFmtId="49" fontId="10" fillId="0" borderId="37" xfId="25" applyNumberFormat="1" applyFont="1" applyFill="1" applyBorder="1" applyAlignment="1">
      <alignment horizontal="center" vertical="center" wrapText="1"/>
      <protection/>
    </xf>
    <xf numFmtId="0" fontId="10" fillId="0" borderId="35" xfId="25" applyFont="1" applyFill="1" applyBorder="1" applyAlignment="1">
      <alignment horizontal="left" vertical="center" wrapText="1"/>
      <protection/>
    </xf>
    <xf numFmtId="0" fontId="10" fillId="0" borderId="36" xfId="25" applyFont="1" applyFill="1" applyBorder="1" applyAlignment="1">
      <alignment horizontal="left" vertical="center" wrapText="1"/>
      <protection/>
    </xf>
    <xf numFmtId="49" fontId="10" fillId="0" borderId="43" xfId="25" applyNumberFormat="1" applyFont="1" applyFill="1" applyBorder="1" applyAlignment="1">
      <alignment horizontal="center" vertical="center" wrapText="1"/>
      <protection/>
    </xf>
    <xf numFmtId="0" fontId="10" fillId="0" borderId="52" xfId="25" applyFont="1" applyFill="1" applyBorder="1" applyAlignment="1">
      <alignment horizontal="left" vertical="center" wrapText="1"/>
      <protection/>
    </xf>
    <xf numFmtId="0" fontId="10" fillId="0" borderId="53" xfId="25" applyFont="1" applyFill="1" applyBorder="1" applyAlignment="1">
      <alignment horizontal="left" vertical="center" wrapText="1"/>
      <protection/>
    </xf>
    <xf numFmtId="3" fontId="10" fillId="0" borderId="51" xfId="20" applyNumberFormat="1" applyFont="1" applyFill="1" applyBorder="1" applyAlignment="1">
      <alignment horizontal="right" vertical="center"/>
      <protection/>
    </xf>
    <xf numFmtId="0" fontId="11" fillId="0" borderId="9" xfId="20" applyFont="1" applyBorder="1" applyAlignment="1">
      <alignment horizontal="left"/>
      <protection/>
    </xf>
    <xf numFmtId="0" fontId="11" fillId="0" borderId="31" xfId="20" applyFont="1" applyBorder="1" applyAlignment="1">
      <alignment horizontal="left"/>
      <protection/>
    </xf>
    <xf numFmtId="3" fontId="11" fillId="0" borderId="12" xfId="20" applyNumberFormat="1" applyFont="1" applyFill="1" applyBorder="1" applyAlignment="1">
      <alignment horizontal="right"/>
      <protection/>
    </xf>
    <xf numFmtId="0" fontId="8" fillId="0" borderId="0" xfId="20" applyFont="1">
      <alignment/>
      <protection/>
    </xf>
    <xf numFmtId="0" fontId="12" fillId="0" borderId="41" xfId="20" applyFont="1" applyBorder="1">
      <alignment/>
      <protection/>
    </xf>
    <xf numFmtId="0" fontId="10" fillId="0" borderId="42" xfId="20" applyFont="1" applyBorder="1" applyAlignment="1">
      <alignment vertical="center"/>
      <protection/>
    </xf>
    <xf numFmtId="0" fontId="10" fillId="0" borderId="42" xfId="20" applyFont="1" applyBorder="1" applyAlignment="1">
      <alignment vertical="center" wrapText="1"/>
      <protection/>
    </xf>
    <xf numFmtId="0" fontId="10" fillId="0" borderId="54" xfId="20" applyFont="1" applyFill="1" applyBorder="1" applyAlignment="1">
      <alignment horizontal="right" vertical="center"/>
      <protection/>
    </xf>
    <xf numFmtId="49" fontId="8" fillId="0" borderId="0" xfId="20" applyNumberFormat="1" applyFont="1" applyAlignment="1">
      <alignment horizontal="right"/>
      <protection/>
    </xf>
    <xf numFmtId="49" fontId="10" fillId="0" borderId="18" xfId="25" applyNumberFormat="1" applyFont="1" applyFill="1" applyBorder="1" applyAlignment="1">
      <alignment horizontal="center" vertical="center" wrapText="1"/>
      <protection/>
    </xf>
    <xf numFmtId="0" fontId="10" fillId="0" borderId="19" xfId="25" applyFont="1" applyFill="1" applyBorder="1" applyAlignment="1">
      <alignment horizontal="left" vertical="center" wrapText="1"/>
      <protection/>
    </xf>
    <xf numFmtId="0" fontId="10" fillId="0" borderId="21" xfId="25" applyFont="1" applyFill="1" applyBorder="1" applyAlignment="1">
      <alignment horizontal="left" vertical="center" wrapText="1"/>
      <protection/>
    </xf>
    <xf numFmtId="0" fontId="10" fillId="0" borderId="0" xfId="20" applyFont="1" applyAlignment="1">
      <alignment vertical="center" wrapText="1"/>
      <protection/>
    </xf>
    <xf numFmtId="49" fontId="10" fillId="0" borderId="0" xfId="20" applyNumberFormat="1" applyFont="1" applyAlignment="1">
      <alignment horizontal="right" vertical="center" wrapText="1"/>
      <protection/>
    </xf>
    <xf numFmtId="0" fontId="10" fillId="0" borderId="0" xfId="25" applyFont="1" applyAlignment="1">
      <alignment vertical="center" wrapText="1"/>
      <protection/>
    </xf>
    <xf numFmtId="49" fontId="10" fillId="0" borderId="29" xfId="25" applyNumberFormat="1" applyFont="1" applyFill="1" applyBorder="1" applyAlignment="1">
      <alignment horizontal="center" vertical="center" wrapText="1"/>
      <protection/>
    </xf>
    <xf numFmtId="0" fontId="10" fillId="0" borderId="23" xfId="25" applyFont="1" applyFill="1" applyBorder="1" applyAlignment="1">
      <alignment horizontal="left" vertical="center" wrapText="1"/>
      <protection/>
    </xf>
    <xf numFmtId="0" fontId="10" fillId="0" borderId="24" xfId="25" applyFont="1" applyBorder="1" applyAlignment="1">
      <alignment horizontal="left" vertical="center" wrapText="1"/>
      <protection/>
    </xf>
    <xf numFmtId="49" fontId="10" fillId="0" borderId="32" xfId="25" applyNumberFormat="1" applyFont="1" applyFill="1" applyBorder="1" applyAlignment="1">
      <alignment horizontal="center" vertical="center" wrapText="1"/>
      <protection/>
    </xf>
    <xf numFmtId="0" fontId="10" fillId="0" borderId="24" xfId="25" applyFont="1" applyFill="1" applyBorder="1" applyAlignment="1">
      <alignment horizontal="left" vertical="center" wrapText="1"/>
      <protection/>
    </xf>
    <xf numFmtId="49" fontId="10" fillId="0" borderId="43" xfId="25" applyNumberFormat="1" applyFont="1" applyFill="1" applyBorder="1" applyAlignment="1">
      <alignment horizontal="center" vertical="center" wrapText="1"/>
      <protection/>
    </xf>
    <xf numFmtId="0" fontId="10" fillId="0" borderId="47" xfId="25" applyFont="1" applyFill="1" applyBorder="1" applyAlignment="1">
      <alignment horizontal="left" vertical="center" wrapText="1"/>
      <protection/>
    </xf>
    <xf numFmtId="0" fontId="10" fillId="0" borderId="24" xfId="25" applyFont="1" applyFill="1" applyBorder="1" applyAlignment="1">
      <alignment horizontal="left" vertical="center" wrapText="1"/>
      <protection/>
    </xf>
    <xf numFmtId="0" fontId="10" fillId="0" borderId="26" xfId="25" applyFont="1" applyFill="1" applyBorder="1" applyAlignment="1">
      <alignment horizontal="left" vertical="center" wrapText="1"/>
      <protection/>
    </xf>
    <xf numFmtId="49" fontId="8" fillId="0" borderId="0" xfId="20" applyNumberFormat="1" applyFont="1" applyAlignment="1">
      <alignment horizontal="right" vertical="center" wrapText="1"/>
      <protection/>
    </xf>
    <xf numFmtId="49" fontId="10" fillId="0" borderId="55" xfId="25" applyNumberFormat="1" applyFont="1" applyFill="1" applyBorder="1" applyAlignment="1">
      <alignment horizontal="center" vertical="center" wrapText="1"/>
      <protection/>
    </xf>
    <xf numFmtId="49" fontId="10" fillId="0" borderId="16" xfId="25" applyNumberFormat="1" applyFont="1" applyFill="1" applyBorder="1" applyAlignment="1">
      <alignment horizontal="center" vertical="center" wrapText="1"/>
      <protection/>
    </xf>
    <xf numFmtId="0" fontId="10" fillId="0" borderId="14" xfId="25" applyFont="1" applyFill="1" applyBorder="1" applyAlignment="1">
      <alignment horizontal="left" vertical="center" wrapText="1"/>
      <protection/>
    </xf>
    <xf numFmtId="0" fontId="11" fillId="0" borderId="41" xfId="20" applyFont="1" applyFill="1" applyBorder="1" applyAlignment="1">
      <alignment horizontal="left" vertical="top"/>
      <protection/>
    </xf>
    <xf numFmtId="0" fontId="11" fillId="0" borderId="42" xfId="20" applyFont="1" applyFill="1" applyBorder="1" applyAlignment="1">
      <alignment horizontal="left" vertical="top"/>
      <protection/>
    </xf>
    <xf numFmtId="0" fontId="11" fillId="0" borderId="11" xfId="20" applyFont="1" applyFill="1" applyBorder="1" applyAlignment="1">
      <alignment horizontal="left" vertical="top"/>
      <protection/>
    </xf>
    <xf numFmtId="49" fontId="10" fillId="0" borderId="19" xfId="20" applyNumberFormat="1" applyFont="1" applyFill="1" applyBorder="1" applyAlignment="1">
      <alignment horizontal="left" vertical="center" wrapText="1"/>
      <protection/>
    </xf>
    <xf numFmtId="49" fontId="10" fillId="0" borderId="21" xfId="20" applyNumberFormat="1" applyFont="1" applyBorder="1" applyAlignment="1">
      <alignment horizontal="left" vertical="center" wrapText="1"/>
      <protection/>
    </xf>
    <xf numFmtId="3" fontId="10" fillId="0" borderId="51" xfId="20" applyNumberFormat="1" applyFont="1" applyFill="1" applyBorder="1" applyAlignment="1">
      <alignment horizontal="right" vertical="center" wrapText="1"/>
      <protection/>
    </xf>
    <xf numFmtId="0" fontId="8" fillId="0" borderId="0" xfId="20" applyFont="1" applyAlignment="1">
      <alignment vertical="center"/>
      <protection/>
    </xf>
    <xf numFmtId="49" fontId="8" fillId="0" borderId="0" xfId="20" applyNumberFormat="1" applyFont="1" applyAlignment="1">
      <alignment horizontal="right" vertical="center"/>
      <protection/>
    </xf>
    <xf numFmtId="0" fontId="8" fillId="0" borderId="0" xfId="25" applyFont="1" applyAlignment="1">
      <alignment vertical="center"/>
      <protection/>
    </xf>
    <xf numFmtId="49" fontId="10" fillId="0" borderId="23" xfId="20" applyNumberFormat="1" applyFont="1" applyFill="1" applyBorder="1" applyAlignment="1">
      <alignment horizontal="left" vertical="center" wrapText="1"/>
      <protection/>
    </xf>
    <xf numFmtId="49" fontId="10" fillId="0" borderId="26" xfId="20" applyNumberFormat="1" applyFont="1" applyBorder="1" applyAlignment="1">
      <alignment horizontal="left" vertical="center" wrapText="1"/>
      <protection/>
    </xf>
    <xf numFmtId="49" fontId="10" fillId="0" borderId="47" xfId="20" applyNumberFormat="1" applyFont="1" applyFill="1" applyBorder="1" applyAlignment="1">
      <alignment horizontal="left" vertical="center" wrapText="1"/>
      <protection/>
    </xf>
    <xf numFmtId="49" fontId="10" fillId="0" borderId="23" xfId="20" applyNumberFormat="1" applyFont="1" applyBorder="1" applyAlignment="1">
      <alignment horizontal="left" vertical="center" wrapText="1"/>
      <protection/>
    </xf>
    <xf numFmtId="49" fontId="10" fillId="0" borderId="43" xfId="20" applyNumberFormat="1" applyFont="1" applyBorder="1" applyAlignment="1">
      <alignment horizontal="center" vertical="center"/>
      <protection/>
    </xf>
    <xf numFmtId="49" fontId="10" fillId="0" borderId="47" xfId="20" applyNumberFormat="1" applyFont="1" applyFill="1" applyBorder="1" applyAlignment="1">
      <alignment horizontal="left" vertical="center" wrapText="1"/>
      <protection/>
    </xf>
    <xf numFmtId="49" fontId="10" fillId="0" borderId="47" xfId="20" applyNumberFormat="1" applyFont="1" applyBorder="1" applyAlignment="1">
      <alignment horizontal="left" vertical="center" wrapText="1"/>
      <protection/>
    </xf>
    <xf numFmtId="49" fontId="10" fillId="0" borderId="24" xfId="20" applyNumberFormat="1" applyFont="1" applyFill="1" applyBorder="1" applyAlignment="1">
      <alignment horizontal="left" vertical="center" wrapText="1"/>
      <protection/>
    </xf>
    <xf numFmtId="49" fontId="10" fillId="0" borderId="55" xfId="25" applyNumberFormat="1" applyFont="1" applyFill="1" applyBorder="1" applyAlignment="1">
      <alignment horizontal="center" vertical="center" wrapText="1"/>
      <protection/>
    </xf>
    <xf numFmtId="0" fontId="10" fillId="0" borderId="47" xfId="25" applyFont="1" applyFill="1" applyBorder="1" applyAlignment="1">
      <alignment horizontal="left" vertical="center" wrapText="1"/>
      <protection/>
    </xf>
    <xf numFmtId="0" fontId="10" fillId="0" borderId="26" xfId="25" applyFont="1" applyFill="1" applyBorder="1" applyAlignment="1">
      <alignment vertical="center" wrapText="1"/>
      <protection/>
    </xf>
    <xf numFmtId="0" fontId="8" fillId="0" borderId="0" xfId="20" applyFont="1" applyBorder="1" applyAlignment="1">
      <alignment wrapText="1" shrinkToFit="1"/>
      <protection/>
    </xf>
  </cellXfs>
  <cellStyles count="14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ZU - DOPRAVA" xfId="21"/>
    <cellStyle name="normální_ZU - KULTURA" xfId="22"/>
    <cellStyle name="normální_ZU - SOCKA - opravený" xfId="23"/>
    <cellStyle name="normální_ZU - ŠKOLSTVÍ - opravený" xfId="24"/>
    <cellStyle name="normální_ZU - ZDRAVOTNICTVÍ" xfId="25"/>
    <cellStyle name="Percent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1:J33"/>
  <sheetViews>
    <sheetView tabSelected="1" view="pageBreakPreview" zoomScaleSheetLayoutView="100" workbookViewId="0" topLeftCell="A1">
      <selection activeCell="D16" sqref="D16"/>
    </sheetView>
  </sheetViews>
  <sheetFormatPr defaultColWidth="9.00390625" defaultRowHeight="12.75"/>
  <cols>
    <col min="1" max="1" width="13.75390625" style="1" customWidth="1"/>
    <col min="2" max="8" width="9.125" style="1" customWidth="1"/>
    <col min="9" max="9" width="9.125" style="1" hidden="1" customWidth="1"/>
    <col min="10" max="16384" width="9.125" style="1" customWidth="1"/>
  </cols>
  <sheetData>
    <row r="1" ht="18" customHeight="1">
      <c r="J1" s="2"/>
    </row>
    <row r="2" spans="1:7" s="4" customFormat="1" ht="18" customHeight="1">
      <c r="A2" s="3" t="s">
        <v>403</v>
      </c>
      <c r="B2" s="3"/>
      <c r="C2" s="3"/>
      <c r="D2" s="3"/>
      <c r="E2" s="3"/>
      <c r="F2" s="3"/>
      <c r="G2" s="3"/>
    </row>
    <row r="3" spans="1:7" s="9" customFormat="1" ht="15" customHeight="1">
      <c r="A3" s="5" t="s">
        <v>404</v>
      </c>
      <c r="B3" s="6"/>
      <c r="C3" s="7"/>
      <c r="D3" s="8"/>
      <c r="E3" s="6"/>
      <c r="F3" s="6"/>
      <c r="G3" s="6"/>
    </row>
    <row r="4" spans="2:8" s="10" customFormat="1" ht="34.5" customHeight="1">
      <c r="B4" s="11"/>
      <c r="C4" s="11"/>
      <c r="D4" s="11"/>
      <c r="E4" s="11"/>
      <c r="F4" s="11"/>
      <c r="G4" s="11"/>
      <c r="H4" s="11"/>
    </row>
    <row r="5" spans="2:10" s="12" customFormat="1" ht="24.75" customHeight="1">
      <c r="B5" s="13"/>
      <c r="J5" s="14" t="s">
        <v>0</v>
      </c>
    </row>
    <row r="6" spans="1:10" s="18" customFormat="1" ht="56.25" customHeight="1">
      <c r="A6" s="15" t="s">
        <v>1</v>
      </c>
      <c r="B6" s="16" t="s">
        <v>2</v>
      </c>
      <c r="C6" s="16"/>
      <c r="D6" s="16"/>
      <c r="E6" s="16"/>
      <c r="F6" s="16"/>
      <c r="G6" s="16"/>
      <c r="H6" s="16"/>
      <c r="I6" s="16"/>
      <c r="J6" s="17">
        <v>2</v>
      </c>
    </row>
    <row r="7" spans="1:10" s="18" customFormat="1" ht="50.25" customHeight="1">
      <c r="A7" s="15" t="s">
        <v>3</v>
      </c>
      <c r="B7" s="16" t="s">
        <v>4</v>
      </c>
      <c r="C7" s="16"/>
      <c r="D7" s="16"/>
      <c r="E7" s="16"/>
      <c r="F7" s="16"/>
      <c r="G7" s="16"/>
      <c r="H7" s="16"/>
      <c r="I7" s="16"/>
      <c r="J7" s="17">
        <v>3</v>
      </c>
    </row>
    <row r="8" spans="1:10" s="18" customFormat="1" ht="57" customHeight="1">
      <c r="A8" s="15" t="s">
        <v>5</v>
      </c>
      <c r="B8" s="16" t="s">
        <v>6</v>
      </c>
      <c r="C8" s="16"/>
      <c r="D8" s="16"/>
      <c r="E8" s="16"/>
      <c r="F8" s="16"/>
      <c r="G8" s="16"/>
      <c r="H8" s="16"/>
      <c r="I8" s="16"/>
      <c r="J8" s="17">
        <v>4</v>
      </c>
    </row>
    <row r="9" spans="1:10" s="18" customFormat="1" ht="42.75" customHeight="1">
      <c r="A9" s="15" t="s">
        <v>7</v>
      </c>
      <c r="B9" s="16" t="s">
        <v>8</v>
      </c>
      <c r="C9" s="16"/>
      <c r="D9" s="16"/>
      <c r="E9" s="16"/>
      <c r="F9" s="16"/>
      <c r="G9" s="16"/>
      <c r="H9" s="16"/>
      <c r="I9" s="16"/>
      <c r="J9" s="17">
        <v>6</v>
      </c>
    </row>
    <row r="10" spans="1:10" s="18" customFormat="1" ht="42" customHeight="1">
      <c r="A10" s="15" t="s">
        <v>9</v>
      </c>
      <c r="B10" s="16" t="s">
        <v>10</v>
      </c>
      <c r="C10" s="16"/>
      <c r="D10" s="16"/>
      <c r="E10" s="16"/>
      <c r="F10" s="16"/>
      <c r="G10" s="16"/>
      <c r="H10" s="16"/>
      <c r="I10" s="16"/>
      <c r="J10" s="17">
        <v>16</v>
      </c>
    </row>
    <row r="11" spans="1:10" s="18" customFormat="1" ht="41.25" customHeight="1">
      <c r="A11" s="15" t="s">
        <v>11</v>
      </c>
      <c r="B11" s="16" t="s">
        <v>12</v>
      </c>
      <c r="C11" s="16"/>
      <c r="D11" s="16"/>
      <c r="E11" s="16"/>
      <c r="F11" s="16"/>
      <c r="G11" s="16"/>
      <c r="H11" s="16"/>
      <c r="I11" s="16"/>
      <c r="J11" s="17">
        <v>19</v>
      </c>
    </row>
    <row r="12" spans="1:10" s="18" customFormat="1" ht="56.25" customHeight="1">
      <c r="A12" s="15" t="s">
        <v>13</v>
      </c>
      <c r="B12" s="16" t="s">
        <v>14</v>
      </c>
      <c r="C12" s="16"/>
      <c r="D12" s="16"/>
      <c r="E12" s="16"/>
      <c r="F12" s="16"/>
      <c r="G12" s="16"/>
      <c r="H12" s="16"/>
      <c r="I12" s="16"/>
      <c r="J12" s="17">
        <v>20</v>
      </c>
    </row>
    <row r="33" spans="1:10" ht="15">
      <c r="A33" s="19"/>
      <c r="B33" s="19"/>
      <c r="C33" s="19"/>
      <c r="D33" s="19"/>
      <c r="E33" s="19"/>
      <c r="F33" s="19"/>
      <c r="G33" s="19"/>
      <c r="H33" s="19"/>
      <c r="I33" s="19"/>
      <c r="J33" s="19"/>
    </row>
  </sheetData>
  <mergeCells count="10">
    <mergeCell ref="A2:G2"/>
    <mergeCell ref="B4:H4"/>
    <mergeCell ref="B6:I6"/>
    <mergeCell ref="B7:I7"/>
    <mergeCell ref="B12:I12"/>
    <mergeCell ref="A33:J33"/>
    <mergeCell ref="B8:I8"/>
    <mergeCell ref="B9:I9"/>
    <mergeCell ref="B10:I10"/>
    <mergeCell ref="B11:I1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&amp;L&amp;"Tahoma,Tučné"&amp;9Usnesení č. 22/1837 - Příloha č. 4 &amp;"Tahoma,Obyčejné"
Počet stran přílohy: 21&amp;R&amp;"Tahoma,Obyčejné"&amp;9Strana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10.75390625" style="22" customWidth="1"/>
    <col min="2" max="2" width="54.25390625" style="22" customWidth="1"/>
    <col min="3" max="3" width="52.125" style="22" customWidth="1"/>
    <col min="4" max="4" width="21.125" style="22" customWidth="1"/>
    <col min="5" max="16384" width="9.125" style="22" customWidth="1"/>
  </cols>
  <sheetData>
    <row r="1" spans="1:6" ht="18" customHeight="1">
      <c r="A1" s="20" t="s">
        <v>15</v>
      </c>
      <c r="B1" s="20"/>
      <c r="C1" s="20"/>
      <c r="D1" s="20"/>
      <c r="E1" s="21"/>
      <c r="F1" s="21"/>
    </row>
    <row r="2" spans="1:6" ht="13.5" thickBot="1">
      <c r="A2" s="23"/>
      <c r="B2" s="21"/>
      <c r="C2" s="24"/>
      <c r="D2" s="25"/>
      <c r="E2" s="21"/>
      <c r="F2" s="21"/>
    </row>
    <row r="3" spans="1:6" ht="12.75">
      <c r="A3" s="26" t="s">
        <v>16</v>
      </c>
      <c r="B3" s="27" t="s">
        <v>17</v>
      </c>
      <c r="C3" s="28"/>
      <c r="D3" s="29" t="s">
        <v>18</v>
      </c>
      <c r="E3" s="30"/>
      <c r="F3" s="30"/>
    </row>
    <row r="4" spans="1:6" ht="39" thickBot="1">
      <c r="A4" s="31"/>
      <c r="B4" s="32"/>
      <c r="C4" s="33"/>
      <c r="D4" s="34" t="s">
        <v>397</v>
      </c>
      <c r="E4" s="21"/>
      <c r="F4" s="21"/>
    </row>
    <row r="5" spans="1:6" ht="15" customHeight="1" thickBot="1">
      <c r="A5" s="35" t="s">
        <v>19</v>
      </c>
      <c r="B5" s="36" t="s">
        <v>20</v>
      </c>
      <c r="C5" s="37"/>
      <c r="D5" s="38">
        <v>633396</v>
      </c>
      <c r="E5" s="39"/>
      <c r="F5" s="39"/>
    </row>
    <row r="6" spans="1:6" ht="15" customHeight="1" thickBot="1">
      <c r="A6" s="40" t="s">
        <v>21</v>
      </c>
      <c r="B6" s="41"/>
      <c r="C6" s="41"/>
      <c r="D6" s="42">
        <f>SUM(D5)</f>
        <v>633396</v>
      </c>
      <c r="E6" s="39"/>
      <c r="F6" s="39"/>
    </row>
    <row r="7" spans="1:6" ht="15" customHeight="1" thickBot="1">
      <c r="A7" s="43" t="s">
        <v>22</v>
      </c>
      <c r="B7" s="44"/>
      <c r="C7" s="45"/>
      <c r="D7" s="46"/>
      <c r="E7" s="39"/>
      <c r="F7" s="47"/>
    </row>
    <row r="8" spans="1:6" ht="12.75">
      <c r="A8" s="48" t="s">
        <v>16</v>
      </c>
      <c r="B8" s="49" t="s">
        <v>17</v>
      </c>
      <c r="C8" s="50" t="s">
        <v>23</v>
      </c>
      <c r="D8" s="51" t="s">
        <v>18</v>
      </c>
      <c r="E8" s="39"/>
      <c r="F8" s="47"/>
    </row>
    <row r="9" spans="1:6" ht="39.75" customHeight="1" thickBot="1">
      <c r="A9" s="52"/>
      <c r="B9" s="53"/>
      <c r="C9" s="54"/>
      <c r="D9" s="55" t="s">
        <v>398</v>
      </c>
      <c r="E9" s="39"/>
      <c r="F9" s="47"/>
    </row>
    <row r="10" spans="1:6" ht="15" customHeight="1">
      <c r="A10" s="56" t="s">
        <v>19</v>
      </c>
      <c r="B10" s="57" t="s">
        <v>20</v>
      </c>
      <c r="C10" s="58" t="s">
        <v>24</v>
      </c>
      <c r="D10" s="59">
        <v>160000</v>
      </c>
      <c r="E10" s="39"/>
      <c r="F10" s="47"/>
    </row>
    <row r="11" spans="1:6" ht="15" customHeight="1">
      <c r="A11" s="60"/>
      <c r="B11" s="61"/>
      <c r="C11" s="62" t="s">
        <v>25</v>
      </c>
      <c r="D11" s="63">
        <v>25000</v>
      </c>
      <c r="E11" s="39"/>
      <c r="F11" s="47"/>
    </row>
    <row r="12" spans="1:6" ht="15" customHeight="1">
      <c r="A12" s="60"/>
      <c r="B12" s="61"/>
      <c r="C12" s="64" t="s">
        <v>26</v>
      </c>
      <c r="D12" s="65">
        <v>53300</v>
      </c>
      <c r="E12" s="39"/>
      <c r="F12" s="47"/>
    </row>
    <row r="13" spans="1:6" ht="41.25" customHeight="1" thickBot="1">
      <c r="A13" s="66"/>
      <c r="B13" s="67"/>
      <c r="C13" s="68" t="s">
        <v>27</v>
      </c>
      <c r="D13" s="69">
        <v>10</v>
      </c>
      <c r="E13" s="39"/>
      <c r="F13" s="47"/>
    </row>
    <row r="14" spans="1:6" ht="15" customHeight="1" thickBot="1">
      <c r="A14" s="70" t="s">
        <v>21</v>
      </c>
      <c r="B14" s="71"/>
      <c r="C14" s="72"/>
      <c r="D14" s="73">
        <f>SUM(D10:D13)</f>
        <v>238310</v>
      </c>
      <c r="E14" s="39"/>
      <c r="F14" s="47"/>
    </row>
    <row r="15" spans="1:6" ht="15" customHeight="1" thickBot="1">
      <c r="A15" s="74"/>
      <c r="B15" s="75"/>
      <c r="C15" s="75"/>
      <c r="D15" s="76"/>
      <c r="E15" s="75"/>
      <c r="F15" s="75"/>
    </row>
    <row r="16" spans="1:6" ht="12.75">
      <c r="A16" s="77" t="s">
        <v>16</v>
      </c>
      <c r="B16" s="49" t="s">
        <v>17</v>
      </c>
      <c r="C16" s="27" t="s">
        <v>23</v>
      </c>
      <c r="D16" s="78" t="s">
        <v>18</v>
      </c>
      <c r="E16" s="39"/>
      <c r="F16" s="39"/>
    </row>
    <row r="17" spans="1:6" ht="51.75" thickBot="1">
      <c r="A17" s="79"/>
      <c r="B17" s="53"/>
      <c r="C17" s="80"/>
      <c r="D17" s="34" t="s">
        <v>399</v>
      </c>
      <c r="E17" s="39"/>
      <c r="F17" s="39"/>
    </row>
    <row r="18" spans="1:6" ht="15" customHeight="1">
      <c r="A18" s="81" t="s">
        <v>19</v>
      </c>
      <c r="B18" s="57" t="s">
        <v>20</v>
      </c>
      <c r="C18" s="82" t="s">
        <v>28</v>
      </c>
      <c r="D18" s="83">
        <v>40000</v>
      </c>
      <c r="E18" s="39"/>
      <c r="F18" s="39"/>
    </row>
    <row r="19" spans="1:6" ht="27.75" customHeight="1">
      <c r="A19" s="84"/>
      <c r="B19" s="61"/>
      <c r="C19" s="85" t="s">
        <v>29</v>
      </c>
      <c r="D19" s="86">
        <v>60000</v>
      </c>
      <c r="E19" s="39"/>
      <c r="F19" s="39"/>
    </row>
    <row r="20" spans="1:6" ht="15" customHeight="1" thickBot="1">
      <c r="A20" s="87"/>
      <c r="B20" s="67"/>
      <c r="C20" s="88" t="s">
        <v>30</v>
      </c>
      <c r="D20" s="89">
        <v>25000</v>
      </c>
      <c r="E20" s="39"/>
      <c r="F20" s="39"/>
    </row>
    <row r="21" spans="1:6" ht="15" customHeight="1" thickBot="1">
      <c r="A21" s="90" t="s">
        <v>21</v>
      </c>
      <c r="B21" s="91"/>
      <c r="C21" s="91"/>
      <c r="D21" s="92">
        <f>SUM(D18:D20)</f>
        <v>125000</v>
      </c>
      <c r="E21" s="39"/>
      <c r="F21" s="39"/>
    </row>
    <row r="22" spans="1:6" ht="12.75">
      <c r="A22" s="74"/>
      <c r="B22" s="75"/>
      <c r="C22" s="93"/>
      <c r="D22" s="76"/>
      <c r="E22" s="39"/>
      <c r="F22" s="39"/>
    </row>
    <row r="23" spans="1:6" ht="12.75">
      <c r="A23" s="94"/>
      <c r="B23" s="95"/>
      <c r="C23" s="96"/>
      <c r="D23" s="96"/>
      <c r="E23" s="39"/>
      <c r="F23" s="39"/>
    </row>
    <row r="24" spans="1:6" ht="12.75">
      <c r="A24" s="94"/>
      <c r="B24" s="95"/>
      <c r="C24" s="96"/>
      <c r="D24" s="96"/>
      <c r="E24" s="39"/>
      <c r="F24" s="39"/>
    </row>
    <row r="25" spans="1:6" ht="12.75">
      <c r="A25" s="94"/>
      <c r="B25" s="95"/>
      <c r="C25" s="96"/>
      <c r="D25" s="96"/>
      <c r="E25" s="39"/>
      <c r="F25" s="39"/>
    </row>
  </sheetData>
  <mergeCells count="17">
    <mergeCell ref="B10:B13"/>
    <mergeCell ref="A21:C21"/>
    <mergeCell ref="A6:C6"/>
    <mergeCell ref="A16:A17"/>
    <mergeCell ref="B16:B17"/>
    <mergeCell ref="C16:C17"/>
    <mergeCell ref="A14:C14"/>
    <mergeCell ref="A18:A20"/>
    <mergeCell ref="B18:B20"/>
    <mergeCell ref="A10:A13"/>
    <mergeCell ref="A1:D1"/>
    <mergeCell ref="A3:A4"/>
    <mergeCell ref="B3:C4"/>
    <mergeCell ref="C8:C9"/>
    <mergeCell ref="B5:C5"/>
    <mergeCell ref="A8:A9"/>
    <mergeCell ref="B8:B9"/>
  </mergeCells>
  <printOptions/>
  <pageMargins left="0.75" right="0.75" top="1" bottom="1" header="0.4921259845" footer="0.4921259845"/>
  <pageSetup firstPageNumber="2" useFirstPageNumber="1" horizontalDpi="600" verticalDpi="600" orientation="landscape" paperSize="9" scale="94" r:id="rId1"/>
  <headerFooter alignWithMargins="0">
    <oddHeader>&amp;L&amp;"Tahoma,Tučné"&amp;9Usnesení č. 22/1837 - Příloha č. 4 &amp;"Tahoma,Obyčejné"
Počet stran přílohy: 21&amp;R&amp;"Tahoma,Obyčejné"&amp;9Strana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10.75390625" style="97" customWidth="1"/>
    <col min="2" max="2" width="45.125" style="97" customWidth="1"/>
    <col min="3" max="3" width="60.75390625" style="97" customWidth="1"/>
    <col min="4" max="4" width="21.125" style="97" customWidth="1"/>
    <col min="5" max="16384" width="9.125" style="97" customWidth="1"/>
  </cols>
  <sheetData>
    <row r="1" spans="1:5" ht="18" customHeight="1">
      <c r="A1" s="20" t="s">
        <v>31</v>
      </c>
      <c r="B1" s="20"/>
      <c r="C1" s="20"/>
      <c r="D1" s="20"/>
      <c r="E1" s="21"/>
    </row>
    <row r="2" spans="1:5" ht="12.75">
      <c r="A2" s="98"/>
      <c r="B2" s="99"/>
      <c r="C2" s="99"/>
      <c r="D2" s="99"/>
      <c r="E2" s="21"/>
    </row>
    <row r="3" spans="1:5" ht="13.5" thickBot="1">
      <c r="A3" s="23"/>
      <c r="B3" s="21"/>
      <c r="C3" s="24"/>
      <c r="D3" s="25"/>
      <c r="E3" s="21"/>
    </row>
    <row r="4" spans="1:5" ht="17.25" customHeight="1">
      <c r="A4" s="26" t="s">
        <v>16</v>
      </c>
      <c r="B4" s="27" t="s">
        <v>17</v>
      </c>
      <c r="C4" s="100"/>
      <c r="D4" s="29" t="s">
        <v>18</v>
      </c>
      <c r="E4" s="30"/>
    </row>
    <row r="5" spans="1:5" ht="39" thickBot="1">
      <c r="A5" s="31"/>
      <c r="B5" s="101"/>
      <c r="C5" s="102"/>
      <c r="D5" s="55" t="s">
        <v>397</v>
      </c>
      <c r="E5" s="21"/>
    </row>
    <row r="6" spans="1:5" ht="15" customHeight="1">
      <c r="A6" s="103" t="s">
        <v>32</v>
      </c>
      <c r="B6" s="104" t="s">
        <v>33</v>
      </c>
      <c r="C6" s="105"/>
      <c r="D6" s="106">
        <v>35185</v>
      </c>
      <c r="E6" s="39"/>
    </row>
    <row r="7" spans="1:5" ht="15" customHeight="1">
      <c r="A7" s="107" t="s">
        <v>34</v>
      </c>
      <c r="B7" s="108" t="s">
        <v>35</v>
      </c>
      <c r="C7" s="109"/>
      <c r="D7" s="106">
        <v>20150</v>
      </c>
      <c r="E7" s="39"/>
    </row>
    <row r="8" spans="1:5" ht="15" customHeight="1">
      <c r="A8" s="107" t="s">
        <v>36</v>
      </c>
      <c r="B8" s="108" t="s">
        <v>37</v>
      </c>
      <c r="C8" s="109"/>
      <c r="D8" s="106">
        <v>43000</v>
      </c>
      <c r="E8" s="39"/>
    </row>
    <row r="9" spans="1:5" ht="15" customHeight="1">
      <c r="A9" s="107" t="s">
        <v>38</v>
      </c>
      <c r="B9" s="108" t="s">
        <v>39</v>
      </c>
      <c r="C9" s="110"/>
      <c r="D9" s="106">
        <v>26410</v>
      </c>
      <c r="E9" s="39"/>
    </row>
    <row r="10" spans="1:5" ht="15" customHeight="1">
      <c r="A10" s="107" t="s">
        <v>40</v>
      </c>
      <c r="B10" s="108" t="s">
        <v>41</v>
      </c>
      <c r="C10" s="110"/>
      <c r="D10" s="106">
        <v>21800</v>
      </c>
      <c r="E10" s="39"/>
    </row>
    <row r="11" spans="1:5" ht="15" customHeight="1">
      <c r="A11" s="111" t="s">
        <v>42</v>
      </c>
      <c r="B11" s="108" t="s">
        <v>43</v>
      </c>
      <c r="C11" s="109"/>
      <c r="D11" s="86">
        <v>18700</v>
      </c>
      <c r="E11" s="39"/>
    </row>
    <row r="12" spans="1:5" ht="15" customHeight="1" thickBot="1">
      <c r="A12" s="112" t="s">
        <v>44</v>
      </c>
      <c r="B12" s="113" t="s">
        <v>45</v>
      </c>
      <c r="C12" s="114"/>
      <c r="D12" s="115">
        <v>25300</v>
      </c>
      <c r="E12" s="39"/>
    </row>
    <row r="13" spans="1:5" ht="15" customHeight="1" thickBot="1">
      <c r="A13" s="116" t="s">
        <v>21</v>
      </c>
      <c r="B13" s="117"/>
      <c r="C13" s="117"/>
      <c r="D13" s="42">
        <f>SUM(D6:D12)</f>
        <v>190545</v>
      </c>
      <c r="E13" s="39"/>
    </row>
    <row r="14" spans="1:5" ht="15" customHeight="1" thickBot="1">
      <c r="A14" s="43" t="s">
        <v>22</v>
      </c>
      <c r="B14" s="44"/>
      <c r="C14" s="45"/>
      <c r="D14" s="46"/>
      <c r="E14" s="47"/>
    </row>
    <row r="15" spans="1:5" ht="19.5" customHeight="1">
      <c r="A15" s="48" t="s">
        <v>16</v>
      </c>
      <c r="B15" s="49" t="s">
        <v>17</v>
      </c>
      <c r="C15" s="50" t="s">
        <v>23</v>
      </c>
      <c r="D15" s="51" t="s">
        <v>18</v>
      </c>
      <c r="E15" s="47"/>
    </row>
    <row r="16" spans="1:5" ht="39.75" customHeight="1" thickBot="1">
      <c r="A16" s="52"/>
      <c r="B16" s="53"/>
      <c r="C16" s="54"/>
      <c r="D16" s="55" t="s">
        <v>398</v>
      </c>
      <c r="E16" s="47"/>
    </row>
    <row r="17" spans="1:5" ht="15" customHeight="1">
      <c r="A17" s="81" t="s">
        <v>32</v>
      </c>
      <c r="B17" s="57" t="s">
        <v>33</v>
      </c>
      <c r="C17" s="62" t="s">
        <v>46</v>
      </c>
      <c r="D17" s="63">
        <v>935</v>
      </c>
      <c r="E17" s="47"/>
    </row>
    <row r="18" spans="1:5" ht="15" customHeight="1">
      <c r="A18" s="84"/>
      <c r="B18" s="61"/>
      <c r="C18" s="62" t="s">
        <v>47</v>
      </c>
      <c r="D18" s="63">
        <v>6000</v>
      </c>
      <c r="E18" s="47"/>
    </row>
    <row r="19" spans="1:5" ht="15" customHeight="1">
      <c r="A19" s="118"/>
      <c r="B19" s="119"/>
      <c r="C19" s="62" t="s">
        <v>48</v>
      </c>
      <c r="D19" s="63">
        <v>150</v>
      </c>
      <c r="E19" s="47"/>
    </row>
    <row r="20" spans="1:5" ht="27.75" customHeight="1">
      <c r="A20" s="103" t="s">
        <v>34</v>
      </c>
      <c r="B20" s="120" t="s">
        <v>35</v>
      </c>
      <c r="C20" s="62" t="s">
        <v>49</v>
      </c>
      <c r="D20" s="63">
        <v>150</v>
      </c>
      <c r="E20" s="47"/>
    </row>
    <row r="21" spans="1:5" s="125" customFormat="1" ht="15" customHeight="1">
      <c r="A21" s="121" t="s">
        <v>36</v>
      </c>
      <c r="B21" s="122" t="s">
        <v>37</v>
      </c>
      <c r="C21" s="123" t="s">
        <v>50</v>
      </c>
      <c r="D21" s="106">
        <v>300</v>
      </c>
      <c r="E21" s="124"/>
    </row>
    <row r="22" spans="1:5" ht="15" customHeight="1">
      <c r="A22" s="126" t="s">
        <v>38</v>
      </c>
      <c r="B22" s="127" t="s">
        <v>39</v>
      </c>
      <c r="C22" s="64" t="s">
        <v>51</v>
      </c>
      <c r="D22" s="65">
        <v>310</v>
      </c>
      <c r="E22" s="47"/>
    </row>
    <row r="23" spans="1:5" s="125" customFormat="1" ht="15" customHeight="1" thickBot="1">
      <c r="A23" s="128" t="s">
        <v>42</v>
      </c>
      <c r="B23" s="129" t="s">
        <v>52</v>
      </c>
      <c r="C23" s="64" t="s">
        <v>53</v>
      </c>
      <c r="D23" s="65">
        <v>2500</v>
      </c>
      <c r="E23" s="124"/>
    </row>
    <row r="24" spans="1:5" ht="15" customHeight="1" thickBot="1">
      <c r="A24" s="130" t="s">
        <v>21</v>
      </c>
      <c r="B24" s="131"/>
      <c r="C24" s="132"/>
      <c r="D24" s="133">
        <f>SUM(D17:D23)</f>
        <v>10345</v>
      </c>
      <c r="E24" s="47"/>
    </row>
    <row r="25" spans="1:5" ht="12.75">
      <c r="A25" s="74"/>
      <c r="B25" s="75"/>
      <c r="C25" s="75"/>
      <c r="D25" s="76"/>
      <c r="E25" s="75"/>
    </row>
    <row r="26" spans="1:5" ht="12.75">
      <c r="A26" s="74"/>
      <c r="B26" s="75"/>
      <c r="C26" s="75"/>
      <c r="D26" s="76"/>
      <c r="E26" s="75"/>
    </row>
    <row r="27" spans="1:5" ht="12.75">
      <c r="A27" s="74"/>
      <c r="B27" s="75"/>
      <c r="C27" s="93"/>
      <c r="D27" s="76"/>
      <c r="E27" s="39"/>
    </row>
    <row r="28" spans="1:5" ht="12.75">
      <c r="A28" s="94"/>
      <c r="B28" s="95"/>
      <c r="C28" s="96"/>
      <c r="D28" s="96"/>
      <c r="E28" s="39"/>
    </row>
    <row r="29" spans="1:5" ht="12.75">
      <c r="A29" s="94"/>
      <c r="B29" s="95"/>
      <c r="C29" s="96"/>
      <c r="D29" s="96"/>
      <c r="E29" s="39"/>
    </row>
    <row r="30" spans="1:5" ht="12.75">
      <c r="A30" s="94"/>
      <c r="B30" s="95"/>
      <c r="C30" s="96"/>
      <c r="D30" s="96"/>
      <c r="E30" s="39"/>
    </row>
  </sheetData>
  <mergeCells count="18">
    <mergeCell ref="B12:C12"/>
    <mergeCell ref="B6:C6"/>
    <mergeCell ref="B7:C7"/>
    <mergeCell ref="B8:C8"/>
    <mergeCell ref="B11:C11"/>
    <mergeCell ref="B9:C9"/>
    <mergeCell ref="B10:C10"/>
    <mergeCell ref="A13:C13"/>
    <mergeCell ref="A24:C24"/>
    <mergeCell ref="A15:A16"/>
    <mergeCell ref="B15:B16"/>
    <mergeCell ref="C15:C16"/>
    <mergeCell ref="B17:B19"/>
    <mergeCell ref="A17:A19"/>
    <mergeCell ref="A1:D1"/>
    <mergeCell ref="A4:A5"/>
    <mergeCell ref="B4:C5"/>
    <mergeCell ref="B2:D2"/>
  </mergeCells>
  <printOptions/>
  <pageMargins left="0.75" right="0.75" top="1" bottom="1" header="0.4921259845" footer="0.4921259845"/>
  <pageSetup firstPageNumber="3" useFirstPageNumber="1" fitToHeight="0" fitToWidth="1" horizontalDpi="600" verticalDpi="600" orientation="landscape" paperSize="9" scale="95" r:id="rId1"/>
  <headerFooter alignWithMargins="0">
    <oddHeader>&amp;L&amp;"Tahoma,Tučné"&amp;9Usnesení č. 22/1837 - Příloha č. 4 &amp;"Tahoma,Obyčejné"
Počet stran přílohy: 21&amp;R&amp;"Tahoma,Obyčejné"&amp;9Strana &amp;P</oddHeader>
  </headerFooter>
  <rowBreaks count="1" manualBreakCount="1">
    <brk id="24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SheetLayoutView="100" workbookViewId="0" topLeftCell="A1">
      <selection activeCell="C30" sqref="C30"/>
    </sheetView>
  </sheetViews>
  <sheetFormatPr defaultColWidth="9.00390625" defaultRowHeight="12.75"/>
  <cols>
    <col min="1" max="1" width="10.75390625" style="135" customWidth="1"/>
    <col min="2" max="2" width="55.125" style="135" customWidth="1"/>
    <col min="3" max="3" width="50.75390625" style="181" customWidth="1"/>
    <col min="4" max="4" width="21.125" style="135" customWidth="1"/>
    <col min="5" max="16384" width="9.125" style="135" customWidth="1"/>
  </cols>
  <sheetData>
    <row r="1" spans="1:6" ht="18" customHeight="1">
      <c r="A1" s="20" t="s">
        <v>54</v>
      </c>
      <c r="B1" s="20"/>
      <c r="C1" s="20"/>
      <c r="D1" s="20"/>
      <c r="E1" s="134"/>
      <c r="F1" s="134"/>
    </row>
    <row r="2" spans="1:6" ht="12.75">
      <c r="A2" s="136"/>
      <c r="B2" s="137"/>
      <c r="C2" s="137"/>
      <c r="D2" s="137"/>
      <c r="E2" s="134"/>
      <c r="F2" s="134"/>
    </row>
    <row r="3" spans="1:6" ht="13.5" thickBot="1">
      <c r="A3" s="138"/>
      <c r="B3" s="134"/>
      <c r="C3" s="139"/>
      <c r="D3" s="140"/>
      <c r="E3" s="134"/>
      <c r="F3" s="134"/>
    </row>
    <row r="4" spans="1:6" s="142" customFormat="1" ht="17.25" customHeight="1">
      <c r="A4" s="26" t="s">
        <v>16</v>
      </c>
      <c r="B4" s="27" t="s">
        <v>17</v>
      </c>
      <c r="C4" s="141"/>
      <c r="D4" s="29" t="s">
        <v>18</v>
      </c>
      <c r="E4" s="30"/>
      <c r="F4" s="30"/>
    </row>
    <row r="5" spans="1:6" s="142" customFormat="1" ht="39" thickBot="1">
      <c r="A5" s="31"/>
      <c r="B5" s="143"/>
      <c r="C5" s="144"/>
      <c r="D5" s="34" t="s">
        <v>397</v>
      </c>
      <c r="E5" s="21"/>
      <c r="F5" s="21"/>
    </row>
    <row r="6" spans="1:6" s="147" customFormat="1" ht="15" customHeight="1" thickBot="1">
      <c r="A6" s="103" t="s">
        <v>55</v>
      </c>
      <c r="B6" s="145" t="s">
        <v>56</v>
      </c>
      <c r="C6" s="146"/>
      <c r="D6" s="106">
        <v>16750</v>
      </c>
      <c r="E6" s="124"/>
      <c r="F6" s="124"/>
    </row>
    <row r="7" spans="1:6" s="150" customFormat="1" ht="15" customHeight="1" thickBot="1">
      <c r="A7" s="90" t="s">
        <v>21</v>
      </c>
      <c r="B7" s="91"/>
      <c r="C7" s="91"/>
      <c r="D7" s="148">
        <f>SUM(D6:D6)</f>
        <v>16750</v>
      </c>
      <c r="E7" s="149"/>
      <c r="F7" s="149"/>
    </row>
    <row r="8" spans="1:6" s="142" customFormat="1" ht="15" customHeight="1" thickBot="1">
      <c r="A8" s="43" t="s">
        <v>22</v>
      </c>
      <c r="B8" s="44"/>
      <c r="C8" s="45"/>
      <c r="D8" s="46"/>
      <c r="E8" s="39"/>
      <c r="F8" s="47"/>
    </row>
    <row r="9" spans="1:6" s="142" customFormat="1" ht="19.5" customHeight="1">
      <c r="A9" s="48" t="s">
        <v>16</v>
      </c>
      <c r="B9" s="49" t="s">
        <v>17</v>
      </c>
      <c r="C9" s="151" t="s">
        <v>23</v>
      </c>
      <c r="D9" s="51" t="s">
        <v>18</v>
      </c>
      <c r="E9" s="39"/>
      <c r="F9" s="47"/>
    </row>
    <row r="10" spans="1:6" s="142" customFormat="1" ht="39.75" customHeight="1" thickBot="1">
      <c r="A10" s="52"/>
      <c r="B10" s="53"/>
      <c r="C10" s="152"/>
      <c r="D10" s="55" t="s">
        <v>398</v>
      </c>
      <c r="E10" s="39"/>
      <c r="F10" s="47"/>
    </row>
    <row r="11" spans="1:6" s="147" customFormat="1" ht="15" customHeight="1">
      <c r="A11" s="81" t="s">
        <v>55</v>
      </c>
      <c r="B11" s="57" t="s">
        <v>56</v>
      </c>
      <c r="C11" s="153" t="s">
        <v>57</v>
      </c>
      <c r="D11" s="63">
        <v>350</v>
      </c>
      <c r="E11" s="124"/>
      <c r="F11" s="154"/>
    </row>
    <row r="12" spans="1:6" s="147" customFormat="1" ht="15" customHeight="1">
      <c r="A12" s="84"/>
      <c r="B12" s="61"/>
      <c r="C12" s="155" t="s">
        <v>58</v>
      </c>
      <c r="D12" s="63">
        <v>1200</v>
      </c>
      <c r="E12" s="124"/>
      <c r="F12" s="154"/>
    </row>
    <row r="13" spans="1:6" s="147" customFormat="1" ht="15" customHeight="1" thickBot="1">
      <c r="A13" s="118"/>
      <c r="B13" s="119"/>
      <c r="C13" s="120" t="s">
        <v>59</v>
      </c>
      <c r="D13" s="63">
        <v>4800</v>
      </c>
      <c r="E13" s="124"/>
      <c r="F13" s="154"/>
    </row>
    <row r="14" spans="1:6" s="150" customFormat="1" ht="15" customHeight="1" thickBot="1">
      <c r="A14" s="130" t="s">
        <v>21</v>
      </c>
      <c r="B14" s="131"/>
      <c r="C14" s="132"/>
      <c r="D14" s="133">
        <f>SUM(D11:D13)</f>
        <v>6350</v>
      </c>
      <c r="E14" s="149"/>
      <c r="F14" s="156"/>
    </row>
    <row r="15" spans="1:6" ht="15" customHeight="1" thickBot="1">
      <c r="A15" s="157"/>
      <c r="B15" s="158"/>
      <c r="C15" s="159"/>
      <c r="D15" s="160"/>
      <c r="E15" s="158"/>
      <c r="F15" s="158"/>
    </row>
    <row r="16" spans="1:6" s="142" customFormat="1" ht="19.5" customHeight="1">
      <c r="A16" s="48" t="s">
        <v>16</v>
      </c>
      <c r="B16" s="49" t="s">
        <v>17</v>
      </c>
      <c r="C16" s="151" t="s">
        <v>23</v>
      </c>
      <c r="D16" s="51" t="s">
        <v>18</v>
      </c>
      <c r="E16" s="39"/>
      <c r="F16" s="47"/>
    </row>
    <row r="17" spans="1:6" s="142" customFormat="1" ht="39.75" customHeight="1" thickBot="1">
      <c r="A17" s="52"/>
      <c r="B17" s="53"/>
      <c r="C17" s="152"/>
      <c r="D17" s="55" t="s">
        <v>400</v>
      </c>
      <c r="E17" s="39"/>
      <c r="F17" s="47"/>
    </row>
    <row r="18" spans="1:6" s="163" customFormat="1" ht="15" customHeight="1">
      <c r="A18" s="126" t="s">
        <v>60</v>
      </c>
      <c r="B18" s="161" t="s">
        <v>61</v>
      </c>
      <c r="C18" s="153" t="s">
        <v>62</v>
      </c>
      <c r="D18" s="162">
        <v>1200</v>
      </c>
      <c r="E18" s="39"/>
      <c r="F18" s="39"/>
    </row>
    <row r="19" spans="1:6" s="163" customFormat="1" ht="15" customHeight="1">
      <c r="A19" s="126" t="s">
        <v>63</v>
      </c>
      <c r="B19" s="164" t="s">
        <v>64</v>
      </c>
      <c r="C19" s="155" t="s">
        <v>65</v>
      </c>
      <c r="D19" s="162">
        <v>1000</v>
      </c>
      <c r="E19" s="39"/>
      <c r="F19" s="39"/>
    </row>
    <row r="20" spans="1:6" s="163" customFormat="1" ht="15" customHeight="1">
      <c r="A20" s="126" t="s">
        <v>66</v>
      </c>
      <c r="B20" s="164" t="s">
        <v>67</v>
      </c>
      <c r="C20" s="155" t="s">
        <v>68</v>
      </c>
      <c r="D20" s="162">
        <v>2500</v>
      </c>
      <c r="E20" s="39"/>
      <c r="F20" s="39"/>
    </row>
    <row r="21" spans="1:6" s="163" customFormat="1" ht="15" customHeight="1" thickBot="1">
      <c r="A21" s="165" t="s">
        <v>69</v>
      </c>
      <c r="B21" s="166" t="s">
        <v>70</v>
      </c>
      <c r="C21" s="167" t="s">
        <v>71</v>
      </c>
      <c r="D21" s="168">
        <v>5000</v>
      </c>
      <c r="E21" s="39"/>
      <c r="F21" s="39"/>
    </row>
    <row r="22" spans="1:6" s="163" customFormat="1" ht="15" customHeight="1" thickBot="1">
      <c r="A22" s="90" t="s">
        <v>21</v>
      </c>
      <c r="B22" s="91"/>
      <c r="C22" s="91"/>
      <c r="D22" s="92">
        <f>SUM(D18:D21)</f>
        <v>9700</v>
      </c>
      <c r="E22" s="39"/>
      <c r="F22" s="39"/>
    </row>
    <row r="23" spans="1:6" ht="13.5" customHeight="1" thickBot="1">
      <c r="A23" s="157"/>
      <c r="B23" s="158"/>
      <c r="C23" s="159"/>
      <c r="D23" s="160"/>
      <c r="E23" s="158"/>
      <c r="F23" s="158"/>
    </row>
    <row r="24" spans="1:6" s="171" customFormat="1" ht="12.75">
      <c r="A24" s="77" t="s">
        <v>16</v>
      </c>
      <c r="B24" s="169" t="s">
        <v>17</v>
      </c>
      <c r="C24" s="27" t="s">
        <v>23</v>
      </c>
      <c r="D24" s="78" t="s">
        <v>18</v>
      </c>
      <c r="E24" s="170"/>
      <c r="F24" s="170"/>
    </row>
    <row r="25" spans="1:6" s="171" customFormat="1" ht="51.75" customHeight="1" thickBot="1">
      <c r="A25" s="79"/>
      <c r="B25" s="172"/>
      <c r="C25" s="80"/>
      <c r="D25" s="34" t="s">
        <v>399</v>
      </c>
      <c r="E25" s="170"/>
      <c r="F25" s="170"/>
    </row>
    <row r="26" spans="1:6" s="171" customFormat="1" ht="27.75" customHeight="1">
      <c r="A26" s="173" t="s">
        <v>72</v>
      </c>
      <c r="B26" s="174" t="s">
        <v>73</v>
      </c>
      <c r="C26" s="175" t="s">
        <v>74</v>
      </c>
      <c r="D26" s="106">
        <v>1000</v>
      </c>
      <c r="E26" s="170"/>
      <c r="F26" s="170"/>
    </row>
    <row r="27" spans="1:6" s="171" customFormat="1" ht="15" customHeight="1" thickBot="1">
      <c r="A27" s="176" t="s">
        <v>75</v>
      </c>
      <c r="B27" s="177" t="s">
        <v>405</v>
      </c>
      <c r="C27" s="178" t="s">
        <v>76</v>
      </c>
      <c r="D27" s="162">
        <v>2500</v>
      </c>
      <c r="E27" s="170"/>
      <c r="F27" s="170"/>
    </row>
    <row r="28" spans="1:6" s="180" customFormat="1" ht="15" customHeight="1" thickBot="1">
      <c r="A28" s="90" t="s">
        <v>21</v>
      </c>
      <c r="B28" s="91"/>
      <c r="C28" s="91"/>
      <c r="D28" s="92">
        <f>SUM(D26:D27)</f>
        <v>3500</v>
      </c>
      <c r="E28" s="179"/>
      <c r="F28" s="179"/>
    </row>
  </sheetData>
  <mergeCells count="20">
    <mergeCell ref="A1:D1"/>
    <mergeCell ref="A4:A5"/>
    <mergeCell ref="B4:C5"/>
    <mergeCell ref="B2:D2"/>
    <mergeCell ref="B6:C6"/>
    <mergeCell ref="B11:B13"/>
    <mergeCell ref="A11:A13"/>
    <mergeCell ref="A7:C7"/>
    <mergeCell ref="A9:A10"/>
    <mergeCell ref="B9:B10"/>
    <mergeCell ref="C9:C10"/>
    <mergeCell ref="A14:C14"/>
    <mergeCell ref="A28:C28"/>
    <mergeCell ref="A24:A25"/>
    <mergeCell ref="B24:B25"/>
    <mergeCell ref="C24:C25"/>
    <mergeCell ref="C16:C17"/>
    <mergeCell ref="B16:B17"/>
    <mergeCell ref="A22:C22"/>
    <mergeCell ref="A16:A17"/>
  </mergeCells>
  <printOptions/>
  <pageMargins left="0.7874015748031497" right="0.7874015748031497" top="0.984251968503937" bottom="0.984251968503937" header="0.5118110236220472" footer="0.5118110236220472"/>
  <pageSetup firstPageNumber="4" useFirstPageNumber="1" fitToHeight="0" fitToWidth="1" horizontalDpi="600" verticalDpi="600" orientation="landscape" paperSize="9" scale="95" r:id="rId1"/>
  <headerFooter alignWithMargins="0">
    <oddHeader>&amp;L&amp;"Tahoma,Tučné"&amp;9Usnesení č. 22/1837 - Příloha č. 4 &amp;"Tahoma,Obyčejné"
Počet stran přílohy: 21&amp;R&amp;"Tahoma,Obyčejné"&amp;9Strana &amp;P</oddHeader>
  </headerFooter>
  <rowBreaks count="1" manualBreakCount="1">
    <brk id="2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10.75390625" style="227" customWidth="1"/>
    <col min="2" max="2" width="68.75390625" style="228" customWidth="1"/>
    <col min="3" max="3" width="12.00390625" style="229" customWidth="1"/>
    <col min="4" max="5" width="12.375" style="212" customWidth="1"/>
    <col min="6" max="6" width="9.75390625" style="212" customWidth="1"/>
    <col min="7" max="7" width="9.75390625" style="189" customWidth="1"/>
    <col min="8" max="16384" width="9.125" style="212" customWidth="1"/>
  </cols>
  <sheetData>
    <row r="1" spans="1:7" s="183" customFormat="1" ht="18" customHeight="1">
      <c r="A1" s="182" t="s">
        <v>77</v>
      </c>
      <c r="B1" s="182"/>
      <c r="C1" s="182"/>
      <c r="D1" s="182"/>
      <c r="E1" s="182"/>
      <c r="F1" s="182"/>
      <c r="G1" s="182"/>
    </row>
    <row r="2" spans="1:7" s="183" customFormat="1" ht="12.75">
      <c r="A2" s="184"/>
      <c r="B2" s="185"/>
      <c r="C2" s="186"/>
      <c r="D2" s="187"/>
      <c r="E2" s="188"/>
      <c r="G2" s="189"/>
    </row>
    <row r="3" spans="1:7" s="183" customFormat="1" ht="13.5" thickBot="1">
      <c r="A3" s="184"/>
      <c r="B3" s="185"/>
      <c r="C3" s="186"/>
      <c r="D3" s="187"/>
      <c r="E3" s="188"/>
      <c r="G3" s="189"/>
    </row>
    <row r="4" spans="1:7" s="183" customFormat="1" ht="13.5" customHeight="1">
      <c r="A4" s="190" t="s">
        <v>16</v>
      </c>
      <c r="B4" s="191" t="s">
        <v>17</v>
      </c>
      <c r="C4" s="192" t="s">
        <v>78</v>
      </c>
      <c r="D4" s="193"/>
      <c r="E4" s="193"/>
      <c r="F4" s="193"/>
      <c r="G4" s="194"/>
    </row>
    <row r="5" spans="1:7" s="183" customFormat="1" ht="14.25" customHeight="1">
      <c r="A5" s="195"/>
      <c r="B5" s="196"/>
      <c r="C5" s="197" t="s">
        <v>79</v>
      </c>
      <c r="D5" s="198" t="s">
        <v>80</v>
      </c>
      <c r="E5" s="199"/>
      <c r="F5" s="199"/>
      <c r="G5" s="200"/>
    </row>
    <row r="6" spans="1:7" s="183" customFormat="1" ht="65.25" customHeight="1" thickBot="1">
      <c r="A6" s="201"/>
      <c r="B6" s="202"/>
      <c r="C6" s="203"/>
      <c r="D6" s="204" t="s">
        <v>81</v>
      </c>
      <c r="E6" s="205" t="s">
        <v>82</v>
      </c>
      <c r="F6" s="204" t="s">
        <v>83</v>
      </c>
      <c r="G6" s="206" t="s">
        <v>84</v>
      </c>
    </row>
    <row r="7" spans="1:7" ht="12.75">
      <c r="A7" s="207" t="s">
        <v>85</v>
      </c>
      <c r="B7" s="208" t="s">
        <v>86</v>
      </c>
      <c r="C7" s="209">
        <f aca="true" t="shared" si="0" ref="C7:C38">SUM(D7:G7)</f>
        <v>3016</v>
      </c>
      <c r="D7" s="210">
        <v>2342</v>
      </c>
      <c r="E7" s="210">
        <v>624</v>
      </c>
      <c r="F7" s="210">
        <v>50</v>
      </c>
      <c r="G7" s="211">
        <v>0</v>
      </c>
    </row>
    <row r="8" spans="1:7" ht="12.75">
      <c r="A8" s="213" t="s">
        <v>87</v>
      </c>
      <c r="B8" s="208" t="s">
        <v>88</v>
      </c>
      <c r="C8" s="209">
        <f t="shared" si="0"/>
        <v>3588</v>
      </c>
      <c r="D8" s="210">
        <v>3177</v>
      </c>
      <c r="E8" s="210">
        <v>361</v>
      </c>
      <c r="F8" s="210">
        <v>50</v>
      </c>
      <c r="G8" s="211">
        <v>0</v>
      </c>
    </row>
    <row r="9" spans="1:7" ht="12.75">
      <c r="A9" s="213" t="s">
        <v>89</v>
      </c>
      <c r="B9" s="208" t="s">
        <v>90</v>
      </c>
      <c r="C9" s="209">
        <f t="shared" si="0"/>
        <v>3691</v>
      </c>
      <c r="D9" s="210">
        <v>3416</v>
      </c>
      <c r="E9" s="210">
        <v>225</v>
      </c>
      <c r="F9" s="210">
        <v>50</v>
      </c>
      <c r="G9" s="211">
        <v>0</v>
      </c>
    </row>
    <row r="10" spans="1:7" ht="12.75">
      <c r="A10" s="213">
        <v>61989011</v>
      </c>
      <c r="B10" s="208" t="s">
        <v>91</v>
      </c>
      <c r="C10" s="209">
        <f t="shared" si="0"/>
        <v>2827</v>
      </c>
      <c r="D10" s="210">
        <v>2383</v>
      </c>
      <c r="E10" s="210">
        <v>394</v>
      </c>
      <c r="F10" s="210">
        <v>50</v>
      </c>
      <c r="G10" s="211">
        <v>0</v>
      </c>
    </row>
    <row r="11" spans="1:7" ht="25.5">
      <c r="A11" s="213" t="s">
        <v>92</v>
      </c>
      <c r="B11" s="208" t="s">
        <v>93</v>
      </c>
      <c r="C11" s="209">
        <f t="shared" si="0"/>
        <v>6416</v>
      </c>
      <c r="D11" s="210">
        <v>5545</v>
      </c>
      <c r="E11" s="210">
        <v>821</v>
      </c>
      <c r="F11" s="210">
        <v>50</v>
      </c>
      <c r="G11" s="211">
        <v>0</v>
      </c>
    </row>
    <row r="12" spans="1:7" ht="12.75">
      <c r="A12" s="213" t="s">
        <v>94</v>
      </c>
      <c r="B12" s="208" t="s">
        <v>95</v>
      </c>
      <c r="C12" s="209">
        <f t="shared" si="0"/>
        <v>4775</v>
      </c>
      <c r="D12" s="210">
        <v>3930</v>
      </c>
      <c r="E12" s="210">
        <v>795</v>
      </c>
      <c r="F12" s="210">
        <v>50</v>
      </c>
      <c r="G12" s="211">
        <v>0</v>
      </c>
    </row>
    <row r="13" spans="1:7" ht="25.5">
      <c r="A13" s="213" t="s">
        <v>96</v>
      </c>
      <c r="B13" s="208" t="s">
        <v>97</v>
      </c>
      <c r="C13" s="209">
        <f t="shared" si="0"/>
        <v>8731</v>
      </c>
      <c r="D13" s="210">
        <v>7448</v>
      </c>
      <c r="E13" s="210">
        <v>1233</v>
      </c>
      <c r="F13" s="210">
        <v>50</v>
      </c>
      <c r="G13" s="211">
        <v>0</v>
      </c>
    </row>
    <row r="14" spans="1:7" ht="12.75">
      <c r="A14" s="213" t="s">
        <v>98</v>
      </c>
      <c r="B14" s="208" t="s">
        <v>99</v>
      </c>
      <c r="C14" s="209">
        <f t="shared" si="0"/>
        <v>5765</v>
      </c>
      <c r="D14" s="210">
        <v>3164</v>
      </c>
      <c r="E14" s="210">
        <v>635</v>
      </c>
      <c r="F14" s="210">
        <v>50</v>
      </c>
      <c r="G14" s="211">
        <v>1916</v>
      </c>
    </row>
    <row r="15" spans="1:7" ht="12.75">
      <c r="A15" s="213" t="s">
        <v>100</v>
      </c>
      <c r="B15" s="208" t="s">
        <v>101</v>
      </c>
      <c r="C15" s="209">
        <f t="shared" si="0"/>
        <v>3990</v>
      </c>
      <c r="D15" s="210">
        <v>3094</v>
      </c>
      <c r="E15" s="210">
        <v>846</v>
      </c>
      <c r="F15" s="210">
        <v>50</v>
      </c>
      <c r="G15" s="211">
        <v>0</v>
      </c>
    </row>
    <row r="16" spans="1:7" ht="41.25" customHeight="1">
      <c r="A16" s="213" t="s">
        <v>102</v>
      </c>
      <c r="B16" s="208" t="s">
        <v>103</v>
      </c>
      <c r="C16" s="209">
        <f t="shared" si="0"/>
        <v>4877</v>
      </c>
      <c r="D16" s="210">
        <v>4452</v>
      </c>
      <c r="E16" s="210">
        <v>375</v>
      </c>
      <c r="F16" s="210">
        <v>50</v>
      </c>
      <c r="G16" s="211">
        <v>0</v>
      </c>
    </row>
    <row r="17" spans="1:7" ht="12.75">
      <c r="A17" s="213" t="s">
        <v>104</v>
      </c>
      <c r="B17" s="208" t="s">
        <v>105</v>
      </c>
      <c r="C17" s="209">
        <f t="shared" si="0"/>
        <v>2829</v>
      </c>
      <c r="D17" s="210">
        <v>2486</v>
      </c>
      <c r="E17" s="210">
        <v>293</v>
      </c>
      <c r="F17" s="210">
        <v>50</v>
      </c>
      <c r="G17" s="211">
        <v>0</v>
      </c>
    </row>
    <row r="18" spans="1:7" ht="12.75">
      <c r="A18" s="213" t="s">
        <v>106</v>
      </c>
      <c r="B18" s="208" t="s">
        <v>107</v>
      </c>
      <c r="C18" s="209">
        <f t="shared" si="0"/>
        <v>2208</v>
      </c>
      <c r="D18" s="210">
        <v>1806</v>
      </c>
      <c r="E18" s="210">
        <v>352</v>
      </c>
      <c r="F18" s="210">
        <v>50</v>
      </c>
      <c r="G18" s="211">
        <v>0</v>
      </c>
    </row>
    <row r="19" spans="1:7" ht="25.5">
      <c r="A19" s="213" t="s">
        <v>108</v>
      </c>
      <c r="B19" s="208" t="s">
        <v>109</v>
      </c>
      <c r="C19" s="209">
        <f t="shared" si="0"/>
        <v>4256</v>
      </c>
      <c r="D19" s="210">
        <v>3350</v>
      </c>
      <c r="E19" s="210">
        <v>814</v>
      </c>
      <c r="F19" s="210">
        <v>35</v>
      </c>
      <c r="G19" s="211">
        <v>57</v>
      </c>
    </row>
    <row r="20" spans="1:7" ht="12.75">
      <c r="A20" s="213" t="s">
        <v>110</v>
      </c>
      <c r="B20" s="208" t="s">
        <v>111</v>
      </c>
      <c r="C20" s="209">
        <f t="shared" si="0"/>
        <v>1738</v>
      </c>
      <c r="D20" s="210">
        <v>1333</v>
      </c>
      <c r="E20" s="210">
        <v>370</v>
      </c>
      <c r="F20" s="210">
        <v>35</v>
      </c>
      <c r="G20" s="211">
        <v>0</v>
      </c>
    </row>
    <row r="21" spans="1:7" ht="12.75">
      <c r="A21" s="213">
        <v>64628205</v>
      </c>
      <c r="B21" s="208" t="s">
        <v>112</v>
      </c>
      <c r="C21" s="209">
        <f t="shared" si="0"/>
        <v>1208</v>
      </c>
      <c r="D21" s="210">
        <v>1015</v>
      </c>
      <c r="E21" s="210">
        <v>158</v>
      </c>
      <c r="F21" s="210">
        <v>35</v>
      </c>
      <c r="G21" s="211">
        <v>0</v>
      </c>
    </row>
    <row r="22" spans="1:7" ht="12.75">
      <c r="A22" s="213">
        <v>64628183</v>
      </c>
      <c r="B22" s="208" t="s">
        <v>113</v>
      </c>
      <c r="C22" s="209">
        <f t="shared" si="0"/>
        <v>2987</v>
      </c>
      <c r="D22" s="210">
        <v>2809</v>
      </c>
      <c r="E22" s="210">
        <v>143</v>
      </c>
      <c r="F22" s="210">
        <v>35</v>
      </c>
      <c r="G22" s="211">
        <v>0</v>
      </c>
    </row>
    <row r="23" spans="1:7" ht="12.75">
      <c r="A23" s="213">
        <v>47813482</v>
      </c>
      <c r="B23" s="208" t="s">
        <v>114</v>
      </c>
      <c r="C23" s="209">
        <f t="shared" si="0"/>
        <v>2301</v>
      </c>
      <c r="D23" s="210">
        <v>1712</v>
      </c>
      <c r="E23" s="210">
        <v>554</v>
      </c>
      <c r="F23" s="210">
        <v>35</v>
      </c>
      <c r="G23" s="211">
        <v>0</v>
      </c>
    </row>
    <row r="24" spans="1:7" ht="12.75">
      <c r="A24" s="213">
        <v>47813199</v>
      </c>
      <c r="B24" s="208" t="s">
        <v>115</v>
      </c>
      <c r="C24" s="209">
        <f t="shared" si="0"/>
        <v>889</v>
      </c>
      <c r="D24" s="210">
        <v>742</v>
      </c>
      <c r="E24" s="210">
        <v>112</v>
      </c>
      <c r="F24" s="210">
        <v>35</v>
      </c>
      <c r="G24" s="211">
        <v>0</v>
      </c>
    </row>
    <row r="25" spans="1:7" ht="25.5">
      <c r="A25" s="213" t="s">
        <v>116</v>
      </c>
      <c r="B25" s="208" t="s">
        <v>117</v>
      </c>
      <c r="C25" s="209">
        <f t="shared" si="0"/>
        <v>2430</v>
      </c>
      <c r="D25" s="210">
        <v>2219</v>
      </c>
      <c r="E25" s="210">
        <v>176</v>
      </c>
      <c r="F25" s="210">
        <v>35</v>
      </c>
      <c r="G25" s="211">
        <v>0</v>
      </c>
    </row>
    <row r="26" spans="1:7" ht="25.5">
      <c r="A26" s="213">
        <v>70632090</v>
      </c>
      <c r="B26" s="208" t="s">
        <v>118</v>
      </c>
      <c r="C26" s="209">
        <f t="shared" si="0"/>
        <v>519</v>
      </c>
      <c r="D26" s="210">
        <v>481</v>
      </c>
      <c r="E26" s="210">
        <v>3</v>
      </c>
      <c r="F26" s="210">
        <v>35</v>
      </c>
      <c r="G26" s="211">
        <v>0</v>
      </c>
    </row>
    <row r="27" spans="1:7" ht="25.5">
      <c r="A27" s="213">
        <v>69610126</v>
      </c>
      <c r="B27" s="208" t="s">
        <v>119</v>
      </c>
      <c r="C27" s="209">
        <f t="shared" si="0"/>
        <v>1754</v>
      </c>
      <c r="D27" s="210">
        <v>1669</v>
      </c>
      <c r="E27" s="210">
        <v>50</v>
      </c>
      <c r="F27" s="210">
        <v>35</v>
      </c>
      <c r="G27" s="211">
        <v>0</v>
      </c>
    </row>
    <row r="28" spans="1:7" ht="12.75">
      <c r="A28" s="213" t="s">
        <v>120</v>
      </c>
      <c r="B28" s="208" t="s">
        <v>121</v>
      </c>
      <c r="C28" s="209">
        <f t="shared" si="0"/>
        <v>2726</v>
      </c>
      <c r="D28" s="210">
        <v>2673</v>
      </c>
      <c r="E28" s="210">
        <v>18</v>
      </c>
      <c r="F28" s="210">
        <v>35</v>
      </c>
      <c r="G28" s="211">
        <v>0</v>
      </c>
    </row>
    <row r="29" spans="1:7" ht="25.5">
      <c r="A29" s="213" t="s">
        <v>122</v>
      </c>
      <c r="B29" s="208" t="s">
        <v>123</v>
      </c>
      <c r="C29" s="209">
        <f t="shared" si="0"/>
        <v>12919</v>
      </c>
      <c r="D29" s="210">
        <v>10653</v>
      </c>
      <c r="E29" s="210">
        <v>2216</v>
      </c>
      <c r="F29" s="210">
        <v>50</v>
      </c>
      <c r="G29" s="211">
        <v>0</v>
      </c>
    </row>
    <row r="30" spans="1:7" ht="12.75">
      <c r="A30" s="213" t="s">
        <v>124</v>
      </c>
      <c r="B30" s="208" t="s">
        <v>125</v>
      </c>
      <c r="C30" s="209">
        <f t="shared" si="0"/>
        <v>5879</v>
      </c>
      <c r="D30" s="210">
        <v>5288</v>
      </c>
      <c r="E30" s="210">
        <v>541</v>
      </c>
      <c r="F30" s="210">
        <v>50</v>
      </c>
      <c r="G30" s="211">
        <v>0</v>
      </c>
    </row>
    <row r="31" spans="1:7" ht="12.75">
      <c r="A31" s="213" t="s">
        <v>126</v>
      </c>
      <c r="B31" s="208" t="s">
        <v>127</v>
      </c>
      <c r="C31" s="209">
        <f t="shared" si="0"/>
        <v>8669</v>
      </c>
      <c r="D31" s="210">
        <v>7299</v>
      </c>
      <c r="E31" s="210">
        <v>1320</v>
      </c>
      <c r="F31" s="210">
        <v>50</v>
      </c>
      <c r="G31" s="211">
        <v>0</v>
      </c>
    </row>
    <row r="32" spans="1:7" ht="12.75">
      <c r="A32" s="213" t="s">
        <v>128</v>
      </c>
      <c r="B32" s="208" t="s">
        <v>129</v>
      </c>
      <c r="C32" s="209">
        <f t="shared" si="0"/>
        <v>7931</v>
      </c>
      <c r="D32" s="210">
        <v>7511</v>
      </c>
      <c r="E32" s="210">
        <v>370</v>
      </c>
      <c r="F32" s="210">
        <v>50</v>
      </c>
      <c r="G32" s="211">
        <v>0</v>
      </c>
    </row>
    <row r="33" spans="1:7" ht="12.75">
      <c r="A33" s="213">
        <v>66932581</v>
      </c>
      <c r="B33" s="208" t="s">
        <v>130</v>
      </c>
      <c r="C33" s="209">
        <f t="shared" si="0"/>
        <v>11088</v>
      </c>
      <c r="D33" s="210">
        <v>8422</v>
      </c>
      <c r="E33" s="210">
        <v>2129</v>
      </c>
      <c r="F33" s="210">
        <v>50</v>
      </c>
      <c r="G33" s="211">
        <v>487</v>
      </c>
    </row>
    <row r="34" spans="1:7" ht="25.5">
      <c r="A34" s="213" t="s">
        <v>131</v>
      </c>
      <c r="B34" s="208" t="s">
        <v>132</v>
      </c>
      <c r="C34" s="209">
        <f t="shared" si="0"/>
        <v>7157</v>
      </c>
      <c r="D34" s="210">
        <v>6021</v>
      </c>
      <c r="E34" s="210">
        <v>1086</v>
      </c>
      <c r="F34" s="210">
        <v>50</v>
      </c>
      <c r="G34" s="211">
        <v>0</v>
      </c>
    </row>
    <row r="35" spans="1:7" ht="12.75">
      <c r="A35" s="213">
        <v>13644254</v>
      </c>
      <c r="B35" s="208" t="s">
        <v>133</v>
      </c>
      <c r="C35" s="209">
        <f t="shared" si="0"/>
        <v>10700</v>
      </c>
      <c r="D35" s="210">
        <v>9163</v>
      </c>
      <c r="E35" s="210">
        <v>653</v>
      </c>
      <c r="F35" s="210">
        <v>50</v>
      </c>
      <c r="G35" s="211">
        <v>834</v>
      </c>
    </row>
    <row r="36" spans="1:7" ht="25.5">
      <c r="A36" s="213" t="s">
        <v>134</v>
      </c>
      <c r="B36" s="208" t="s">
        <v>135</v>
      </c>
      <c r="C36" s="209">
        <f t="shared" si="0"/>
        <v>12632</v>
      </c>
      <c r="D36" s="210">
        <v>10318</v>
      </c>
      <c r="E36" s="210">
        <v>2264</v>
      </c>
      <c r="F36" s="210">
        <v>50</v>
      </c>
      <c r="G36" s="211">
        <v>0</v>
      </c>
    </row>
    <row r="37" spans="1:7" ht="25.5">
      <c r="A37" s="213" t="s">
        <v>136</v>
      </c>
      <c r="B37" s="208" t="s">
        <v>137</v>
      </c>
      <c r="C37" s="209">
        <f t="shared" si="0"/>
        <v>1760</v>
      </c>
      <c r="D37" s="210">
        <v>1673</v>
      </c>
      <c r="E37" s="210">
        <v>87</v>
      </c>
      <c r="F37" s="210">
        <v>0</v>
      </c>
      <c r="G37" s="211">
        <v>0</v>
      </c>
    </row>
    <row r="38" spans="1:7" ht="12.75">
      <c r="A38" s="213" t="s">
        <v>138</v>
      </c>
      <c r="B38" s="208" t="s">
        <v>139</v>
      </c>
      <c r="C38" s="209">
        <f t="shared" si="0"/>
        <v>4217</v>
      </c>
      <c r="D38" s="210">
        <v>3463</v>
      </c>
      <c r="E38" s="210">
        <v>704</v>
      </c>
      <c r="F38" s="210">
        <v>50</v>
      </c>
      <c r="G38" s="211">
        <v>0</v>
      </c>
    </row>
    <row r="39" spans="1:7" ht="25.5">
      <c r="A39" s="213" t="s">
        <v>140</v>
      </c>
      <c r="B39" s="208" t="s">
        <v>141</v>
      </c>
      <c r="C39" s="209">
        <f aca="true" t="shared" si="1" ref="C39:C70">SUM(D39:G39)</f>
        <v>3243</v>
      </c>
      <c r="D39" s="210">
        <v>2763</v>
      </c>
      <c r="E39" s="210">
        <v>430</v>
      </c>
      <c r="F39" s="210">
        <v>50</v>
      </c>
      <c r="G39" s="211">
        <v>0</v>
      </c>
    </row>
    <row r="40" spans="1:7" ht="12.75">
      <c r="A40" s="213" t="s">
        <v>142</v>
      </c>
      <c r="B40" s="208" t="s">
        <v>143</v>
      </c>
      <c r="C40" s="209">
        <f t="shared" si="1"/>
        <v>5476</v>
      </c>
      <c r="D40" s="210">
        <v>4110</v>
      </c>
      <c r="E40" s="210">
        <v>1316</v>
      </c>
      <c r="F40" s="210">
        <v>50</v>
      </c>
      <c r="G40" s="211">
        <v>0</v>
      </c>
    </row>
    <row r="41" spans="1:7" ht="25.5">
      <c r="A41" s="213">
        <v>62331205</v>
      </c>
      <c r="B41" s="208" t="s">
        <v>144</v>
      </c>
      <c r="C41" s="209">
        <f t="shared" si="1"/>
        <v>2890</v>
      </c>
      <c r="D41" s="210">
        <v>2647</v>
      </c>
      <c r="E41" s="210">
        <v>193</v>
      </c>
      <c r="F41" s="210">
        <v>50</v>
      </c>
      <c r="G41" s="211">
        <v>0</v>
      </c>
    </row>
    <row r="42" spans="1:7" ht="12.75">
      <c r="A42" s="213">
        <v>62331639</v>
      </c>
      <c r="B42" s="208" t="s">
        <v>145</v>
      </c>
      <c r="C42" s="209">
        <f t="shared" si="1"/>
        <v>4560</v>
      </c>
      <c r="D42" s="210">
        <v>3271</v>
      </c>
      <c r="E42" s="210">
        <v>1239</v>
      </c>
      <c r="F42" s="210">
        <v>50</v>
      </c>
      <c r="G42" s="211">
        <v>0</v>
      </c>
    </row>
    <row r="43" spans="1:7" ht="25.5">
      <c r="A43" s="213">
        <v>62331493</v>
      </c>
      <c r="B43" s="208" t="s">
        <v>146</v>
      </c>
      <c r="C43" s="209">
        <f t="shared" si="1"/>
        <v>3540</v>
      </c>
      <c r="D43" s="210">
        <v>3065</v>
      </c>
      <c r="E43" s="210">
        <v>425</v>
      </c>
      <c r="F43" s="210">
        <v>50</v>
      </c>
      <c r="G43" s="211">
        <v>0</v>
      </c>
    </row>
    <row r="44" spans="1:7" ht="12.75">
      <c r="A44" s="213">
        <v>62331558</v>
      </c>
      <c r="B44" s="208" t="s">
        <v>147</v>
      </c>
      <c r="C44" s="209">
        <f t="shared" si="1"/>
        <v>3328</v>
      </c>
      <c r="D44" s="210">
        <v>2633</v>
      </c>
      <c r="E44" s="210">
        <v>338</v>
      </c>
      <c r="F44" s="210">
        <v>50</v>
      </c>
      <c r="G44" s="211">
        <v>307</v>
      </c>
    </row>
    <row r="45" spans="1:7" ht="12.75">
      <c r="A45" s="213">
        <v>62331582</v>
      </c>
      <c r="B45" s="208" t="s">
        <v>148</v>
      </c>
      <c r="C45" s="209">
        <f t="shared" si="1"/>
        <v>3334</v>
      </c>
      <c r="D45" s="210">
        <v>3004</v>
      </c>
      <c r="E45" s="210">
        <v>280</v>
      </c>
      <c r="F45" s="210">
        <v>50</v>
      </c>
      <c r="G45" s="211">
        <v>0</v>
      </c>
    </row>
    <row r="46" spans="1:7" ht="12.75">
      <c r="A46" s="213">
        <v>62331795</v>
      </c>
      <c r="B46" s="208" t="s">
        <v>149</v>
      </c>
      <c r="C46" s="209">
        <f t="shared" si="1"/>
        <v>3993</v>
      </c>
      <c r="D46" s="210">
        <v>3593</v>
      </c>
      <c r="E46" s="210">
        <v>350</v>
      </c>
      <c r="F46" s="210">
        <v>50</v>
      </c>
      <c r="G46" s="211">
        <v>0</v>
      </c>
    </row>
    <row r="47" spans="1:7" ht="12.75">
      <c r="A47" s="213" t="s">
        <v>150</v>
      </c>
      <c r="B47" s="208" t="s">
        <v>151</v>
      </c>
      <c r="C47" s="209">
        <f t="shared" si="1"/>
        <v>5664</v>
      </c>
      <c r="D47" s="210">
        <v>3610</v>
      </c>
      <c r="E47" s="210">
        <v>2004</v>
      </c>
      <c r="F47" s="210">
        <v>50</v>
      </c>
      <c r="G47" s="211">
        <v>0</v>
      </c>
    </row>
    <row r="48" spans="1:7" ht="12.75">
      <c r="A48" s="213">
        <v>47813091</v>
      </c>
      <c r="B48" s="208" t="s">
        <v>152</v>
      </c>
      <c r="C48" s="209">
        <f t="shared" si="1"/>
        <v>3153</v>
      </c>
      <c r="D48" s="210">
        <v>2953</v>
      </c>
      <c r="E48" s="210">
        <v>150</v>
      </c>
      <c r="F48" s="210">
        <v>50</v>
      </c>
      <c r="G48" s="211">
        <v>0</v>
      </c>
    </row>
    <row r="49" spans="1:7" ht="12.75">
      <c r="A49" s="213">
        <v>47813113</v>
      </c>
      <c r="B49" s="208" t="s">
        <v>153</v>
      </c>
      <c r="C49" s="209">
        <f t="shared" si="1"/>
        <v>5534</v>
      </c>
      <c r="D49" s="210">
        <v>5167</v>
      </c>
      <c r="E49" s="210">
        <v>317</v>
      </c>
      <c r="F49" s="210">
        <v>50</v>
      </c>
      <c r="G49" s="211">
        <v>0</v>
      </c>
    </row>
    <row r="50" spans="1:7" ht="12.75">
      <c r="A50" s="213">
        <v>47813075</v>
      </c>
      <c r="B50" s="208" t="s">
        <v>154</v>
      </c>
      <c r="C50" s="209">
        <f t="shared" si="1"/>
        <v>3227</v>
      </c>
      <c r="D50" s="210">
        <v>2739</v>
      </c>
      <c r="E50" s="210">
        <v>438</v>
      </c>
      <c r="F50" s="210">
        <v>50</v>
      </c>
      <c r="G50" s="211">
        <v>0</v>
      </c>
    </row>
    <row r="51" spans="1:7" ht="12.75">
      <c r="A51" s="213">
        <v>47813105</v>
      </c>
      <c r="B51" s="208" t="s">
        <v>155</v>
      </c>
      <c r="C51" s="209">
        <f t="shared" si="1"/>
        <v>1825</v>
      </c>
      <c r="D51" s="210">
        <v>1478</v>
      </c>
      <c r="E51" s="210">
        <v>297</v>
      </c>
      <c r="F51" s="210">
        <v>50</v>
      </c>
      <c r="G51" s="211">
        <v>0</v>
      </c>
    </row>
    <row r="52" spans="1:7" ht="12.75">
      <c r="A52" s="213" t="s">
        <v>156</v>
      </c>
      <c r="B52" s="208" t="s">
        <v>157</v>
      </c>
      <c r="C52" s="209">
        <f t="shared" si="1"/>
        <v>3632</v>
      </c>
      <c r="D52" s="210">
        <v>3187</v>
      </c>
      <c r="E52" s="210">
        <v>395</v>
      </c>
      <c r="F52" s="210">
        <v>50</v>
      </c>
      <c r="G52" s="211">
        <v>0</v>
      </c>
    </row>
    <row r="53" spans="1:7" ht="25.5">
      <c r="A53" s="213" t="s">
        <v>158</v>
      </c>
      <c r="B53" s="208" t="s">
        <v>159</v>
      </c>
      <c r="C53" s="209">
        <f t="shared" si="1"/>
        <v>4837</v>
      </c>
      <c r="D53" s="210">
        <v>3290</v>
      </c>
      <c r="E53" s="210">
        <v>698</v>
      </c>
      <c r="F53" s="210">
        <v>50</v>
      </c>
      <c r="G53" s="211">
        <v>799</v>
      </c>
    </row>
    <row r="54" spans="1:7" ht="25.5">
      <c r="A54" s="213" t="s">
        <v>160</v>
      </c>
      <c r="B54" s="208" t="s">
        <v>161</v>
      </c>
      <c r="C54" s="209">
        <f t="shared" si="1"/>
        <v>2517</v>
      </c>
      <c r="D54" s="210">
        <v>2114</v>
      </c>
      <c r="E54" s="210">
        <v>353</v>
      </c>
      <c r="F54" s="210">
        <v>50</v>
      </c>
      <c r="G54" s="211">
        <v>0</v>
      </c>
    </row>
    <row r="55" spans="1:7" ht="12.75">
      <c r="A55" s="213" t="s">
        <v>162</v>
      </c>
      <c r="B55" s="208" t="s">
        <v>163</v>
      </c>
      <c r="C55" s="209">
        <f t="shared" si="1"/>
        <v>4538</v>
      </c>
      <c r="D55" s="210">
        <v>3446</v>
      </c>
      <c r="E55" s="210">
        <v>1042</v>
      </c>
      <c r="F55" s="210">
        <v>50</v>
      </c>
      <c r="G55" s="211">
        <v>0</v>
      </c>
    </row>
    <row r="56" spans="1:7" ht="12.75">
      <c r="A56" s="214" t="s">
        <v>164</v>
      </c>
      <c r="B56" s="208" t="s">
        <v>165</v>
      </c>
      <c r="C56" s="209">
        <f t="shared" si="1"/>
        <v>3107</v>
      </c>
      <c r="D56" s="210">
        <v>2500</v>
      </c>
      <c r="E56" s="210">
        <v>305</v>
      </c>
      <c r="F56" s="210">
        <v>0</v>
      </c>
      <c r="G56" s="211">
        <v>302</v>
      </c>
    </row>
    <row r="57" spans="1:7" ht="12.75">
      <c r="A57" s="213" t="s">
        <v>166</v>
      </c>
      <c r="B57" s="208" t="s">
        <v>167</v>
      </c>
      <c r="C57" s="209">
        <f t="shared" si="1"/>
        <v>10579</v>
      </c>
      <c r="D57" s="210">
        <v>8878</v>
      </c>
      <c r="E57" s="210">
        <v>1651</v>
      </c>
      <c r="F57" s="210">
        <v>50</v>
      </c>
      <c r="G57" s="211">
        <v>0</v>
      </c>
    </row>
    <row r="58" spans="1:7" ht="12.75">
      <c r="A58" s="214" t="s">
        <v>168</v>
      </c>
      <c r="B58" s="208" t="s">
        <v>169</v>
      </c>
      <c r="C58" s="209">
        <f t="shared" si="1"/>
        <v>6464</v>
      </c>
      <c r="D58" s="210">
        <v>3457</v>
      </c>
      <c r="E58" s="210">
        <v>2957</v>
      </c>
      <c r="F58" s="210">
        <v>50</v>
      </c>
      <c r="G58" s="211">
        <v>0</v>
      </c>
    </row>
    <row r="59" spans="1:7" ht="12.75">
      <c r="A59" s="213" t="s">
        <v>170</v>
      </c>
      <c r="B59" s="208" t="s">
        <v>171</v>
      </c>
      <c r="C59" s="209">
        <f t="shared" si="1"/>
        <v>3737</v>
      </c>
      <c r="D59" s="210">
        <v>3002</v>
      </c>
      <c r="E59" s="210">
        <v>685</v>
      </c>
      <c r="F59" s="210">
        <v>50</v>
      </c>
      <c r="G59" s="211">
        <v>0</v>
      </c>
    </row>
    <row r="60" spans="1:7" ht="25.5">
      <c r="A60" s="213" t="s">
        <v>172</v>
      </c>
      <c r="B60" s="208" t="s">
        <v>173</v>
      </c>
      <c r="C60" s="209">
        <f t="shared" si="1"/>
        <v>7244</v>
      </c>
      <c r="D60" s="210">
        <v>6592</v>
      </c>
      <c r="E60" s="210">
        <v>602</v>
      </c>
      <c r="F60" s="210">
        <v>50</v>
      </c>
      <c r="G60" s="211">
        <v>0</v>
      </c>
    </row>
    <row r="61" spans="1:7" ht="12.75">
      <c r="A61" s="213">
        <v>62331574</v>
      </c>
      <c r="B61" s="208" t="s">
        <v>174</v>
      </c>
      <c r="C61" s="209">
        <f t="shared" si="1"/>
        <v>2501</v>
      </c>
      <c r="D61" s="210">
        <v>2128</v>
      </c>
      <c r="E61" s="210">
        <v>323</v>
      </c>
      <c r="F61" s="210">
        <v>50</v>
      </c>
      <c r="G61" s="211">
        <v>0</v>
      </c>
    </row>
    <row r="62" spans="1:7" ht="12.75">
      <c r="A62" s="213">
        <v>62331566</v>
      </c>
      <c r="B62" s="208" t="s">
        <v>175</v>
      </c>
      <c r="C62" s="209">
        <f t="shared" si="1"/>
        <v>4414</v>
      </c>
      <c r="D62" s="210">
        <v>4017</v>
      </c>
      <c r="E62" s="210">
        <v>347</v>
      </c>
      <c r="F62" s="210">
        <v>50</v>
      </c>
      <c r="G62" s="211">
        <v>0</v>
      </c>
    </row>
    <row r="63" spans="1:7" ht="12.75">
      <c r="A63" s="213">
        <v>62331515</v>
      </c>
      <c r="B63" s="208" t="s">
        <v>176</v>
      </c>
      <c r="C63" s="209">
        <f t="shared" si="1"/>
        <v>5923</v>
      </c>
      <c r="D63" s="210">
        <v>4631</v>
      </c>
      <c r="E63" s="210">
        <v>1242</v>
      </c>
      <c r="F63" s="210">
        <v>50</v>
      </c>
      <c r="G63" s="211">
        <v>0</v>
      </c>
    </row>
    <row r="64" spans="1:7" ht="12.75">
      <c r="A64" s="213" t="s">
        <v>177</v>
      </c>
      <c r="B64" s="208" t="s">
        <v>178</v>
      </c>
      <c r="C64" s="209">
        <f t="shared" si="1"/>
        <v>2660</v>
      </c>
      <c r="D64" s="210">
        <v>2380</v>
      </c>
      <c r="E64" s="210">
        <v>230</v>
      </c>
      <c r="F64" s="210">
        <v>50</v>
      </c>
      <c r="G64" s="211">
        <v>0</v>
      </c>
    </row>
    <row r="65" spans="1:7" ht="12.75">
      <c r="A65" s="213" t="s">
        <v>179</v>
      </c>
      <c r="B65" s="208" t="s">
        <v>180</v>
      </c>
      <c r="C65" s="209">
        <f t="shared" si="1"/>
        <v>2130</v>
      </c>
      <c r="D65" s="210">
        <v>1661</v>
      </c>
      <c r="E65" s="210">
        <v>419</v>
      </c>
      <c r="F65" s="210">
        <v>50</v>
      </c>
      <c r="G65" s="211">
        <v>0</v>
      </c>
    </row>
    <row r="66" spans="1:7" ht="12.75">
      <c r="A66" s="213">
        <v>47813148</v>
      </c>
      <c r="B66" s="208" t="s">
        <v>181</v>
      </c>
      <c r="C66" s="209">
        <f t="shared" si="1"/>
        <v>4505</v>
      </c>
      <c r="D66" s="210">
        <v>3954</v>
      </c>
      <c r="E66" s="210">
        <v>501</v>
      </c>
      <c r="F66" s="210">
        <v>50</v>
      </c>
      <c r="G66" s="211">
        <v>0</v>
      </c>
    </row>
    <row r="67" spans="1:7" ht="12.75">
      <c r="A67" s="214">
        <v>47813121</v>
      </c>
      <c r="B67" s="208" t="s">
        <v>182</v>
      </c>
      <c r="C67" s="209">
        <f t="shared" si="1"/>
        <v>2865</v>
      </c>
      <c r="D67" s="210">
        <v>2425</v>
      </c>
      <c r="E67" s="210">
        <v>390</v>
      </c>
      <c r="F67" s="210">
        <v>50</v>
      </c>
      <c r="G67" s="211">
        <v>0</v>
      </c>
    </row>
    <row r="68" spans="1:7" ht="25.5">
      <c r="A68" s="215" t="s">
        <v>183</v>
      </c>
      <c r="B68" s="216" t="s">
        <v>184</v>
      </c>
      <c r="C68" s="209">
        <f t="shared" si="1"/>
        <v>11219</v>
      </c>
      <c r="D68" s="210">
        <v>9421</v>
      </c>
      <c r="E68" s="210">
        <v>1748</v>
      </c>
      <c r="F68" s="210">
        <v>50</v>
      </c>
      <c r="G68" s="211">
        <v>0</v>
      </c>
    </row>
    <row r="69" spans="1:7" ht="12.75">
      <c r="A69" s="213" t="s">
        <v>185</v>
      </c>
      <c r="B69" s="208" t="s">
        <v>186</v>
      </c>
      <c r="C69" s="209">
        <f t="shared" si="1"/>
        <v>1575</v>
      </c>
      <c r="D69" s="210">
        <v>1491</v>
      </c>
      <c r="E69" s="210">
        <v>34</v>
      </c>
      <c r="F69" s="210">
        <v>50</v>
      </c>
      <c r="G69" s="211">
        <v>0</v>
      </c>
    </row>
    <row r="70" spans="1:7" ht="25.5">
      <c r="A70" s="214">
        <v>14450909</v>
      </c>
      <c r="B70" s="208" t="s">
        <v>187</v>
      </c>
      <c r="C70" s="209">
        <f t="shared" si="1"/>
        <v>2936</v>
      </c>
      <c r="D70" s="210">
        <v>2715</v>
      </c>
      <c r="E70" s="210">
        <v>171</v>
      </c>
      <c r="F70" s="210">
        <v>50</v>
      </c>
      <c r="G70" s="211">
        <v>0</v>
      </c>
    </row>
    <row r="71" spans="1:7" ht="25.5">
      <c r="A71" s="214" t="s">
        <v>188</v>
      </c>
      <c r="B71" s="208" t="s">
        <v>189</v>
      </c>
      <c r="C71" s="209">
        <f aca="true" t="shared" si="2" ref="C71:C102">SUM(D71:G71)</f>
        <v>5029</v>
      </c>
      <c r="D71" s="210">
        <v>4498</v>
      </c>
      <c r="E71" s="210">
        <v>481</v>
      </c>
      <c r="F71" s="210">
        <v>50</v>
      </c>
      <c r="G71" s="211">
        <v>0</v>
      </c>
    </row>
    <row r="72" spans="1:7" ht="12.75">
      <c r="A72" s="213" t="s">
        <v>190</v>
      </c>
      <c r="B72" s="208" t="s">
        <v>191</v>
      </c>
      <c r="C72" s="209">
        <f t="shared" si="2"/>
        <v>6578</v>
      </c>
      <c r="D72" s="210">
        <v>5781</v>
      </c>
      <c r="E72" s="210">
        <v>747</v>
      </c>
      <c r="F72" s="210">
        <v>50</v>
      </c>
      <c r="G72" s="211">
        <v>0</v>
      </c>
    </row>
    <row r="73" spans="1:7" ht="12.75">
      <c r="A73" s="214">
        <v>70947911</v>
      </c>
      <c r="B73" s="208" t="s">
        <v>192</v>
      </c>
      <c r="C73" s="209">
        <f t="shared" si="2"/>
        <v>1384</v>
      </c>
      <c r="D73" s="210">
        <v>1330</v>
      </c>
      <c r="E73" s="210">
        <v>4</v>
      </c>
      <c r="F73" s="210">
        <v>50</v>
      </c>
      <c r="G73" s="211">
        <v>0</v>
      </c>
    </row>
    <row r="74" spans="1:7" ht="25.5">
      <c r="A74" s="213">
        <v>64628159</v>
      </c>
      <c r="B74" s="208" t="s">
        <v>193</v>
      </c>
      <c r="C74" s="209">
        <f t="shared" si="2"/>
        <v>1944</v>
      </c>
      <c r="D74" s="210">
        <v>1796</v>
      </c>
      <c r="E74" s="210">
        <v>113</v>
      </c>
      <c r="F74" s="210">
        <v>35</v>
      </c>
      <c r="G74" s="211">
        <v>0</v>
      </c>
    </row>
    <row r="75" spans="1:7" ht="12.75">
      <c r="A75" s="213">
        <v>61989274</v>
      </c>
      <c r="B75" s="208" t="s">
        <v>194</v>
      </c>
      <c r="C75" s="209">
        <f t="shared" si="2"/>
        <v>4235</v>
      </c>
      <c r="D75" s="210">
        <v>3806</v>
      </c>
      <c r="E75" s="210">
        <v>394</v>
      </c>
      <c r="F75" s="210">
        <v>35</v>
      </c>
      <c r="G75" s="211">
        <v>0</v>
      </c>
    </row>
    <row r="76" spans="1:7" ht="12.75">
      <c r="A76" s="213">
        <v>61989266</v>
      </c>
      <c r="B76" s="208" t="s">
        <v>195</v>
      </c>
      <c r="C76" s="209">
        <f t="shared" si="2"/>
        <v>2464</v>
      </c>
      <c r="D76" s="210">
        <v>1760</v>
      </c>
      <c r="E76" s="210">
        <v>669</v>
      </c>
      <c r="F76" s="210">
        <v>35</v>
      </c>
      <c r="G76" s="211">
        <v>0</v>
      </c>
    </row>
    <row r="77" spans="1:7" ht="12.75">
      <c r="A77" s="213">
        <v>64628213</v>
      </c>
      <c r="B77" s="208" t="s">
        <v>196</v>
      </c>
      <c r="C77" s="209">
        <f t="shared" si="2"/>
        <v>1131</v>
      </c>
      <c r="D77" s="210">
        <v>962</v>
      </c>
      <c r="E77" s="210">
        <v>134</v>
      </c>
      <c r="F77" s="210">
        <v>35</v>
      </c>
      <c r="G77" s="211">
        <v>0</v>
      </c>
    </row>
    <row r="78" spans="1:7" ht="25.5">
      <c r="A78" s="214" t="s">
        <v>197</v>
      </c>
      <c r="B78" s="208" t="s">
        <v>198</v>
      </c>
      <c r="C78" s="209">
        <f t="shared" si="2"/>
        <v>5729</v>
      </c>
      <c r="D78" s="210">
        <v>5128</v>
      </c>
      <c r="E78" s="210">
        <v>551</v>
      </c>
      <c r="F78" s="210">
        <v>50</v>
      </c>
      <c r="G78" s="211">
        <v>0</v>
      </c>
    </row>
    <row r="79" spans="1:7" ht="12.75">
      <c r="A79" s="214" t="s">
        <v>199</v>
      </c>
      <c r="B79" s="208" t="s">
        <v>200</v>
      </c>
      <c r="C79" s="209">
        <f t="shared" si="2"/>
        <v>4079</v>
      </c>
      <c r="D79" s="210">
        <v>3693</v>
      </c>
      <c r="E79" s="210">
        <v>336</v>
      </c>
      <c r="F79" s="210">
        <v>50</v>
      </c>
      <c r="G79" s="211">
        <v>0</v>
      </c>
    </row>
    <row r="80" spans="1:7" ht="12.75">
      <c r="A80" s="214">
        <v>60337320</v>
      </c>
      <c r="B80" s="208" t="s">
        <v>201</v>
      </c>
      <c r="C80" s="209">
        <f t="shared" si="2"/>
        <v>2096</v>
      </c>
      <c r="D80" s="210">
        <v>1711</v>
      </c>
      <c r="E80" s="210">
        <v>335</v>
      </c>
      <c r="F80" s="210">
        <v>50</v>
      </c>
      <c r="G80" s="211">
        <v>0</v>
      </c>
    </row>
    <row r="81" spans="1:7" ht="12.75">
      <c r="A81" s="214">
        <v>60337494</v>
      </c>
      <c r="B81" s="208" t="s">
        <v>202</v>
      </c>
      <c r="C81" s="209">
        <f t="shared" si="2"/>
        <v>3783</v>
      </c>
      <c r="D81" s="210">
        <v>2916</v>
      </c>
      <c r="E81" s="210">
        <v>817</v>
      </c>
      <c r="F81" s="210">
        <v>50</v>
      </c>
      <c r="G81" s="211">
        <v>0</v>
      </c>
    </row>
    <row r="82" spans="1:7" ht="25.5">
      <c r="A82" s="213" t="s">
        <v>203</v>
      </c>
      <c r="B82" s="208" t="s">
        <v>204</v>
      </c>
      <c r="C82" s="209">
        <f t="shared" si="2"/>
        <v>19852</v>
      </c>
      <c r="D82" s="210">
        <v>17399</v>
      </c>
      <c r="E82" s="210">
        <v>2403</v>
      </c>
      <c r="F82" s="210">
        <v>50</v>
      </c>
      <c r="G82" s="211">
        <v>0</v>
      </c>
    </row>
    <row r="83" spans="1:7" ht="25.5">
      <c r="A83" s="214">
        <v>47813083</v>
      </c>
      <c r="B83" s="208" t="s">
        <v>205</v>
      </c>
      <c r="C83" s="209">
        <f t="shared" si="2"/>
        <v>6858</v>
      </c>
      <c r="D83" s="210">
        <v>5942</v>
      </c>
      <c r="E83" s="210">
        <v>663</v>
      </c>
      <c r="F83" s="210">
        <v>50</v>
      </c>
      <c r="G83" s="211">
        <v>203</v>
      </c>
    </row>
    <row r="84" spans="1:7" ht="25.5">
      <c r="A84" s="214" t="s">
        <v>206</v>
      </c>
      <c r="B84" s="208" t="s">
        <v>207</v>
      </c>
      <c r="C84" s="209">
        <f t="shared" si="2"/>
        <v>3325</v>
      </c>
      <c r="D84" s="210">
        <v>2766</v>
      </c>
      <c r="E84" s="210">
        <v>334</v>
      </c>
      <c r="F84" s="210">
        <v>50</v>
      </c>
      <c r="G84" s="211">
        <v>175</v>
      </c>
    </row>
    <row r="85" spans="1:7" ht="12.75">
      <c r="A85" s="213" t="s">
        <v>208</v>
      </c>
      <c r="B85" s="208" t="s">
        <v>209</v>
      </c>
      <c r="C85" s="209">
        <f t="shared" si="2"/>
        <v>7233</v>
      </c>
      <c r="D85" s="210">
        <v>6524</v>
      </c>
      <c r="E85" s="210">
        <v>659</v>
      </c>
      <c r="F85" s="210">
        <v>50</v>
      </c>
      <c r="G85" s="211">
        <v>0</v>
      </c>
    </row>
    <row r="86" spans="1:7" ht="12.75">
      <c r="A86" s="213">
        <v>13644297</v>
      </c>
      <c r="B86" s="208" t="s">
        <v>210</v>
      </c>
      <c r="C86" s="209">
        <f t="shared" si="2"/>
        <v>15939</v>
      </c>
      <c r="D86" s="210">
        <v>13404</v>
      </c>
      <c r="E86" s="210">
        <v>1035</v>
      </c>
      <c r="F86" s="210">
        <v>50</v>
      </c>
      <c r="G86" s="211">
        <v>1450</v>
      </c>
    </row>
    <row r="87" spans="1:7" ht="25.5">
      <c r="A87" s="213">
        <v>61989258</v>
      </c>
      <c r="B87" s="208" t="s">
        <v>211</v>
      </c>
      <c r="C87" s="209">
        <f t="shared" si="2"/>
        <v>4154</v>
      </c>
      <c r="D87" s="210">
        <v>3765</v>
      </c>
      <c r="E87" s="210">
        <v>389</v>
      </c>
      <c r="F87" s="210">
        <v>0</v>
      </c>
      <c r="G87" s="211">
        <v>0</v>
      </c>
    </row>
    <row r="88" spans="1:7" ht="12.75">
      <c r="A88" s="213" t="s">
        <v>212</v>
      </c>
      <c r="B88" s="208" t="s">
        <v>213</v>
      </c>
      <c r="C88" s="209">
        <f t="shared" si="2"/>
        <v>2901</v>
      </c>
      <c r="D88" s="210">
        <v>2354</v>
      </c>
      <c r="E88" s="210">
        <v>547</v>
      </c>
      <c r="F88" s="210">
        <v>0</v>
      </c>
      <c r="G88" s="211">
        <v>0</v>
      </c>
    </row>
    <row r="89" spans="1:7" ht="12.75">
      <c r="A89" s="213">
        <v>47813563</v>
      </c>
      <c r="B89" s="208" t="s">
        <v>214</v>
      </c>
      <c r="C89" s="209">
        <f t="shared" si="2"/>
        <v>3283</v>
      </c>
      <c r="D89" s="210">
        <v>3238</v>
      </c>
      <c r="E89" s="210">
        <v>45</v>
      </c>
      <c r="F89" s="210">
        <v>0</v>
      </c>
      <c r="G89" s="211">
        <v>0</v>
      </c>
    </row>
    <row r="90" spans="1:7" ht="25.5">
      <c r="A90" s="213">
        <v>47813571</v>
      </c>
      <c r="B90" s="208" t="s">
        <v>215</v>
      </c>
      <c r="C90" s="209">
        <f t="shared" si="2"/>
        <v>5719</v>
      </c>
      <c r="D90" s="210">
        <v>5333</v>
      </c>
      <c r="E90" s="210">
        <v>351</v>
      </c>
      <c r="F90" s="210">
        <v>35</v>
      </c>
      <c r="G90" s="211">
        <v>0</v>
      </c>
    </row>
    <row r="91" spans="1:7" ht="25.5">
      <c r="A91" s="213" t="s">
        <v>216</v>
      </c>
      <c r="B91" s="208" t="s">
        <v>217</v>
      </c>
      <c r="C91" s="209">
        <f t="shared" si="2"/>
        <v>3943</v>
      </c>
      <c r="D91" s="210">
        <v>3738</v>
      </c>
      <c r="E91" s="210">
        <v>170</v>
      </c>
      <c r="F91" s="210">
        <v>35</v>
      </c>
      <c r="G91" s="211">
        <v>0</v>
      </c>
    </row>
    <row r="92" spans="1:7" ht="25.5">
      <c r="A92" s="213">
        <v>62331680</v>
      </c>
      <c r="B92" s="208" t="s">
        <v>218</v>
      </c>
      <c r="C92" s="209">
        <f t="shared" si="2"/>
        <v>96</v>
      </c>
      <c r="D92" s="210">
        <v>0</v>
      </c>
      <c r="E92" s="210">
        <v>0</v>
      </c>
      <c r="F92" s="210">
        <v>0</v>
      </c>
      <c r="G92" s="211">
        <v>96</v>
      </c>
    </row>
    <row r="93" spans="1:7" ht="25.5">
      <c r="A93" s="217">
        <v>61989321</v>
      </c>
      <c r="B93" s="208" t="s">
        <v>219</v>
      </c>
      <c r="C93" s="209">
        <f t="shared" si="2"/>
        <v>3017</v>
      </c>
      <c r="D93" s="210">
        <v>2878</v>
      </c>
      <c r="E93" s="210">
        <v>139</v>
      </c>
      <c r="F93" s="210">
        <v>0</v>
      </c>
      <c r="G93" s="211">
        <v>0</v>
      </c>
    </row>
    <row r="94" spans="1:7" ht="25.5">
      <c r="A94" s="217">
        <v>61989339</v>
      </c>
      <c r="B94" s="208" t="s">
        <v>220</v>
      </c>
      <c r="C94" s="209">
        <f t="shared" si="2"/>
        <v>3084</v>
      </c>
      <c r="D94" s="210">
        <v>2779</v>
      </c>
      <c r="E94" s="210">
        <v>305</v>
      </c>
      <c r="F94" s="210">
        <v>0</v>
      </c>
      <c r="G94" s="211">
        <v>0</v>
      </c>
    </row>
    <row r="95" spans="1:7" ht="25.5">
      <c r="A95" s="217">
        <v>48004774</v>
      </c>
      <c r="B95" s="208" t="s">
        <v>221</v>
      </c>
      <c r="C95" s="209">
        <f t="shared" si="2"/>
        <v>2256</v>
      </c>
      <c r="D95" s="210">
        <v>2184</v>
      </c>
      <c r="E95" s="210">
        <v>72</v>
      </c>
      <c r="F95" s="210">
        <v>0</v>
      </c>
      <c r="G95" s="211">
        <v>0</v>
      </c>
    </row>
    <row r="96" spans="1:7" ht="25.5">
      <c r="A96" s="217">
        <v>48004898</v>
      </c>
      <c r="B96" s="208" t="s">
        <v>222</v>
      </c>
      <c r="C96" s="209">
        <f t="shared" si="2"/>
        <v>4769</v>
      </c>
      <c r="D96" s="210">
        <v>4309</v>
      </c>
      <c r="E96" s="210">
        <v>460</v>
      </c>
      <c r="F96" s="210">
        <v>0</v>
      </c>
      <c r="G96" s="211">
        <v>0</v>
      </c>
    </row>
    <row r="97" spans="1:7" ht="12.75">
      <c r="A97" s="217">
        <v>47658061</v>
      </c>
      <c r="B97" s="208" t="s">
        <v>223</v>
      </c>
      <c r="C97" s="209">
        <f t="shared" si="2"/>
        <v>2449</v>
      </c>
      <c r="D97" s="210">
        <v>2355</v>
      </c>
      <c r="E97" s="210">
        <v>94</v>
      </c>
      <c r="F97" s="210">
        <v>0</v>
      </c>
      <c r="G97" s="211">
        <v>0</v>
      </c>
    </row>
    <row r="98" spans="1:7" ht="12.75">
      <c r="A98" s="217">
        <v>47998296</v>
      </c>
      <c r="B98" s="208" t="s">
        <v>224</v>
      </c>
      <c r="C98" s="209">
        <f t="shared" si="2"/>
        <v>1831</v>
      </c>
      <c r="D98" s="210">
        <v>1727</v>
      </c>
      <c r="E98" s="210">
        <v>104</v>
      </c>
      <c r="F98" s="210">
        <v>0</v>
      </c>
      <c r="G98" s="211">
        <v>0</v>
      </c>
    </row>
    <row r="99" spans="1:7" ht="25.5">
      <c r="A99" s="217">
        <v>47813466</v>
      </c>
      <c r="B99" s="208" t="s">
        <v>225</v>
      </c>
      <c r="C99" s="209">
        <f t="shared" si="2"/>
        <v>2735</v>
      </c>
      <c r="D99" s="210">
        <v>2360</v>
      </c>
      <c r="E99" s="210">
        <v>375</v>
      </c>
      <c r="F99" s="210">
        <v>0</v>
      </c>
      <c r="G99" s="211">
        <v>0</v>
      </c>
    </row>
    <row r="100" spans="1:7" ht="12.75">
      <c r="A100" s="217">
        <v>47811927</v>
      </c>
      <c r="B100" s="208" t="s">
        <v>226</v>
      </c>
      <c r="C100" s="209">
        <f t="shared" si="2"/>
        <v>4140</v>
      </c>
      <c r="D100" s="210">
        <v>3627</v>
      </c>
      <c r="E100" s="210">
        <v>513</v>
      </c>
      <c r="F100" s="210">
        <v>0</v>
      </c>
      <c r="G100" s="211">
        <v>0</v>
      </c>
    </row>
    <row r="101" spans="1:7" ht="12.75">
      <c r="A101" s="217">
        <v>47811919</v>
      </c>
      <c r="B101" s="208" t="s">
        <v>227</v>
      </c>
      <c r="C101" s="209">
        <f t="shared" si="2"/>
        <v>4364</v>
      </c>
      <c r="D101" s="210">
        <v>4234</v>
      </c>
      <c r="E101" s="210">
        <v>130</v>
      </c>
      <c r="F101" s="210">
        <v>0</v>
      </c>
      <c r="G101" s="211">
        <v>0</v>
      </c>
    </row>
    <row r="102" spans="1:7" ht="12.75">
      <c r="A102" s="217">
        <v>68334222</v>
      </c>
      <c r="B102" s="208" t="s">
        <v>228</v>
      </c>
      <c r="C102" s="209">
        <f t="shared" si="2"/>
        <v>5103</v>
      </c>
      <c r="D102" s="210">
        <v>4644</v>
      </c>
      <c r="E102" s="210">
        <v>459</v>
      </c>
      <c r="F102" s="210">
        <v>0</v>
      </c>
      <c r="G102" s="211">
        <v>0</v>
      </c>
    </row>
    <row r="103" spans="1:7" ht="12.75">
      <c r="A103" s="217">
        <v>60043661</v>
      </c>
      <c r="B103" s="208" t="s">
        <v>229</v>
      </c>
      <c r="C103" s="209">
        <f aca="true" t="shared" si="3" ref="C103:C134">SUM(D103:G103)</f>
        <v>4457</v>
      </c>
      <c r="D103" s="210">
        <v>4271</v>
      </c>
      <c r="E103" s="210">
        <v>186</v>
      </c>
      <c r="F103" s="210">
        <v>0</v>
      </c>
      <c r="G103" s="211">
        <v>0</v>
      </c>
    </row>
    <row r="104" spans="1:7" ht="12.75">
      <c r="A104" s="217" t="s">
        <v>230</v>
      </c>
      <c r="B104" s="208" t="s">
        <v>231</v>
      </c>
      <c r="C104" s="209">
        <f t="shared" si="3"/>
        <v>3846</v>
      </c>
      <c r="D104" s="210">
        <v>3568</v>
      </c>
      <c r="E104" s="210">
        <v>278</v>
      </c>
      <c r="F104" s="210">
        <v>0</v>
      </c>
      <c r="G104" s="211">
        <v>0</v>
      </c>
    </row>
    <row r="105" spans="1:7" ht="12.75">
      <c r="A105" s="217">
        <v>60802472</v>
      </c>
      <c r="B105" s="208" t="s">
        <v>232</v>
      </c>
      <c r="C105" s="209">
        <f t="shared" si="3"/>
        <v>1546</v>
      </c>
      <c r="D105" s="210">
        <v>1538</v>
      </c>
      <c r="E105" s="210">
        <v>8</v>
      </c>
      <c r="F105" s="210">
        <v>0</v>
      </c>
      <c r="G105" s="211">
        <v>0</v>
      </c>
    </row>
    <row r="106" spans="1:7" ht="25.5">
      <c r="A106" s="213">
        <v>47813130</v>
      </c>
      <c r="B106" s="208" t="s">
        <v>233</v>
      </c>
      <c r="C106" s="209">
        <f t="shared" si="3"/>
        <v>8752</v>
      </c>
      <c r="D106" s="210">
        <v>6876</v>
      </c>
      <c r="E106" s="210">
        <v>1083</v>
      </c>
      <c r="F106" s="210">
        <v>50</v>
      </c>
      <c r="G106" s="211">
        <v>743</v>
      </c>
    </row>
    <row r="107" spans="1:7" ht="12.75">
      <c r="A107" s="213">
        <v>68321082</v>
      </c>
      <c r="B107" s="208" t="s">
        <v>234</v>
      </c>
      <c r="C107" s="209">
        <f t="shared" si="3"/>
        <v>6623</v>
      </c>
      <c r="D107" s="210">
        <f>5852+3</f>
        <v>5855</v>
      </c>
      <c r="E107" s="210">
        <v>254</v>
      </c>
      <c r="F107" s="210">
        <v>50</v>
      </c>
      <c r="G107" s="211">
        <v>464</v>
      </c>
    </row>
    <row r="108" spans="1:7" ht="12.75">
      <c r="A108" s="217" t="s">
        <v>235</v>
      </c>
      <c r="B108" s="208" t="s">
        <v>236</v>
      </c>
      <c r="C108" s="209">
        <f t="shared" si="3"/>
        <v>4909</v>
      </c>
      <c r="D108" s="210">
        <v>4327</v>
      </c>
      <c r="E108" s="210">
        <v>426</v>
      </c>
      <c r="F108" s="210">
        <v>50</v>
      </c>
      <c r="G108" s="211">
        <v>106</v>
      </c>
    </row>
    <row r="109" spans="1:7" ht="12.75">
      <c r="A109" s="213" t="s">
        <v>237</v>
      </c>
      <c r="B109" s="208" t="s">
        <v>238</v>
      </c>
      <c r="C109" s="209">
        <f t="shared" si="3"/>
        <v>3076</v>
      </c>
      <c r="D109" s="210">
        <v>2709</v>
      </c>
      <c r="E109" s="210">
        <v>317</v>
      </c>
      <c r="F109" s="210">
        <v>50</v>
      </c>
      <c r="G109" s="211">
        <v>0</v>
      </c>
    </row>
    <row r="110" spans="1:7" ht="12.75">
      <c r="A110" s="217" t="s">
        <v>239</v>
      </c>
      <c r="B110" s="208" t="s">
        <v>240</v>
      </c>
      <c r="C110" s="209">
        <f t="shared" si="3"/>
        <v>1828</v>
      </c>
      <c r="D110" s="210">
        <v>1756</v>
      </c>
      <c r="E110" s="210">
        <v>37</v>
      </c>
      <c r="F110" s="210">
        <v>35</v>
      </c>
      <c r="G110" s="211">
        <v>0</v>
      </c>
    </row>
    <row r="111" spans="1:7" ht="12.75">
      <c r="A111" s="213">
        <v>14616068</v>
      </c>
      <c r="B111" s="208" t="s">
        <v>241</v>
      </c>
      <c r="C111" s="209">
        <f t="shared" si="3"/>
        <v>6463</v>
      </c>
      <c r="D111" s="210">
        <v>5338</v>
      </c>
      <c r="E111" s="210">
        <v>1075</v>
      </c>
      <c r="F111" s="210">
        <v>50</v>
      </c>
      <c r="G111" s="211">
        <v>0</v>
      </c>
    </row>
    <row r="112" spans="1:7" ht="12.75">
      <c r="A112" s="217" t="s">
        <v>242</v>
      </c>
      <c r="B112" s="208" t="s">
        <v>243</v>
      </c>
      <c r="C112" s="209">
        <f t="shared" si="3"/>
        <v>2016</v>
      </c>
      <c r="D112" s="210">
        <v>1698</v>
      </c>
      <c r="E112" s="210">
        <v>283</v>
      </c>
      <c r="F112" s="210">
        <v>35</v>
      </c>
      <c r="G112" s="211">
        <v>0</v>
      </c>
    </row>
    <row r="113" spans="1:7" ht="25.5">
      <c r="A113" s="213">
        <v>63731371</v>
      </c>
      <c r="B113" s="208" t="s">
        <v>244</v>
      </c>
      <c r="C113" s="209">
        <f t="shared" si="3"/>
        <v>6094</v>
      </c>
      <c r="D113" s="210">
        <v>4800</v>
      </c>
      <c r="E113" s="210">
        <v>1244</v>
      </c>
      <c r="F113" s="210">
        <v>50</v>
      </c>
      <c r="G113" s="211">
        <v>0</v>
      </c>
    </row>
    <row r="114" spans="1:7" ht="12.75">
      <c r="A114" s="217" t="s">
        <v>245</v>
      </c>
      <c r="B114" s="208" t="s">
        <v>246</v>
      </c>
      <c r="C114" s="209">
        <f t="shared" si="3"/>
        <v>3564</v>
      </c>
      <c r="D114" s="210">
        <v>3114</v>
      </c>
      <c r="E114" s="210">
        <v>400</v>
      </c>
      <c r="F114" s="210">
        <v>50</v>
      </c>
      <c r="G114" s="211">
        <v>0</v>
      </c>
    </row>
    <row r="115" spans="1:7" ht="12.75">
      <c r="A115" s="217" t="s">
        <v>247</v>
      </c>
      <c r="B115" s="208" t="s">
        <v>248</v>
      </c>
      <c r="C115" s="209">
        <f t="shared" si="3"/>
        <v>3232</v>
      </c>
      <c r="D115" s="210">
        <v>2694</v>
      </c>
      <c r="E115" s="210">
        <v>388</v>
      </c>
      <c r="F115" s="210">
        <v>50</v>
      </c>
      <c r="G115" s="211">
        <v>100</v>
      </c>
    </row>
    <row r="116" spans="1:7" ht="25.5">
      <c r="A116" s="217" t="s">
        <v>249</v>
      </c>
      <c r="B116" s="208" t="s">
        <v>250</v>
      </c>
      <c r="C116" s="209">
        <f t="shared" si="3"/>
        <v>4438</v>
      </c>
      <c r="D116" s="210">
        <v>3697</v>
      </c>
      <c r="E116" s="210">
        <v>600</v>
      </c>
      <c r="F116" s="210">
        <v>50</v>
      </c>
      <c r="G116" s="211">
        <v>91</v>
      </c>
    </row>
    <row r="117" spans="1:7" ht="25.5">
      <c r="A117" s="215">
        <v>64628141</v>
      </c>
      <c r="B117" s="216" t="s">
        <v>251</v>
      </c>
      <c r="C117" s="209">
        <f t="shared" si="3"/>
        <v>1741</v>
      </c>
      <c r="D117" s="210">
        <v>1608</v>
      </c>
      <c r="E117" s="210">
        <v>133</v>
      </c>
      <c r="F117" s="210">
        <v>0</v>
      </c>
      <c r="G117" s="211">
        <v>0</v>
      </c>
    </row>
    <row r="118" spans="1:7" ht="25.5">
      <c r="A118" s="213">
        <v>64628124</v>
      </c>
      <c r="B118" s="208" t="s">
        <v>252</v>
      </c>
      <c r="C118" s="209">
        <f t="shared" si="3"/>
        <v>1832</v>
      </c>
      <c r="D118" s="210">
        <v>1769</v>
      </c>
      <c r="E118" s="210">
        <v>63</v>
      </c>
      <c r="F118" s="210">
        <v>0</v>
      </c>
      <c r="G118" s="211">
        <v>0</v>
      </c>
    </row>
    <row r="119" spans="1:7" ht="25.5">
      <c r="A119" s="214">
        <v>13644319</v>
      </c>
      <c r="B119" s="208" t="s">
        <v>253</v>
      </c>
      <c r="C119" s="209">
        <f t="shared" si="3"/>
        <v>15492</v>
      </c>
      <c r="D119" s="210">
        <v>13756</v>
      </c>
      <c r="E119" s="210">
        <v>1686</v>
      </c>
      <c r="F119" s="210">
        <v>50</v>
      </c>
      <c r="G119" s="211">
        <v>0</v>
      </c>
    </row>
    <row r="120" spans="1:7" ht="25.5">
      <c r="A120" s="213">
        <v>60337389</v>
      </c>
      <c r="B120" s="208" t="s">
        <v>254</v>
      </c>
      <c r="C120" s="209">
        <f t="shared" si="3"/>
        <v>687</v>
      </c>
      <c r="D120" s="210">
        <v>669</v>
      </c>
      <c r="E120" s="210">
        <v>18</v>
      </c>
      <c r="F120" s="210">
        <v>0</v>
      </c>
      <c r="G120" s="211">
        <v>0</v>
      </c>
    </row>
    <row r="121" spans="1:7" ht="25.5">
      <c r="A121" s="213">
        <v>60337346</v>
      </c>
      <c r="B121" s="208" t="s">
        <v>255</v>
      </c>
      <c r="C121" s="209">
        <f t="shared" si="3"/>
        <v>1316</v>
      </c>
      <c r="D121" s="210">
        <v>1243</v>
      </c>
      <c r="E121" s="210">
        <v>73</v>
      </c>
      <c r="F121" s="210">
        <v>0</v>
      </c>
      <c r="G121" s="211">
        <v>0</v>
      </c>
    </row>
    <row r="122" spans="1:7" ht="12.75">
      <c r="A122" s="213">
        <v>47813474</v>
      </c>
      <c r="B122" s="208" t="s">
        <v>256</v>
      </c>
      <c r="C122" s="209">
        <f t="shared" si="3"/>
        <v>1109</v>
      </c>
      <c r="D122" s="210">
        <v>923</v>
      </c>
      <c r="E122" s="210">
        <v>186</v>
      </c>
      <c r="F122" s="210">
        <v>0</v>
      </c>
      <c r="G122" s="211">
        <v>0</v>
      </c>
    </row>
    <row r="123" spans="1:7" ht="25.5">
      <c r="A123" s="214" t="s">
        <v>257</v>
      </c>
      <c r="B123" s="208" t="s">
        <v>258</v>
      </c>
      <c r="C123" s="209">
        <f t="shared" si="3"/>
        <v>6750</v>
      </c>
      <c r="D123" s="210">
        <v>4528</v>
      </c>
      <c r="E123" s="210">
        <v>461</v>
      </c>
      <c r="F123" s="210">
        <v>0</v>
      </c>
      <c r="G123" s="211">
        <f>1586+175</f>
        <v>1761</v>
      </c>
    </row>
    <row r="124" spans="1:7" ht="12.75">
      <c r="A124" s="213" t="s">
        <v>259</v>
      </c>
      <c r="B124" s="208" t="s">
        <v>260</v>
      </c>
      <c r="C124" s="209">
        <f t="shared" si="3"/>
        <v>8093</v>
      </c>
      <c r="D124" s="210">
        <v>7554</v>
      </c>
      <c r="E124" s="210">
        <v>489</v>
      </c>
      <c r="F124" s="210">
        <v>50</v>
      </c>
      <c r="G124" s="211">
        <v>0</v>
      </c>
    </row>
    <row r="125" spans="1:7" ht="12.75">
      <c r="A125" s="213" t="s">
        <v>261</v>
      </c>
      <c r="B125" s="208" t="s">
        <v>262</v>
      </c>
      <c r="C125" s="209">
        <f t="shared" si="3"/>
        <v>13943</v>
      </c>
      <c r="D125" s="210">
        <v>13258</v>
      </c>
      <c r="E125" s="210">
        <v>635</v>
      </c>
      <c r="F125" s="210">
        <v>50</v>
      </c>
      <c r="G125" s="211">
        <v>0</v>
      </c>
    </row>
    <row r="126" spans="1:7" ht="12.75">
      <c r="A126" s="215">
        <v>14451093</v>
      </c>
      <c r="B126" s="216" t="s">
        <v>263</v>
      </c>
      <c r="C126" s="209">
        <f t="shared" si="3"/>
        <v>24244</v>
      </c>
      <c r="D126" s="210">
        <v>20916</v>
      </c>
      <c r="E126" s="210">
        <v>3278</v>
      </c>
      <c r="F126" s="210">
        <v>50</v>
      </c>
      <c r="G126" s="211">
        <v>0</v>
      </c>
    </row>
    <row r="127" spans="1:7" ht="12.75">
      <c r="A127" s="213">
        <v>13644327</v>
      </c>
      <c r="B127" s="208" t="s">
        <v>264</v>
      </c>
      <c r="C127" s="209">
        <f t="shared" si="3"/>
        <v>6696</v>
      </c>
      <c r="D127" s="210">
        <v>6238</v>
      </c>
      <c r="E127" s="210">
        <v>408</v>
      </c>
      <c r="F127" s="210">
        <v>50</v>
      </c>
      <c r="G127" s="211">
        <v>0</v>
      </c>
    </row>
    <row r="128" spans="1:7" ht="25.5">
      <c r="A128" s="213">
        <v>68321261</v>
      </c>
      <c r="B128" s="208" t="s">
        <v>265</v>
      </c>
      <c r="C128" s="209">
        <f t="shared" si="3"/>
        <v>13906</v>
      </c>
      <c r="D128" s="210">
        <v>10413</v>
      </c>
      <c r="E128" s="210">
        <v>1193</v>
      </c>
      <c r="F128" s="210">
        <v>50</v>
      </c>
      <c r="G128" s="211">
        <v>2250</v>
      </c>
    </row>
    <row r="129" spans="1:7" ht="12.75">
      <c r="A129" s="213">
        <v>13644289</v>
      </c>
      <c r="B129" s="208" t="s">
        <v>266</v>
      </c>
      <c r="C129" s="209">
        <f t="shared" si="3"/>
        <v>8461</v>
      </c>
      <c r="D129" s="210">
        <v>7712</v>
      </c>
      <c r="E129" s="210">
        <v>699</v>
      </c>
      <c r="F129" s="210">
        <v>50</v>
      </c>
      <c r="G129" s="211">
        <v>0</v>
      </c>
    </row>
    <row r="130" spans="1:7" ht="25.5">
      <c r="A130" s="213" t="s">
        <v>267</v>
      </c>
      <c r="B130" s="208" t="s">
        <v>268</v>
      </c>
      <c r="C130" s="209">
        <f t="shared" si="3"/>
        <v>6886</v>
      </c>
      <c r="D130" s="210">
        <v>6004</v>
      </c>
      <c r="E130" s="210">
        <v>832</v>
      </c>
      <c r="F130" s="210">
        <v>50</v>
      </c>
      <c r="G130" s="211">
        <v>0</v>
      </c>
    </row>
    <row r="131" spans="1:7" ht="12.75">
      <c r="A131" s="213" t="s">
        <v>269</v>
      </c>
      <c r="B131" s="208" t="s">
        <v>270</v>
      </c>
      <c r="C131" s="209">
        <f t="shared" si="3"/>
        <v>5491</v>
      </c>
      <c r="D131" s="210">
        <v>4922</v>
      </c>
      <c r="E131" s="210">
        <v>519</v>
      </c>
      <c r="F131" s="210">
        <v>50</v>
      </c>
      <c r="G131" s="211">
        <v>0</v>
      </c>
    </row>
    <row r="132" spans="1:7" ht="12.75">
      <c r="A132" s="213">
        <v>18054455</v>
      </c>
      <c r="B132" s="208" t="s">
        <v>271</v>
      </c>
      <c r="C132" s="209">
        <f t="shared" si="3"/>
        <v>6483</v>
      </c>
      <c r="D132" s="210">
        <v>5755</v>
      </c>
      <c r="E132" s="210">
        <v>678</v>
      </c>
      <c r="F132" s="210">
        <v>50</v>
      </c>
      <c r="G132" s="211">
        <v>0</v>
      </c>
    </row>
    <row r="133" spans="1:7" ht="12.75">
      <c r="A133" s="213" t="s">
        <v>272</v>
      </c>
      <c r="B133" s="208" t="s">
        <v>273</v>
      </c>
      <c r="C133" s="209">
        <f t="shared" si="3"/>
        <v>6799</v>
      </c>
      <c r="D133" s="210">
        <v>5817</v>
      </c>
      <c r="E133" s="210">
        <v>932</v>
      </c>
      <c r="F133" s="210">
        <v>50</v>
      </c>
      <c r="G133" s="211">
        <v>0</v>
      </c>
    </row>
    <row r="134" spans="1:7" ht="12.75">
      <c r="A134" s="213" t="s">
        <v>274</v>
      </c>
      <c r="B134" s="208" t="s">
        <v>275</v>
      </c>
      <c r="C134" s="209">
        <f t="shared" si="3"/>
        <v>16941</v>
      </c>
      <c r="D134" s="210">
        <v>14206</v>
      </c>
      <c r="E134" s="210">
        <v>2685</v>
      </c>
      <c r="F134" s="210">
        <v>50</v>
      </c>
      <c r="G134" s="211">
        <v>0</v>
      </c>
    </row>
    <row r="135" spans="1:7" ht="25.5">
      <c r="A135" s="213">
        <v>13644301</v>
      </c>
      <c r="B135" s="208" t="s">
        <v>276</v>
      </c>
      <c r="C135" s="209">
        <f aca="true" t="shared" si="4" ref="C135:C166">SUM(D135:G135)</f>
        <v>10846</v>
      </c>
      <c r="D135" s="210">
        <v>9136</v>
      </c>
      <c r="E135" s="210">
        <v>1660</v>
      </c>
      <c r="F135" s="210">
        <v>50</v>
      </c>
      <c r="G135" s="211">
        <v>0</v>
      </c>
    </row>
    <row r="136" spans="1:7" ht="12.75">
      <c r="A136" s="213" t="s">
        <v>277</v>
      </c>
      <c r="B136" s="208" t="s">
        <v>278</v>
      </c>
      <c r="C136" s="209">
        <f t="shared" si="4"/>
        <v>3307</v>
      </c>
      <c r="D136" s="210">
        <v>2732</v>
      </c>
      <c r="E136" s="210">
        <v>525</v>
      </c>
      <c r="F136" s="210">
        <v>50</v>
      </c>
      <c r="G136" s="211">
        <v>0</v>
      </c>
    </row>
    <row r="137" spans="1:7" ht="12.75">
      <c r="A137" s="213">
        <v>13643479</v>
      </c>
      <c r="B137" s="208" t="s">
        <v>279</v>
      </c>
      <c r="C137" s="209">
        <f t="shared" si="4"/>
        <v>11951</v>
      </c>
      <c r="D137" s="210">
        <v>10843</v>
      </c>
      <c r="E137" s="210">
        <v>1058</v>
      </c>
      <c r="F137" s="210">
        <v>50</v>
      </c>
      <c r="G137" s="211">
        <v>0</v>
      </c>
    </row>
    <row r="138" spans="1:7" ht="12.75">
      <c r="A138" s="213" t="s">
        <v>280</v>
      </c>
      <c r="B138" s="208" t="s">
        <v>281</v>
      </c>
      <c r="C138" s="209">
        <f t="shared" si="4"/>
        <v>5402</v>
      </c>
      <c r="D138" s="210">
        <v>5284</v>
      </c>
      <c r="E138" s="210">
        <v>118</v>
      </c>
      <c r="F138" s="210">
        <v>0</v>
      </c>
      <c r="G138" s="211">
        <v>0</v>
      </c>
    </row>
    <row r="139" spans="1:7" ht="25.5">
      <c r="A139" s="213">
        <v>47813369</v>
      </c>
      <c r="B139" s="208" t="s">
        <v>282</v>
      </c>
      <c r="C139" s="209">
        <f t="shared" si="4"/>
        <v>1457</v>
      </c>
      <c r="D139" s="210">
        <v>1271</v>
      </c>
      <c r="E139" s="210">
        <v>186</v>
      </c>
      <c r="F139" s="210">
        <v>0</v>
      </c>
      <c r="G139" s="211">
        <v>0</v>
      </c>
    </row>
    <row r="140" spans="1:7" ht="12.75">
      <c r="A140" s="213">
        <v>45234370</v>
      </c>
      <c r="B140" s="208" t="s">
        <v>283</v>
      </c>
      <c r="C140" s="209">
        <f t="shared" si="4"/>
        <v>1110</v>
      </c>
      <c r="D140" s="210">
        <v>1027</v>
      </c>
      <c r="E140" s="210">
        <v>83</v>
      </c>
      <c r="F140" s="210">
        <v>0</v>
      </c>
      <c r="G140" s="211">
        <v>0</v>
      </c>
    </row>
    <row r="141" spans="1:7" ht="12.75">
      <c r="A141" s="213">
        <v>62331752</v>
      </c>
      <c r="B141" s="208" t="s">
        <v>284</v>
      </c>
      <c r="C141" s="209">
        <f t="shared" si="4"/>
        <v>973</v>
      </c>
      <c r="D141" s="210">
        <v>937</v>
      </c>
      <c r="E141" s="210">
        <v>36</v>
      </c>
      <c r="F141" s="210">
        <v>0</v>
      </c>
      <c r="G141" s="211">
        <v>0</v>
      </c>
    </row>
    <row r="142" spans="1:7" ht="12.75">
      <c r="A142" s="213">
        <v>62330381</v>
      </c>
      <c r="B142" s="208" t="s">
        <v>285</v>
      </c>
      <c r="C142" s="209">
        <f t="shared" si="4"/>
        <v>849</v>
      </c>
      <c r="D142" s="210">
        <v>834</v>
      </c>
      <c r="E142" s="210">
        <v>15</v>
      </c>
      <c r="F142" s="210">
        <v>0</v>
      </c>
      <c r="G142" s="211">
        <v>0</v>
      </c>
    </row>
    <row r="143" spans="1:7" ht="12.75">
      <c r="A143" s="213" t="s">
        <v>286</v>
      </c>
      <c r="B143" s="208" t="s">
        <v>287</v>
      </c>
      <c r="C143" s="209">
        <f t="shared" si="4"/>
        <v>666</v>
      </c>
      <c r="D143" s="210">
        <v>605</v>
      </c>
      <c r="E143" s="210">
        <v>61</v>
      </c>
      <c r="F143" s="210">
        <v>0</v>
      </c>
      <c r="G143" s="211">
        <v>0</v>
      </c>
    </row>
    <row r="144" spans="1:7" ht="12.75">
      <c r="A144" s="213">
        <v>60045922</v>
      </c>
      <c r="B144" s="208" t="s">
        <v>288</v>
      </c>
      <c r="C144" s="209">
        <f t="shared" si="4"/>
        <v>921</v>
      </c>
      <c r="D144" s="210">
        <v>884</v>
      </c>
      <c r="E144" s="210">
        <v>37</v>
      </c>
      <c r="F144" s="210">
        <v>0</v>
      </c>
      <c r="G144" s="211">
        <v>0</v>
      </c>
    </row>
    <row r="145" spans="1:7" ht="12.75">
      <c r="A145" s="213">
        <v>60802774</v>
      </c>
      <c r="B145" s="208" t="s">
        <v>289</v>
      </c>
      <c r="C145" s="209">
        <f t="shared" si="4"/>
        <v>687</v>
      </c>
      <c r="D145" s="210">
        <v>652</v>
      </c>
      <c r="E145" s="210">
        <v>35</v>
      </c>
      <c r="F145" s="210">
        <v>0</v>
      </c>
      <c r="G145" s="211">
        <v>0</v>
      </c>
    </row>
    <row r="146" spans="1:7" ht="25.5">
      <c r="A146" s="213" t="s">
        <v>290</v>
      </c>
      <c r="B146" s="208" t="s">
        <v>291</v>
      </c>
      <c r="C146" s="209">
        <f t="shared" si="4"/>
        <v>8524</v>
      </c>
      <c r="D146" s="210">
        <f>4999+39</f>
        <v>5038</v>
      </c>
      <c r="E146" s="210">
        <v>1425</v>
      </c>
      <c r="F146" s="210">
        <v>50</v>
      </c>
      <c r="G146" s="211">
        <v>2011</v>
      </c>
    </row>
    <row r="147" spans="1:7" ht="25.5">
      <c r="A147" s="213" t="s">
        <v>292</v>
      </c>
      <c r="B147" s="208" t="s">
        <v>293</v>
      </c>
      <c r="C147" s="209">
        <f t="shared" si="4"/>
        <v>6089</v>
      </c>
      <c r="D147" s="210">
        <v>4930</v>
      </c>
      <c r="E147" s="210">
        <v>1109</v>
      </c>
      <c r="F147" s="210">
        <v>50</v>
      </c>
      <c r="G147" s="211">
        <v>0</v>
      </c>
    </row>
    <row r="148" spans="1:7" ht="12.75">
      <c r="A148" s="213" t="s">
        <v>294</v>
      </c>
      <c r="B148" s="208" t="s">
        <v>295</v>
      </c>
      <c r="C148" s="209">
        <f t="shared" si="4"/>
        <v>4723</v>
      </c>
      <c r="D148" s="210">
        <v>4108</v>
      </c>
      <c r="E148" s="210">
        <v>565</v>
      </c>
      <c r="F148" s="210">
        <v>50</v>
      </c>
      <c r="G148" s="211">
        <v>0</v>
      </c>
    </row>
    <row r="149" spans="1:7" ht="12.75">
      <c r="A149" s="213" t="s">
        <v>296</v>
      </c>
      <c r="B149" s="208" t="s">
        <v>297</v>
      </c>
      <c r="C149" s="209">
        <f t="shared" si="4"/>
        <v>3211</v>
      </c>
      <c r="D149" s="210">
        <v>2981</v>
      </c>
      <c r="E149" s="210">
        <v>180</v>
      </c>
      <c r="F149" s="210">
        <v>50</v>
      </c>
      <c r="G149" s="211">
        <v>0</v>
      </c>
    </row>
    <row r="150" spans="1:7" ht="25.5">
      <c r="A150" s="213">
        <v>66741335</v>
      </c>
      <c r="B150" s="208" t="s">
        <v>298</v>
      </c>
      <c r="C150" s="209">
        <f t="shared" si="4"/>
        <v>2105</v>
      </c>
      <c r="D150" s="210">
        <v>1259</v>
      </c>
      <c r="E150" s="210">
        <v>811</v>
      </c>
      <c r="F150" s="210">
        <v>35</v>
      </c>
      <c r="G150" s="211">
        <v>0</v>
      </c>
    </row>
    <row r="151" spans="1:7" ht="12.75">
      <c r="A151" s="213">
        <v>63024616</v>
      </c>
      <c r="B151" s="208" t="s">
        <v>299</v>
      </c>
      <c r="C151" s="209">
        <f t="shared" si="4"/>
        <v>3896</v>
      </c>
      <c r="D151" s="218">
        <v>3616</v>
      </c>
      <c r="E151" s="218">
        <v>245</v>
      </c>
      <c r="F151" s="210">
        <v>35</v>
      </c>
      <c r="G151" s="211">
        <v>0</v>
      </c>
    </row>
    <row r="152" spans="1:7" ht="12.75">
      <c r="A152" s="213" t="s">
        <v>300</v>
      </c>
      <c r="B152" s="208" t="s">
        <v>301</v>
      </c>
      <c r="C152" s="209">
        <f t="shared" si="4"/>
        <v>2395</v>
      </c>
      <c r="D152" s="210">
        <v>2142</v>
      </c>
      <c r="E152" s="210">
        <v>218</v>
      </c>
      <c r="F152" s="210">
        <v>35</v>
      </c>
      <c r="G152" s="211">
        <v>0</v>
      </c>
    </row>
    <row r="153" spans="1:7" ht="12.75">
      <c r="A153" s="213">
        <v>70640700</v>
      </c>
      <c r="B153" s="208" t="s">
        <v>302</v>
      </c>
      <c r="C153" s="209">
        <f t="shared" si="4"/>
        <v>1670</v>
      </c>
      <c r="D153" s="210">
        <v>1330</v>
      </c>
      <c r="E153" s="210">
        <v>305</v>
      </c>
      <c r="F153" s="210">
        <v>35</v>
      </c>
      <c r="G153" s="211">
        <v>0</v>
      </c>
    </row>
    <row r="154" spans="1:7" ht="25.5">
      <c r="A154" s="213">
        <v>70640696</v>
      </c>
      <c r="B154" s="208" t="s">
        <v>303</v>
      </c>
      <c r="C154" s="209">
        <f t="shared" si="4"/>
        <v>509</v>
      </c>
      <c r="D154" s="210">
        <v>474</v>
      </c>
      <c r="E154" s="210">
        <v>0</v>
      </c>
      <c r="F154" s="210">
        <v>35</v>
      </c>
      <c r="G154" s="211">
        <v>0</v>
      </c>
    </row>
    <row r="155" spans="1:7" ht="25.5">
      <c r="A155" s="213">
        <v>64125912</v>
      </c>
      <c r="B155" s="208" t="s">
        <v>304</v>
      </c>
      <c r="C155" s="209">
        <f t="shared" si="4"/>
        <v>1671</v>
      </c>
      <c r="D155" s="210">
        <v>1113</v>
      </c>
      <c r="E155" s="210">
        <v>523</v>
      </c>
      <c r="F155" s="210">
        <v>35</v>
      </c>
      <c r="G155" s="211">
        <v>0</v>
      </c>
    </row>
    <row r="156" spans="1:7" ht="12.75">
      <c r="A156" s="213">
        <v>70640726</v>
      </c>
      <c r="B156" s="208" t="s">
        <v>305</v>
      </c>
      <c r="C156" s="209">
        <f t="shared" si="4"/>
        <v>851</v>
      </c>
      <c r="D156" s="210">
        <v>816</v>
      </c>
      <c r="E156" s="210">
        <v>0</v>
      </c>
      <c r="F156" s="210">
        <v>35</v>
      </c>
      <c r="G156" s="211">
        <v>0</v>
      </c>
    </row>
    <row r="157" spans="1:7" ht="12.75">
      <c r="A157" s="213">
        <v>70640718</v>
      </c>
      <c r="B157" s="208" t="s">
        <v>306</v>
      </c>
      <c r="C157" s="209">
        <f t="shared" si="4"/>
        <v>941</v>
      </c>
      <c r="D157" s="210">
        <v>906</v>
      </c>
      <c r="E157" s="210">
        <v>0</v>
      </c>
      <c r="F157" s="210">
        <v>35</v>
      </c>
      <c r="G157" s="211">
        <v>0</v>
      </c>
    </row>
    <row r="158" spans="1:7" ht="12.75">
      <c r="A158" s="213">
        <v>62330390</v>
      </c>
      <c r="B158" s="208" t="s">
        <v>307</v>
      </c>
      <c r="C158" s="209">
        <f t="shared" si="4"/>
        <v>971</v>
      </c>
      <c r="D158" s="210">
        <v>845</v>
      </c>
      <c r="E158" s="210">
        <v>91</v>
      </c>
      <c r="F158" s="210">
        <v>35</v>
      </c>
      <c r="G158" s="211">
        <v>0</v>
      </c>
    </row>
    <row r="159" spans="1:7" ht="12.75">
      <c r="A159" s="213">
        <v>70640661</v>
      </c>
      <c r="B159" s="208" t="s">
        <v>308</v>
      </c>
      <c r="C159" s="209">
        <f t="shared" si="4"/>
        <v>846</v>
      </c>
      <c r="D159" s="210">
        <v>800</v>
      </c>
      <c r="E159" s="210">
        <v>11</v>
      </c>
      <c r="F159" s="210">
        <v>35</v>
      </c>
      <c r="G159" s="211">
        <v>0</v>
      </c>
    </row>
    <row r="160" spans="1:7" ht="12.75">
      <c r="A160" s="213">
        <v>70640670</v>
      </c>
      <c r="B160" s="208" t="s">
        <v>309</v>
      </c>
      <c r="C160" s="209">
        <f t="shared" si="4"/>
        <v>28</v>
      </c>
      <c r="D160" s="210">
        <v>28</v>
      </c>
      <c r="E160" s="210">
        <v>0</v>
      </c>
      <c r="F160" s="210">
        <v>0</v>
      </c>
      <c r="G160" s="211">
        <v>0</v>
      </c>
    </row>
    <row r="161" spans="1:7" ht="25.5">
      <c r="A161" s="213">
        <v>47813491</v>
      </c>
      <c r="B161" s="208" t="s">
        <v>310</v>
      </c>
      <c r="C161" s="209">
        <f t="shared" si="4"/>
        <v>998</v>
      </c>
      <c r="D161" s="210">
        <v>924</v>
      </c>
      <c r="E161" s="210">
        <v>39</v>
      </c>
      <c r="F161" s="210">
        <v>35</v>
      </c>
      <c r="G161" s="211">
        <v>0</v>
      </c>
    </row>
    <row r="162" spans="1:7" ht="12.75">
      <c r="A162" s="213">
        <v>47813181</v>
      </c>
      <c r="B162" s="208" t="s">
        <v>311</v>
      </c>
      <c r="C162" s="209">
        <f t="shared" si="4"/>
        <v>798</v>
      </c>
      <c r="D162" s="210">
        <v>752</v>
      </c>
      <c r="E162" s="210">
        <v>11</v>
      </c>
      <c r="F162" s="210">
        <v>35</v>
      </c>
      <c r="G162" s="211">
        <v>0</v>
      </c>
    </row>
    <row r="163" spans="1:7" ht="25.5">
      <c r="A163" s="213">
        <v>47813211</v>
      </c>
      <c r="B163" s="208" t="s">
        <v>312</v>
      </c>
      <c r="C163" s="209">
        <f t="shared" si="4"/>
        <v>1214</v>
      </c>
      <c r="D163" s="210">
        <v>1106</v>
      </c>
      <c r="E163" s="210">
        <v>73</v>
      </c>
      <c r="F163" s="210">
        <v>35</v>
      </c>
      <c r="G163" s="211">
        <v>0</v>
      </c>
    </row>
    <row r="164" spans="1:7" ht="12.75">
      <c r="A164" s="213">
        <v>47813172</v>
      </c>
      <c r="B164" s="208" t="s">
        <v>313</v>
      </c>
      <c r="C164" s="209">
        <f t="shared" si="4"/>
        <v>3053</v>
      </c>
      <c r="D164" s="210">
        <v>1274</v>
      </c>
      <c r="E164" s="210">
        <v>144</v>
      </c>
      <c r="F164" s="210">
        <v>35</v>
      </c>
      <c r="G164" s="211">
        <v>1600</v>
      </c>
    </row>
    <row r="165" spans="1:7" ht="12.75">
      <c r="A165" s="213">
        <v>60802669</v>
      </c>
      <c r="B165" s="208" t="s">
        <v>314</v>
      </c>
      <c r="C165" s="209">
        <f t="shared" si="4"/>
        <v>2019</v>
      </c>
      <c r="D165" s="210">
        <v>1798</v>
      </c>
      <c r="E165" s="210">
        <v>186</v>
      </c>
      <c r="F165" s="210">
        <v>35</v>
      </c>
      <c r="G165" s="211">
        <v>0</v>
      </c>
    </row>
    <row r="166" spans="1:7" ht="12.75">
      <c r="A166" s="213">
        <v>60802791</v>
      </c>
      <c r="B166" s="208" t="s">
        <v>315</v>
      </c>
      <c r="C166" s="209">
        <f t="shared" si="4"/>
        <v>637</v>
      </c>
      <c r="D166" s="210">
        <v>530</v>
      </c>
      <c r="E166" s="210">
        <v>72</v>
      </c>
      <c r="F166" s="210">
        <v>35</v>
      </c>
      <c r="G166" s="211">
        <v>0</v>
      </c>
    </row>
    <row r="167" spans="1:7" ht="13.5" thickBot="1">
      <c r="A167" s="213">
        <v>60802561</v>
      </c>
      <c r="B167" s="208" t="s">
        <v>316</v>
      </c>
      <c r="C167" s="209">
        <f>SUM(D167:G167)</f>
        <v>733</v>
      </c>
      <c r="D167" s="210">
        <v>664</v>
      </c>
      <c r="E167" s="210">
        <v>34</v>
      </c>
      <c r="F167" s="210">
        <v>35</v>
      </c>
      <c r="G167" s="211">
        <v>0</v>
      </c>
    </row>
    <row r="168" spans="1:7" s="183" customFormat="1" ht="13.5" thickBot="1">
      <c r="A168" s="219" t="s">
        <v>21</v>
      </c>
      <c r="B168" s="220"/>
      <c r="C168" s="221">
        <f>SUM(C7:C167)</f>
        <v>732891</v>
      </c>
      <c r="D168" s="221">
        <f>SUM(D7:D167)</f>
        <v>623491</v>
      </c>
      <c r="E168" s="221">
        <f>SUM(E7:E167)</f>
        <v>87823</v>
      </c>
      <c r="F168" s="221">
        <f>SUM(F7:F167)</f>
        <v>5825</v>
      </c>
      <c r="G168" s="222">
        <f>SUM(G7:G167)</f>
        <v>15752</v>
      </c>
    </row>
    <row r="169" spans="1:7" ht="12.75">
      <c r="A169" s="223"/>
      <c r="B169" s="224"/>
      <c r="C169" s="225"/>
      <c r="D169" s="225"/>
      <c r="E169" s="225"/>
      <c r="F169" s="225"/>
      <c r="G169" s="226"/>
    </row>
  </sheetData>
  <mergeCells count="7">
    <mergeCell ref="A1:G1"/>
    <mergeCell ref="A168:B168"/>
    <mergeCell ref="C4:G4"/>
    <mergeCell ref="C5:C6"/>
    <mergeCell ref="D5:G5"/>
    <mergeCell ref="A4:A6"/>
    <mergeCell ref="B4:B6"/>
  </mergeCells>
  <printOptions/>
  <pageMargins left="0.7874015748031497" right="0.7874015748031497" top="0.984251968503937" bottom="0.984251968503937" header="0.5118110236220472" footer="0.5118110236220472"/>
  <pageSetup firstPageNumber="6" useFirstPageNumber="1" fitToHeight="0" fitToWidth="1" horizontalDpi="600" verticalDpi="600" orientation="landscape" paperSize="9" scale="97" r:id="rId1"/>
  <headerFooter alignWithMargins="0">
    <oddHeader>&amp;L&amp;"Tahoma,Tučné"&amp;9Usnesení č. 22/1837 - Příloha č. 4 &amp;"Tahoma,Obyčejné"
Počet stran přílohy: 21&amp;R&amp;"Tahoma,Obyčejné"&amp;9Strana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zoomScaleSheetLayoutView="100" workbookViewId="0" topLeftCell="A1">
      <pane ySplit="6" topLeftCell="BM7" activePane="bottomLeft" state="frozen"/>
      <selection pane="topLeft" activeCell="D22" sqref="D22"/>
      <selection pane="bottomLeft" activeCell="D22" sqref="D22"/>
    </sheetView>
  </sheetViews>
  <sheetFormatPr defaultColWidth="9.00390625" defaultRowHeight="12.75"/>
  <cols>
    <col min="1" max="1" width="10.75390625" style="183" customWidth="1"/>
    <col min="2" max="2" width="45.75390625" style="183" customWidth="1"/>
    <col min="3" max="3" width="55.75390625" style="183" customWidth="1"/>
    <col min="4" max="4" width="19.75390625" style="189" customWidth="1"/>
    <col min="5" max="8" width="9.875" style="183" customWidth="1"/>
    <col min="9" max="16384" width="9.125" style="183" customWidth="1"/>
  </cols>
  <sheetData>
    <row r="1" spans="1:7" ht="18" customHeight="1">
      <c r="A1" s="182" t="s">
        <v>77</v>
      </c>
      <c r="B1" s="182"/>
      <c r="C1" s="182"/>
      <c r="D1" s="182"/>
      <c r="E1" s="230"/>
      <c r="F1" s="230"/>
      <c r="G1" s="230"/>
    </row>
    <row r="2" spans="1:5" ht="12.75">
      <c r="A2" s="231"/>
      <c r="B2" s="188"/>
      <c r="C2" s="186"/>
      <c r="D2" s="187"/>
      <c r="E2" s="188"/>
    </row>
    <row r="3" spans="1:5" ht="13.5" thickBot="1">
      <c r="A3" s="232" t="s">
        <v>22</v>
      </c>
      <c r="B3" s="188"/>
      <c r="C3" s="188"/>
      <c r="D3" s="185"/>
      <c r="E3" s="188"/>
    </row>
    <row r="4" spans="1:4" ht="12.75">
      <c r="A4" s="233" t="s">
        <v>16</v>
      </c>
      <c r="B4" s="234" t="s">
        <v>17</v>
      </c>
      <c r="C4" s="235" t="s">
        <v>23</v>
      </c>
      <c r="D4" s="236" t="s">
        <v>18</v>
      </c>
    </row>
    <row r="5" spans="1:4" ht="13.5" customHeight="1">
      <c r="A5" s="237"/>
      <c r="B5" s="238"/>
      <c r="C5" s="239"/>
      <c r="D5" s="240" t="s">
        <v>401</v>
      </c>
    </row>
    <row r="6" spans="1:4" ht="27" customHeight="1" thickBot="1">
      <c r="A6" s="241"/>
      <c r="B6" s="242"/>
      <c r="C6" s="243"/>
      <c r="D6" s="244"/>
    </row>
    <row r="7" spans="1:4" ht="38.25">
      <c r="A7" s="217" t="s">
        <v>249</v>
      </c>
      <c r="B7" s="245" t="s">
        <v>250</v>
      </c>
      <c r="C7" s="246" t="s">
        <v>317</v>
      </c>
      <c r="D7" s="211">
        <v>91</v>
      </c>
    </row>
    <row r="8" spans="1:4" ht="12.75">
      <c r="A8" s="217" t="s">
        <v>247</v>
      </c>
      <c r="B8" s="245" t="s">
        <v>248</v>
      </c>
      <c r="C8" s="246" t="s">
        <v>317</v>
      </c>
      <c r="D8" s="211">
        <v>100</v>
      </c>
    </row>
    <row r="9" spans="1:4" ht="25.5">
      <c r="A9" s="217" t="s">
        <v>235</v>
      </c>
      <c r="B9" s="245" t="s">
        <v>236</v>
      </c>
      <c r="C9" s="246" t="s">
        <v>317</v>
      </c>
      <c r="D9" s="211">
        <v>106</v>
      </c>
    </row>
    <row r="10" spans="1:4" ht="25.5">
      <c r="A10" s="214" t="s">
        <v>206</v>
      </c>
      <c r="B10" s="245" t="s">
        <v>207</v>
      </c>
      <c r="C10" s="246" t="s">
        <v>317</v>
      </c>
      <c r="D10" s="211">
        <v>175</v>
      </c>
    </row>
    <row r="11" spans="1:4" ht="25.5">
      <c r="A11" s="213">
        <v>13644254</v>
      </c>
      <c r="B11" s="247" t="s">
        <v>133</v>
      </c>
      <c r="C11" s="246" t="s">
        <v>317</v>
      </c>
      <c r="D11" s="211">
        <v>834</v>
      </c>
    </row>
    <row r="12" spans="1:4" ht="25.5">
      <c r="A12" s="214">
        <v>47813083</v>
      </c>
      <c r="B12" s="247" t="s">
        <v>205</v>
      </c>
      <c r="C12" s="246" t="s">
        <v>317</v>
      </c>
      <c r="D12" s="211">
        <v>203</v>
      </c>
    </row>
    <row r="13" spans="1:4" ht="25.5">
      <c r="A13" s="213">
        <v>47813130</v>
      </c>
      <c r="B13" s="247" t="s">
        <v>233</v>
      </c>
      <c r="C13" s="246" t="s">
        <v>317</v>
      </c>
      <c r="D13" s="211">
        <v>743</v>
      </c>
    </row>
    <row r="14" spans="1:4" ht="12.75">
      <c r="A14" s="213">
        <v>66932581</v>
      </c>
      <c r="B14" s="247" t="s">
        <v>130</v>
      </c>
      <c r="C14" s="246" t="s">
        <v>317</v>
      </c>
      <c r="D14" s="211">
        <v>487</v>
      </c>
    </row>
    <row r="15" spans="1:4" ht="25.5">
      <c r="A15" s="213">
        <v>68321261</v>
      </c>
      <c r="B15" s="247" t="s">
        <v>265</v>
      </c>
      <c r="C15" s="246" t="s">
        <v>317</v>
      </c>
      <c r="D15" s="211">
        <v>2250</v>
      </c>
    </row>
    <row r="16" spans="1:4" ht="25.5">
      <c r="A16" s="248">
        <v>68321082</v>
      </c>
      <c r="B16" s="249" t="s">
        <v>234</v>
      </c>
      <c r="C16" s="246" t="s">
        <v>318</v>
      </c>
      <c r="D16" s="211">
        <v>364</v>
      </c>
    </row>
    <row r="17" spans="1:4" ht="25.5">
      <c r="A17" s="250"/>
      <c r="B17" s="251"/>
      <c r="C17" s="252" t="s">
        <v>319</v>
      </c>
      <c r="D17" s="211">
        <v>100</v>
      </c>
    </row>
    <row r="18" spans="1:4" ht="12.75">
      <c r="A18" s="253" t="s">
        <v>164</v>
      </c>
      <c r="B18" s="249" t="s">
        <v>165</v>
      </c>
      <c r="C18" s="252" t="s">
        <v>320</v>
      </c>
      <c r="D18" s="211">
        <v>62</v>
      </c>
    </row>
    <row r="19" spans="1:4" ht="12.75">
      <c r="A19" s="254"/>
      <c r="B19" s="251"/>
      <c r="C19" s="252" t="s">
        <v>321</v>
      </c>
      <c r="D19" s="211">
        <v>240</v>
      </c>
    </row>
    <row r="20" spans="1:4" ht="25.5">
      <c r="A20" s="213">
        <v>62331680</v>
      </c>
      <c r="B20" s="247" t="s">
        <v>218</v>
      </c>
      <c r="C20" s="246" t="s">
        <v>322</v>
      </c>
      <c r="D20" s="211">
        <v>96</v>
      </c>
    </row>
    <row r="21" spans="1:4" ht="25.5">
      <c r="A21" s="253" t="s">
        <v>257</v>
      </c>
      <c r="B21" s="249" t="s">
        <v>258</v>
      </c>
      <c r="C21" s="252" t="s">
        <v>323</v>
      </c>
      <c r="D21" s="211">
        <v>1586</v>
      </c>
    </row>
    <row r="22" spans="1:4" ht="38.25">
      <c r="A22" s="254"/>
      <c r="B22" s="251"/>
      <c r="C22" s="252" t="s">
        <v>324</v>
      </c>
      <c r="D22" s="211">
        <v>175</v>
      </c>
    </row>
    <row r="23" spans="1:4" ht="25.5">
      <c r="A23" s="207" t="s">
        <v>98</v>
      </c>
      <c r="B23" s="208" t="s">
        <v>99</v>
      </c>
      <c r="C23" s="255" t="s">
        <v>325</v>
      </c>
      <c r="D23" s="256">
        <v>1916</v>
      </c>
    </row>
    <row r="24" spans="1:4" ht="25.5" customHeight="1">
      <c r="A24" s="213" t="s">
        <v>108</v>
      </c>
      <c r="B24" s="247" t="s">
        <v>109</v>
      </c>
      <c r="C24" s="246" t="s">
        <v>326</v>
      </c>
      <c r="D24" s="211">
        <v>57</v>
      </c>
    </row>
    <row r="25" spans="1:6" s="259" customFormat="1" ht="25.5" customHeight="1">
      <c r="A25" s="213" t="s">
        <v>290</v>
      </c>
      <c r="B25" s="247" t="s">
        <v>291</v>
      </c>
      <c r="C25" s="246" t="s">
        <v>327</v>
      </c>
      <c r="D25" s="211">
        <v>2011</v>
      </c>
      <c r="E25" s="257"/>
      <c r="F25" s="258"/>
    </row>
    <row r="26" spans="1:4" ht="25.5" customHeight="1">
      <c r="A26" s="213" t="s">
        <v>158</v>
      </c>
      <c r="B26" s="247" t="s">
        <v>159</v>
      </c>
      <c r="C26" s="246" t="s">
        <v>328</v>
      </c>
      <c r="D26" s="211">
        <v>799</v>
      </c>
    </row>
    <row r="27" spans="1:4" ht="25.5">
      <c r="A27" s="213">
        <v>13644297</v>
      </c>
      <c r="B27" s="208" t="s">
        <v>210</v>
      </c>
      <c r="C27" s="260" t="s">
        <v>329</v>
      </c>
      <c r="D27" s="211">
        <v>1450</v>
      </c>
    </row>
    <row r="28" spans="1:4" ht="25.5">
      <c r="A28" s="213">
        <v>47813172</v>
      </c>
      <c r="B28" s="247" t="s">
        <v>313</v>
      </c>
      <c r="C28" s="246" t="s">
        <v>330</v>
      </c>
      <c r="D28" s="211">
        <v>1600</v>
      </c>
    </row>
    <row r="29" spans="1:4" ht="26.25" thickBot="1">
      <c r="A29" s="213">
        <v>62331558</v>
      </c>
      <c r="B29" s="245" t="s">
        <v>147</v>
      </c>
      <c r="C29" s="246" t="s">
        <v>331</v>
      </c>
      <c r="D29" s="211">
        <v>307</v>
      </c>
    </row>
    <row r="30" spans="1:4" ht="15" customHeight="1" thickBot="1">
      <c r="A30" s="261" t="s">
        <v>21</v>
      </c>
      <c r="B30" s="262"/>
      <c r="C30" s="262"/>
      <c r="D30" s="222">
        <f>SUM(D7:D29)</f>
        <v>15752</v>
      </c>
    </row>
  </sheetData>
  <mergeCells count="11">
    <mergeCell ref="A21:A22"/>
    <mergeCell ref="B21:B22"/>
    <mergeCell ref="A16:A17"/>
    <mergeCell ref="B16:B17"/>
    <mergeCell ref="A18:A19"/>
    <mergeCell ref="B18:B19"/>
    <mergeCell ref="A1:D1"/>
    <mergeCell ref="C4:C6"/>
    <mergeCell ref="D5:D6"/>
    <mergeCell ref="A4:A6"/>
    <mergeCell ref="B4:B6"/>
  </mergeCells>
  <printOptions/>
  <pageMargins left="0.7874015748031497" right="0.7874015748031497" top="0.984251968503937" bottom="0.984251968503937" header="0.5118110236220472" footer="0.5118110236220472"/>
  <pageSetup firstPageNumber="14" useFirstPageNumber="1" fitToHeight="0" fitToWidth="1" horizontalDpi="600" verticalDpi="600" orientation="landscape" paperSize="9" scale="99" r:id="rId1"/>
  <headerFooter alignWithMargins="0">
    <oddHeader>&amp;L&amp;"Tahoma,Tučné"&amp;9Usnesení č. 22/1837 - Příloha č. 4 &amp;"Tahoma,Obyčejné"
Počet stran přílohy: 21&amp;R&amp;"Tahoma,Obyčejné"&amp;9Strana &amp;P</oddHeader>
  </headerFooter>
  <rowBreaks count="1" manualBreakCount="1">
    <brk id="2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10.75390625" style="265" customWidth="1"/>
    <col min="2" max="2" width="96.00390625" style="265" customWidth="1"/>
    <col min="3" max="3" width="20.625" style="265" customWidth="1"/>
    <col min="4" max="16384" width="9.125" style="265" customWidth="1"/>
  </cols>
  <sheetData>
    <row r="1" spans="1:4" s="264" customFormat="1" ht="18" customHeight="1">
      <c r="A1" s="20" t="s">
        <v>77</v>
      </c>
      <c r="B1" s="20"/>
      <c r="C1" s="20"/>
      <c r="D1" s="263"/>
    </row>
    <row r="2" spans="1:4" ht="12.75">
      <c r="A2" s="74"/>
      <c r="B2" s="75"/>
      <c r="C2" s="76"/>
      <c r="D2" s="75"/>
    </row>
    <row r="3" spans="1:4" ht="13.5" thickBot="1">
      <c r="A3" s="74"/>
      <c r="B3" s="75"/>
      <c r="C3" s="76"/>
      <c r="D3" s="75"/>
    </row>
    <row r="4" spans="1:4" ht="12.75">
      <c r="A4" s="48" t="s">
        <v>16</v>
      </c>
      <c r="B4" s="49" t="s">
        <v>17</v>
      </c>
      <c r="C4" s="78" t="s">
        <v>18</v>
      </c>
      <c r="D4" s="39"/>
    </row>
    <row r="5" spans="1:4" ht="39" thickBot="1">
      <c r="A5" s="52"/>
      <c r="B5" s="53"/>
      <c r="C5" s="34" t="s">
        <v>402</v>
      </c>
      <c r="D5" s="39"/>
    </row>
    <row r="6" spans="1:3" s="268" customFormat="1" ht="12.75">
      <c r="A6" s="215" t="s">
        <v>131</v>
      </c>
      <c r="B6" s="266" t="s">
        <v>132</v>
      </c>
      <c r="C6" s="267">
        <v>157</v>
      </c>
    </row>
    <row r="7" spans="1:3" s="268" customFormat="1" ht="12.75">
      <c r="A7" s="215" t="s">
        <v>134</v>
      </c>
      <c r="B7" s="266" t="s">
        <v>135</v>
      </c>
      <c r="C7" s="267">
        <v>921</v>
      </c>
    </row>
    <row r="8" spans="1:3" s="268" customFormat="1" ht="12.75">
      <c r="A8" s="215" t="s">
        <v>126</v>
      </c>
      <c r="B8" s="266" t="s">
        <v>127</v>
      </c>
      <c r="C8" s="267">
        <v>831</v>
      </c>
    </row>
    <row r="9" spans="1:3" s="268" customFormat="1" ht="12.75">
      <c r="A9" s="215" t="s">
        <v>172</v>
      </c>
      <c r="B9" s="266" t="s">
        <v>173</v>
      </c>
      <c r="C9" s="267">
        <v>82</v>
      </c>
    </row>
    <row r="10" spans="1:3" s="268" customFormat="1" ht="12.75">
      <c r="A10" s="215" t="s">
        <v>179</v>
      </c>
      <c r="B10" s="266" t="s">
        <v>180</v>
      </c>
      <c r="C10" s="267">
        <v>74</v>
      </c>
    </row>
    <row r="11" spans="1:3" s="268" customFormat="1" ht="12.75">
      <c r="A11" s="269" t="s">
        <v>188</v>
      </c>
      <c r="B11" s="266" t="s">
        <v>189</v>
      </c>
      <c r="C11" s="267">
        <v>69</v>
      </c>
    </row>
    <row r="12" spans="1:3" s="268" customFormat="1" ht="12.75">
      <c r="A12" s="215" t="s">
        <v>104</v>
      </c>
      <c r="B12" s="270" t="s">
        <v>105</v>
      </c>
      <c r="C12" s="267">
        <v>67</v>
      </c>
    </row>
    <row r="13" spans="1:3" s="268" customFormat="1" ht="12.75">
      <c r="A13" s="215" t="s">
        <v>162</v>
      </c>
      <c r="B13" s="270" t="s">
        <v>163</v>
      </c>
      <c r="C13" s="267">
        <v>256</v>
      </c>
    </row>
    <row r="14" spans="1:3" s="268" customFormat="1" ht="12.75">
      <c r="A14" s="215" t="s">
        <v>203</v>
      </c>
      <c r="B14" s="270" t="s">
        <v>204</v>
      </c>
      <c r="C14" s="267">
        <v>293</v>
      </c>
    </row>
    <row r="15" spans="1:3" s="268" customFormat="1" ht="12.75">
      <c r="A15" s="215" t="s">
        <v>100</v>
      </c>
      <c r="B15" s="270" t="s">
        <v>101</v>
      </c>
      <c r="C15" s="267">
        <v>86</v>
      </c>
    </row>
    <row r="16" spans="1:3" s="268" customFormat="1" ht="25.5">
      <c r="A16" s="215" t="s">
        <v>96</v>
      </c>
      <c r="B16" s="270" t="s">
        <v>97</v>
      </c>
      <c r="C16" s="267">
        <v>118</v>
      </c>
    </row>
    <row r="17" spans="1:3" s="268" customFormat="1" ht="12.75">
      <c r="A17" s="271" t="s">
        <v>242</v>
      </c>
      <c r="B17" s="270" t="s">
        <v>243</v>
      </c>
      <c r="C17" s="267">
        <v>75</v>
      </c>
    </row>
    <row r="18" spans="1:3" s="268" customFormat="1" ht="12.75">
      <c r="A18" s="215" t="s">
        <v>110</v>
      </c>
      <c r="B18" s="270" t="s">
        <v>111</v>
      </c>
      <c r="C18" s="267">
        <v>88</v>
      </c>
    </row>
    <row r="19" spans="1:3" s="268" customFormat="1" ht="12.75">
      <c r="A19" s="215" t="s">
        <v>166</v>
      </c>
      <c r="B19" s="270" t="s">
        <v>167</v>
      </c>
      <c r="C19" s="267">
        <v>78</v>
      </c>
    </row>
    <row r="20" spans="1:3" s="268" customFormat="1" ht="12.75">
      <c r="A20" s="215" t="s">
        <v>170</v>
      </c>
      <c r="B20" s="270" t="s">
        <v>171</v>
      </c>
      <c r="C20" s="267">
        <v>152</v>
      </c>
    </row>
    <row r="21" spans="1:3" s="268" customFormat="1" ht="12.75">
      <c r="A21" s="215" t="s">
        <v>92</v>
      </c>
      <c r="B21" s="270" t="s">
        <v>93</v>
      </c>
      <c r="C21" s="267">
        <v>113</v>
      </c>
    </row>
    <row r="22" spans="1:3" s="268" customFormat="1" ht="12.75">
      <c r="A22" s="269" t="s">
        <v>168</v>
      </c>
      <c r="B22" s="270" t="s">
        <v>169</v>
      </c>
      <c r="C22" s="267">
        <v>1522</v>
      </c>
    </row>
    <row r="23" spans="1:3" s="268" customFormat="1" ht="12.75">
      <c r="A23" s="269" t="s">
        <v>197</v>
      </c>
      <c r="B23" s="270" t="s">
        <v>198</v>
      </c>
      <c r="C23" s="267">
        <v>261</v>
      </c>
    </row>
    <row r="24" spans="1:3" s="268" customFormat="1" ht="12.75">
      <c r="A24" s="269" t="s">
        <v>199</v>
      </c>
      <c r="B24" s="270" t="s">
        <v>200</v>
      </c>
      <c r="C24" s="267">
        <v>61</v>
      </c>
    </row>
    <row r="25" spans="1:3" s="268" customFormat="1" ht="12.75">
      <c r="A25" s="215" t="s">
        <v>292</v>
      </c>
      <c r="B25" s="270" t="s">
        <v>293</v>
      </c>
      <c r="C25" s="267">
        <v>310</v>
      </c>
    </row>
    <row r="26" spans="1:3" s="268" customFormat="1" ht="12.75">
      <c r="A26" s="215" t="s">
        <v>85</v>
      </c>
      <c r="B26" s="270" t="s">
        <v>86</v>
      </c>
      <c r="C26" s="267">
        <v>117</v>
      </c>
    </row>
    <row r="27" spans="1:3" s="268" customFormat="1" ht="12.75">
      <c r="A27" s="215" t="s">
        <v>142</v>
      </c>
      <c r="B27" s="270" t="s">
        <v>143</v>
      </c>
      <c r="C27" s="267">
        <v>872</v>
      </c>
    </row>
    <row r="28" spans="1:3" s="268" customFormat="1" ht="12.75">
      <c r="A28" s="215" t="s">
        <v>140</v>
      </c>
      <c r="B28" s="270" t="s">
        <v>141</v>
      </c>
      <c r="C28" s="267">
        <v>169</v>
      </c>
    </row>
    <row r="29" spans="1:3" s="268" customFormat="1" ht="12.75">
      <c r="A29" s="215" t="s">
        <v>138</v>
      </c>
      <c r="B29" s="270" t="s">
        <v>139</v>
      </c>
      <c r="C29" s="267">
        <v>103</v>
      </c>
    </row>
    <row r="30" spans="1:3" s="268" customFormat="1" ht="12.75">
      <c r="A30" s="215">
        <v>13644254</v>
      </c>
      <c r="B30" s="270" t="s">
        <v>133</v>
      </c>
      <c r="C30" s="267">
        <v>69</v>
      </c>
    </row>
    <row r="31" spans="1:3" s="268" customFormat="1" ht="12.75">
      <c r="A31" s="215" t="s">
        <v>208</v>
      </c>
      <c r="B31" s="270" t="s">
        <v>209</v>
      </c>
      <c r="C31" s="267">
        <v>92</v>
      </c>
    </row>
    <row r="32" spans="1:3" s="268" customFormat="1" ht="12.75">
      <c r="A32" s="215">
        <v>13644289</v>
      </c>
      <c r="B32" s="270" t="s">
        <v>266</v>
      </c>
      <c r="C32" s="267">
        <v>196</v>
      </c>
    </row>
    <row r="33" spans="1:3" s="268" customFormat="1" ht="12.75">
      <c r="A33" s="269">
        <v>13644319</v>
      </c>
      <c r="B33" s="270" t="s">
        <v>253</v>
      </c>
      <c r="C33" s="267">
        <v>70</v>
      </c>
    </row>
    <row r="34" spans="1:3" s="268" customFormat="1" ht="12.75">
      <c r="A34" s="215">
        <v>13644327</v>
      </c>
      <c r="B34" s="270" t="s">
        <v>264</v>
      </c>
      <c r="C34" s="267">
        <v>70</v>
      </c>
    </row>
    <row r="35" spans="1:3" s="268" customFormat="1" ht="12.75">
      <c r="A35" s="215">
        <v>14451093</v>
      </c>
      <c r="B35" s="270" t="s">
        <v>263</v>
      </c>
      <c r="C35" s="267">
        <v>563</v>
      </c>
    </row>
    <row r="36" spans="1:3" s="268" customFormat="1" ht="12.75">
      <c r="A36" s="271">
        <v>47811927</v>
      </c>
      <c r="B36" s="270" t="s">
        <v>226</v>
      </c>
      <c r="C36" s="267">
        <v>65</v>
      </c>
    </row>
    <row r="37" spans="1:3" s="268" customFormat="1" ht="12.75">
      <c r="A37" s="215">
        <v>47813075</v>
      </c>
      <c r="B37" s="270" t="s">
        <v>154</v>
      </c>
      <c r="C37" s="267">
        <v>91</v>
      </c>
    </row>
    <row r="38" spans="1:3" s="268" customFormat="1" ht="12.75">
      <c r="A38" s="269">
        <v>47813083</v>
      </c>
      <c r="B38" s="270" t="s">
        <v>205</v>
      </c>
      <c r="C38" s="267">
        <v>64</v>
      </c>
    </row>
    <row r="39" spans="1:3" s="268" customFormat="1" ht="12.75">
      <c r="A39" s="215">
        <v>47813130</v>
      </c>
      <c r="B39" s="270" t="s">
        <v>233</v>
      </c>
      <c r="C39" s="267">
        <v>199</v>
      </c>
    </row>
    <row r="40" spans="1:3" s="268" customFormat="1" ht="12.75">
      <c r="A40" s="215">
        <v>47813148</v>
      </c>
      <c r="B40" s="270" t="s">
        <v>181</v>
      </c>
      <c r="C40" s="267">
        <v>88</v>
      </c>
    </row>
    <row r="41" spans="1:3" s="268" customFormat="1" ht="12.75">
      <c r="A41" s="271">
        <v>48004898</v>
      </c>
      <c r="B41" s="270" t="s">
        <v>222</v>
      </c>
      <c r="C41" s="267">
        <v>95</v>
      </c>
    </row>
    <row r="42" spans="1:3" s="268" customFormat="1" ht="12.75">
      <c r="A42" s="269">
        <v>60337320</v>
      </c>
      <c r="B42" s="270" t="s">
        <v>201</v>
      </c>
      <c r="C42" s="267">
        <v>60</v>
      </c>
    </row>
    <row r="43" spans="1:3" s="268" customFormat="1" ht="12.75">
      <c r="A43" s="269">
        <v>60337494</v>
      </c>
      <c r="B43" s="266" t="s">
        <v>202</v>
      </c>
      <c r="C43" s="267">
        <v>173</v>
      </c>
    </row>
    <row r="44" spans="1:3" s="268" customFormat="1" ht="12.75">
      <c r="A44" s="215">
        <v>61989011</v>
      </c>
      <c r="B44" s="266" t="s">
        <v>91</v>
      </c>
      <c r="C44" s="267">
        <v>92</v>
      </c>
    </row>
    <row r="45" spans="1:3" s="268" customFormat="1" ht="12.75">
      <c r="A45" s="215">
        <v>61989207</v>
      </c>
      <c r="B45" s="266" t="s">
        <v>332</v>
      </c>
      <c r="C45" s="267">
        <v>115</v>
      </c>
    </row>
    <row r="46" spans="1:3" s="268" customFormat="1" ht="12.75">
      <c r="A46" s="215">
        <v>61989258</v>
      </c>
      <c r="B46" s="266" t="s">
        <v>211</v>
      </c>
      <c r="C46" s="267">
        <v>151</v>
      </c>
    </row>
    <row r="47" spans="1:3" s="268" customFormat="1" ht="12.75">
      <c r="A47" s="215">
        <v>61989266</v>
      </c>
      <c r="B47" s="266" t="s">
        <v>195</v>
      </c>
      <c r="C47" s="267">
        <v>205</v>
      </c>
    </row>
    <row r="48" spans="1:3" s="268" customFormat="1" ht="12.75">
      <c r="A48" s="215">
        <v>61989274</v>
      </c>
      <c r="B48" s="266" t="s">
        <v>194</v>
      </c>
      <c r="C48" s="267">
        <v>65</v>
      </c>
    </row>
    <row r="49" spans="1:3" s="268" customFormat="1" ht="12.75">
      <c r="A49" s="271">
        <v>61989339</v>
      </c>
      <c r="B49" s="266" t="s">
        <v>220</v>
      </c>
      <c r="C49" s="267">
        <v>176</v>
      </c>
    </row>
    <row r="50" spans="1:3" s="268" customFormat="1" ht="12.75">
      <c r="A50" s="215" t="s">
        <v>212</v>
      </c>
      <c r="B50" s="266" t="s">
        <v>213</v>
      </c>
      <c r="C50" s="267">
        <v>121</v>
      </c>
    </row>
    <row r="51" spans="1:3" s="268" customFormat="1" ht="25.5">
      <c r="A51" s="269" t="s">
        <v>257</v>
      </c>
      <c r="B51" s="266" t="s">
        <v>258</v>
      </c>
      <c r="C51" s="267">
        <v>77</v>
      </c>
    </row>
    <row r="52" spans="1:3" s="268" customFormat="1" ht="25.5">
      <c r="A52" s="215">
        <v>62331493</v>
      </c>
      <c r="B52" s="266" t="s">
        <v>146</v>
      </c>
      <c r="C52" s="267">
        <v>127</v>
      </c>
    </row>
    <row r="53" spans="1:3" s="268" customFormat="1" ht="12.75">
      <c r="A53" s="215">
        <v>62331515</v>
      </c>
      <c r="B53" s="266" t="s">
        <v>176</v>
      </c>
      <c r="C53" s="267">
        <v>914</v>
      </c>
    </row>
    <row r="54" spans="1:3" s="268" customFormat="1" ht="12.75">
      <c r="A54" s="215" t="s">
        <v>150</v>
      </c>
      <c r="B54" s="266" t="s">
        <v>151</v>
      </c>
      <c r="C54" s="267">
        <v>1375</v>
      </c>
    </row>
    <row r="55" spans="1:3" s="268" customFormat="1" ht="12.75">
      <c r="A55" s="215">
        <v>62331574</v>
      </c>
      <c r="B55" s="266" t="s">
        <v>174</v>
      </c>
      <c r="C55" s="267">
        <v>64</v>
      </c>
    </row>
    <row r="56" spans="1:3" s="268" customFormat="1" ht="12.75">
      <c r="A56" s="215">
        <v>62331639</v>
      </c>
      <c r="B56" s="266" t="s">
        <v>145</v>
      </c>
      <c r="C56" s="267">
        <v>754</v>
      </c>
    </row>
    <row r="57" spans="1:3" s="268" customFormat="1" ht="12.75">
      <c r="A57" s="215">
        <v>62331647</v>
      </c>
      <c r="B57" s="266" t="s">
        <v>333</v>
      </c>
      <c r="C57" s="267">
        <v>83</v>
      </c>
    </row>
    <row r="58" spans="1:3" s="268" customFormat="1" ht="12.75">
      <c r="A58" s="215">
        <v>64120384</v>
      </c>
      <c r="B58" s="266" t="s">
        <v>334</v>
      </c>
      <c r="C58" s="267">
        <v>71</v>
      </c>
    </row>
    <row r="59" spans="1:3" s="268" customFormat="1" ht="12.75">
      <c r="A59" s="215">
        <v>64125912</v>
      </c>
      <c r="B59" s="266" t="s">
        <v>304</v>
      </c>
      <c r="C59" s="267">
        <v>134</v>
      </c>
    </row>
    <row r="60" spans="1:3" s="268" customFormat="1" ht="12.75">
      <c r="A60" s="215">
        <v>66741335</v>
      </c>
      <c r="B60" s="266" t="s">
        <v>298</v>
      </c>
      <c r="C60" s="267">
        <v>206</v>
      </c>
    </row>
    <row r="61" spans="1:3" s="268" customFormat="1" ht="12.75">
      <c r="A61" s="215">
        <v>68321082</v>
      </c>
      <c r="B61" s="266" t="s">
        <v>234</v>
      </c>
      <c r="C61" s="267">
        <v>72</v>
      </c>
    </row>
    <row r="62" spans="1:3" s="268" customFormat="1" ht="12.75">
      <c r="A62" s="215">
        <v>68321261</v>
      </c>
      <c r="B62" s="266" t="s">
        <v>265</v>
      </c>
      <c r="C62" s="267">
        <v>61</v>
      </c>
    </row>
    <row r="63" spans="1:3" s="268" customFormat="1" ht="12.75">
      <c r="A63" s="271">
        <v>68334222</v>
      </c>
      <c r="B63" s="266" t="s">
        <v>228</v>
      </c>
      <c r="C63" s="267">
        <v>97</v>
      </c>
    </row>
    <row r="64" spans="1:3" s="268" customFormat="1" ht="12.75">
      <c r="A64" s="215">
        <v>70640700</v>
      </c>
      <c r="B64" s="266" t="s">
        <v>302</v>
      </c>
      <c r="C64" s="267">
        <v>101</v>
      </c>
    </row>
    <row r="65" spans="1:3" s="268" customFormat="1" ht="12.75">
      <c r="A65" s="215" t="s">
        <v>122</v>
      </c>
      <c r="B65" s="266" t="s">
        <v>123</v>
      </c>
      <c r="C65" s="267">
        <v>377</v>
      </c>
    </row>
    <row r="66" spans="1:3" ht="13.5" thickBot="1">
      <c r="A66" s="116" t="s">
        <v>21</v>
      </c>
      <c r="B66" s="117"/>
      <c r="C66" s="272">
        <f>SUM(C6:C65)</f>
        <v>14208</v>
      </c>
    </row>
  </sheetData>
  <mergeCells count="4">
    <mergeCell ref="A66:B66"/>
    <mergeCell ref="A1:C1"/>
    <mergeCell ref="A4:A5"/>
    <mergeCell ref="B4:B5"/>
  </mergeCells>
  <printOptions/>
  <pageMargins left="0.7874015748031497" right="0.7874015748031497" top="0.984251968503937" bottom="0.984251968503937" header="0.5118110236220472" footer="0.5118110236220472"/>
  <pageSetup firstPageNumber="16" useFirstPageNumber="1" fitToHeight="0" fitToWidth="1" horizontalDpi="600" verticalDpi="600" orientation="landscape" paperSize="9" r:id="rId1"/>
  <headerFooter alignWithMargins="0">
    <oddHeader>&amp;L&amp;"Tahoma,Tučné"&amp;9Usnesení č. 22/1837 - Příloha č. 4 &amp;"Tahoma,Obyčejné"
Počet stran přílohy: 21&amp;R&amp;"Tahoma,Obyčejné"&amp;9Strana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10.75390625" style="265" customWidth="1"/>
    <col min="2" max="2" width="53.625" style="265" customWidth="1"/>
    <col min="3" max="3" width="46.75390625" style="265" customWidth="1"/>
    <col min="4" max="4" width="23.125" style="265" customWidth="1"/>
    <col min="5" max="16384" width="9.125" style="265" customWidth="1"/>
  </cols>
  <sheetData>
    <row r="1" spans="1:6" ht="18" customHeight="1">
      <c r="A1" s="20" t="s">
        <v>77</v>
      </c>
      <c r="B1" s="20"/>
      <c r="C1" s="20"/>
      <c r="D1" s="20"/>
      <c r="E1" s="21"/>
      <c r="F1" s="21"/>
    </row>
    <row r="2" spans="1:6" ht="13.5" customHeight="1">
      <c r="A2" s="273"/>
      <c r="B2" s="273"/>
      <c r="C2" s="273"/>
      <c r="D2" s="273"/>
      <c r="E2" s="21"/>
      <c r="F2" s="21"/>
    </row>
    <row r="3" spans="1:6" ht="13.5" customHeight="1" thickBot="1">
      <c r="A3" s="274"/>
      <c r="B3" s="275"/>
      <c r="C3" s="275"/>
      <c r="D3" s="275"/>
      <c r="E3" s="21"/>
      <c r="F3" s="21"/>
    </row>
    <row r="4" spans="1:6" ht="12.75">
      <c r="A4" s="77" t="s">
        <v>16</v>
      </c>
      <c r="B4" s="169" t="s">
        <v>17</v>
      </c>
      <c r="C4" s="27" t="s">
        <v>23</v>
      </c>
      <c r="D4" s="78" t="s">
        <v>18</v>
      </c>
      <c r="E4" s="39"/>
      <c r="F4" s="39"/>
    </row>
    <row r="5" spans="1:6" ht="51.75" thickBot="1">
      <c r="A5" s="79"/>
      <c r="B5" s="172"/>
      <c r="C5" s="80"/>
      <c r="D5" s="34" t="s">
        <v>399</v>
      </c>
      <c r="E5" s="39"/>
      <c r="F5" s="39"/>
    </row>
    <row r="6" spans="1:6" s="281" customFormat="1" ht="25.5">
      <c r="A6" s="276" t="s">
        <v>267</v>
      </c>
      <c r="B6" s="216" t="s">
        <v>268</v>
      </c>
      <c r="C6" s="277" t="s">
        <v>335</v>
      </c>
      <c r="D6" s="278">
        <v>1164</v>
      </c>
      <c r="E6" s="279"/>
      <c r="F6" s="280"/>
    </row>
    <row r="7" spans="1:6" s="281" customFormat="1" ht="25.5">
      <c r="A7" s="282" t="s">
        <v>126</v>
      </c>
      <c r="B7" s="270" t="s">
        <v>127</v>
      </c>
      <c r="C7" s="277" t="s">
        <v>336</v>
      </c>
      <c r="D7" s="283">
        <v>1400</v>
      </c>
      <c r="E7" s="279"/>
      <c r="F7" s="280"/>
    </row>
    <row r="8" spans="1:6" s="281" customFormat="1" ht="38.25">
      <c r="A8" s="282" t="s">
        <v>183</v>
      </c>
      <c r="B8" s="270" t="s">
        <v>184</v>
      </c>
      <c r="C8" s="277" t="s">
        <v>337</v>
      </c>
      <c r="D8" s="283">
        <v>2226</v>
      </c>
      <c r="E8" s="279"/>
      <c r="F8" s="280"/>
    </row>
    <row r="9" spans="1:6" s="281" customFormat="1" ht="25.5">
      <c r="A9" s="282" t="s">
        <v>160</v>
      </c>
      <c r="B9" s="270" t="s">
        <v>161</v>
      </c>
      <c r="C9" s="277" t="s">
        <v>338</v>
      </c>
      <c r="D9" s="283">
        <v>906</v>
      </c>
      <c r="E9" s="279"/>
      <c r="F9" s="280"/>
    </row>
    <row r="10" spans="1:6" s="281" customFormat="1" ht="25.5">
      <c r="A10" s="282" t="s">
        <v>108</v>
      </c>
      <c r="B10" s="270" t="s">
        <v>109</v>
      </c>
      <c r="C10" s="277" t="s">
        <v>339</v>
      </c>
      <c r="D10" s="283">
        <v>50</v>
      </c>
      <c r="E10" s="279"/>
      <c r="F10" s="280"/>
    </row>
    <row r="11" spans="1:6" s="281" customFormat="1" ht="12.75">
      <c r="A11" s="282" t="s">
        <v>274</v>
      </c>
      <c r="B11" s="270" t="s">
        <v>275</v>
      </c>
      <c r="C11" s="277" t="s">
        <v>340</v>
      </c>
      <c r="D11" s="283">
        <v>169</v>
      </c>
      <c r="E11" s="279"/>
      <c r="F11" s="280"/>
    </row>
    <row r="12" spans="1:6" s="281" customFormat="1" ht="25.5">
      <c r="A12" s="282" t="s">
        <v>272</v>
      </c>
      <c r="B12" s="270" t="s">
        <v>273</v>
      </c>
      <c r="C12" s="277" t="s">
        <v>341</v>
      </c>
      <c r="D12" s="283">
        <v>940</v>
      </c>
      <c r="E12" s="279"/>
      <c r="F12" s="280"/>
    </row>
    <row r="13" spans="1:6" s="281" customFormat="1" ht="12.75">
      <c r="A13" s="282">
        <v>13643479</v>
      </c>
      <c r="B13" s="270" t="s">
        <v>279</v>
      </c>
      <c r="C13" s="277" t="s">
        <v>342</v>
      </c>
      <c r="D13" s="283">
        <v>400</v>
      </c>
      <c r="E13" s="279"/>
      <c r="F13" s="280"/>
    </row>
    <row r="14" spans="1:6" s="281" customFormat="1" ht="25.5">
      <c r="A14" s="284">
        <v>13644297</v>
      </c>
      <c r="B14" s="285" t="s">
        <v>210</v>
      </c>
      <c r="C14" s="277" t="s">
        <v>343</v>
      </c>
      <c r="D14" s="283">
        <v>1921</v>
      </c>
      <c r="E14" s="279"/>
      <c r="F14" s="280"/>
    </row>
    <row r="15" spans="1:6" s="281" customFormat="1" ht="25.5" customHeight="1">
      <c r="A15" s="286"/>
      <c r="B15" s="287"/>
      <c r="C15" s="277" t="s">
        <v>329</v>
      </c>
      <c r="D15" s="288">
        <v>6350</v>
      </c>
      <c r="E15" s="279"/>
      <c r="F15" s="280"/>
    </row>
    <row r="16" spans="1:6" s="281" customFormat="1" ht="25.5">
      <c r="A16" s="282">
        <v>13644301</v>
      </c>
      <c r="B16" s="216" t="s">
        <v>276</v>
      </c>
      <c r="C16" s="277" t="s">
        <v>344</v>
      </c>
      <c r="D16" s="283">
        <v>4552</v>
      </c>
      <c r="E16" s="279"/>
      <c r="F16" s="280"/>
    </row>
    <row r="17" spans="1:6" s="281" customFormat="1" ht="12.75">
      <c r="A17" s="282">
        <v>47813091</v>
      </c>
      <c r="B17" s="270" t="s">
        <v>152</v>
      </c>
      <c r="C17" s="277" t="s">
        <v>345</v>
      </c>
      <c r="D17" s="283">
        <v>700</v>
      </c>
      <c r="E17" s="279"/>
      <c r="F17" s="280"/>
    </row>
    <row r="18" spans="1:6" s="281" customFormat="1" ht="12.75">
      <c r="A18" s="282">
        <v>47813482</v>
      </c>
      <c r="B18" s="270" t="s">
        <v>114</v>
      </c>
      <c r="C18" s="277" t="s">
        <v>346</v>
      </c>
      <c r="D18" s="283">
        <v>470</v>
      </c>
      <c r="E18" s="279"/>
      <c r="F18" s="280"/>
    </row>
    <row r="19" spans="1:6" s="281" customFormat="1" ht="25.5" customHeight="1">
      <c r="A19" s="284">
        <v>47998296</v>
      </c>
      <c r="B19" s="285" t="s">
        <v>224</v>
      </c>
      <c r="C19" s="277" t="s">
        <v>347</v>
      </c>
      <c r="D19" s="283">
        <v>320</v>
      </c>
      <c r="E19" s="279"/>
      <c r="F19" s="280"/>
    </row>
    <row r="20" spans="1:6" s="281" customFormat="1" ht="25.5" customHeight="1">
      <c r="A20" s="286"/>
      <c r="B20" s="287"/>
      <c r="C20" s="277" t="s">
        <v>348</v>
      </c>
      <c r="D20" s="283">
        <v>1200</v>
      </c>
      <c r="E20" s="279"/>
      <c r="F20" s="280"/>
    </row>
    <row r="21" spans="1:6" s="281" customFormat="1" ht="25.5">
      <c r="A21" s="282">
        <v>62331566</v>
      </c>
      <c r="B21" s="270" t="s">
        <v>175</v>
      </c>
      <c r="C21" s="277" t="s">
        <v>349</v>
      </c>
      <c r="D21" s="283">
        <v>1793</v>
      </c>
      <c r="E21" s="279"/>
      <c r="F21" s="280"/>
    </row>
    <row r="22" spans="1:6" s="281" customFormat="1" ht="25.5">
      <c r="A22" s="282">
        <v>64628221</v>
      </c>
      <c r="B22" s="270" t="s">
        <v>350</v>
      </c>
      <c r="C22" s="277" t="s">
        <v>351</v>
      </c>
      <c r="D22" s="283">
        <v>1695</v>
      </c>
      <c r="E22" s="279"/>
      <c r="F22" s="280"/>
    </row>
    <row r="23" spans="1:6" s="281" customFormat="1" ht="25.5">
      <c r="A23" s="282" t="s">
        <v>120</v>
      </c>
      <c r="B23" s="270" t="s">
        <v>121</v>
      </c>
      <c r="C23" s="277" t="s">
        <v>352</v>
      </c>
      <c r="D23" s="283">
        <v>2400</v>
      </c>
      <c r="E23" s="279"/>
      <c r="F23" s="280"/>
    </row>
    <row r="24" spans="1:6" s="281" customFormat="1" ht="26.25" thickBot="1">
      <c r="A24" s="282" t="s">
        <v>294</v>
      </c>
      <c r="B24" s="270" t="s">
        <v>295</v>
      </c>
      <c r="C24" s="277" t="s">
        <v>353</v>
      </c>
      <c r="D24" s="283">
        <v>1361</v>
      </c>
      <c r="E24" s="279"/>
      <c r="F24" s="280"/>
    </row>
    <row r="25" spans="1:6" s="268" customFormat="1" ht="15" customHeight="1" thickBot="1">
      <c r="A25" s="90" t="s">
        <v>21</v>
      </c>
      <c r="B25" s="91"/>
      <c r="C25" s="91"/>
      <c r="D25" s="92">
        <f>SUM(D6:D24)</f>
        <v>30017</v>
      </c>
      <c r="E25" s="124"/>
      <c r="F25" s="124"/>
    </row>
    <row r="26" spans="1:6" ht="12.75">
      <c r="A26" s="74"/>
      <c r="B26" s="75"/>
      <c r="C26" s="93"/>
      <c r="D26" s="76"/>
      <c r="E26" s="39"/>
      <c r="F26" s="39"/>
    </row>
    <row r="27" spans="1:6" ht="12.75">
      <c r="A27" s="94"/>
      <c r="B27" s="95"/>
      <c r="C27" s="96"/>
      <c r="D27" s="96"/>
      <c r="E27" s="39"/>
      <c r="F27" s="39"/>
    </row>
    <row r="28" spans="1:6" ht="12.75">
      <c r="A28" s="94"/>
      <c r="B28" s="95"/>
      <c r="C28" s="96"/>
      <c r="D28" s="96"/>
      <c r="E28" s="39"/>
      <c r="F28" s="39"/>
    </row>
    <row r="29" spans="1:6" ht="12.75">
      <c r="A29" s="94"/>
      <c r="B29" s="95"/>
      <c r="C29" s="96"/>
      <c r="D29" s="96"/>
      <c r="E29" s="39"/>
      <c r="F29" s="39"/>
    </row>
  </sheetData>
  <mergeCells count="10">
    <mergeCell ref="A1:D1"/>
    <mergeCell ref="B3:D3"/>
    <mergeCell ref="A25:C25"/>
    <mergeCell ref="A4:A5"/>
    <mergeCell ref="B4:B5"/>
    <mergeCell ref="C4:C5"/>
    <mergeCell ref="A14:A15"/>
    <mergeCell ref="B14:B15"/>
    <mergeCell ref="A19:A20"/>
    <mergeCell ref="B19:B20"/>
  </mergeCells>
  <printOptions horizontalCentered="1"/>
  <pageMargins left="0.3937007874015748" right="0.3937007874015748" top="0.58" bottom="0.57" header="0.25" footer="0.3"/>
  <pageSetup firstPageNumber="19" useFirstPageNumber="1" horizontalDpi="600" verticalDpi="600" orientation="landscape" paperSize="9" scale="90" r:id="rId1"/>
  <headerFooter alignWithMargins="0">
    <oddHeader xml:space="preserve">&amp;L&amp;"Tahoma,Tučné"&amp;9Usnesení č. 22/1837 - Příloha č. 4 &amp;"Tahoma,Kurzíva"
&amp;"Tahoma,Obyčejné"Počet stran přílohy: 21&amp;R&amp;"Tahoma,Obyčejné"&amp;9Strana &amp;P&amp;"Tahoma,Kurzíva"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10.75390625" style="289" customWidth="1"/>
    <col min="2" max="2" width="53.625" style="289" customWidth="1"/>
    <col min="3" max="3" width="49.25390625" style="289" customWidth="1"/>
    <col min="4" max="4" width="23.125" style="289" customWidth="1"/>
    <col min="5" max="16384" width="9.125" style="289" customWidth="1"/>
  </cols>
  <sheetData>
    <row r="1" spans="1:6" ht="18" customHeight="1">
      <c r="A1" s="20" t="s">
        <v>354</v>
      </c>
      <c r="B1" s="20"/>
      <c r="C1" s="20"/>
      <c r="D1" s="20"/>
      <c r="E1" s="134"/>
      <c r="F1" s="134"/>
    </row>
    <row r="2" spans="1:6" ht="13.5" thickBot="1">
      <c r="A2" s="98"/>
      <c r="B2" s="99"/>
      <c r="C2" s="99"/>
      <c r="D2" s="99"/>
      <c r="E2" s="134"/>
      <c r="F2" s="134"/>
    </row>
    <row r="3" spans="1:6" ht="17.25" customHeight="1">
      <c r="A3" s="26" t="s">
        <v>16</v>
      </c>
      <c r="B3" s="27" t="s">
        <v>17</v>
      </c>
      <c r="C3" s="290"/>
      <c r="D3" s="29" t="s">
        <v>18</v>
      </c>
      <c r="E3" s="291"/>
      <c r="F3" s="291"/>
    </row>
    <row r="4" spans="1:6" ht="39" thickBot="1">
      <c r="A4" s="31"/>
      <c r="B4" s="292"/>
      <c r="C4" s="293"/>
      <c r="D4" s="34" t="s">
        <v>397</v>
      </c>
      <c r="E4" s="134"/>
      <c r="F4" s="134"/>
    </row>
    <row r="5" spans="1:6" s="298" customFormat="1" ht="15" customHeight="1">
      <c r="A5" s="294" t="s">
        <v>355</v>
      </c>
      <c r="B5" s="295" t="s">
        <v>356</v>
      </c>
      <c r="C5" s="296"/>
      <c r="D5" s="106">
        <v>8266</v>
      </c>
      <c r="E5" s="297"/>
      <c r="F5" s="297"/>
    </row>
    <row r="6" spans="1:6" s="298" customFormat="1" ht="15" customHeight="1">
      <c r="A6" s="299" t="s">
        <v>357</v>
      </c>
      <c r="B6" s="300" t="s">
        <v>358</v>
      </c>
      <c r="C6" s="301"/>
      <c r="D6" s="106">
        <v>35397</v>
      </c>
      <c r="E6" s="297"/>
      <c r="F6" s="297"/>
    </row>
    <row r="7" spans="1:6" s="298" customFormat="1" ht="15" customHeight="1">
      <c r="A7" s="299" t="s">
        <v>359</v>
      </c>
      <c r="B7" s="300" t="s">
        <v>360</v>
      </c>
      <c r="C7" s="301"/>
      <c r="D7" s="106">
        <f>5135+2800</f>
        <v>7935</v>
      </c>
      <c r="E7" s="297"/>
      <c r="F7" s="297"/>
    </row>
    <row r="8" spans="1:6" s="298" customFormat="1" ht="15" customHeight="1">
      <c r="A8" s="299" t="s">
        <v>361</v>
      </c>
      <c r="B8" s="300" t="s">
        <v>362</v>
      </c>
      <c r="C8" s="301"/>
      <c r="D8" s="86">
        <v>361957</v>
      </c>
      <c r="E8" s="297"/>
      <c r="F8" s="297"/>
    </row>
    <row r="9" spans="1:6" s="298" customFormat="1" ht="15" customHeight="1">
      <c r="A9" s="299" t="s">
        <v>363</v>
      </c>
      <c r="B9" s="300" t="s">
        <v>364</v>
      </c>
      <c r="C9" s="301"/>
      <c r="D9" s="86">
        <f>5153+1400</f>
        <v>6553</v>
      </c>
      <c r="E9" s="297"/>
      <c r="F9" s="297"/>
    </row>
    <row r="10" spans="1:6" s="298" customFormat="1" ht="15" customHeight="1">
      <c r="A10" s="299" t="s">
        <v>365</v>
      </c>
      <c r="B10" s="300" t="s">
        <v>366</v>
      </c>
      <c r="C10" s="301"/>
      <c r="D10" s="86">
        <f>12972+5000</f>
        <v>17972</v>
      </c>
      <c r="E10" s="297"/>
      <c r="F10" s="297"/>
    </row>
    <row r="11" spans="1:6" s="298" customFormat="1" ht="15" customHeight="1">
      <c r="A11" s="299" t="s">
        <v>367</v>
      </c>
      <c r="B11" s="300" t="s">
        <v>368</v>
      </c>
      <c r="C11" s="301"/>
      <c r="D11" s="86">
        <v>5716</v>
      </c>
      <c r="E11" s="297"/>
      <c r="F11" s="297"/>
    </row>
    <row r="12" spans="1:6" s="298" customFormat="1" ht="15" customHeight="1">
      <c r="A12" s="299" t="s">
        <v>369</v>
      </c>
      <c r="B12" s="300" t="s">
        <v>370</v>
      </c>
      <c r="C12" s="301"/>
      <c r="D12" s="86">
        <f>10168+3744+2153</f>
        <v>16065</v>
      </c>
      <c r="E12" s="297"/>
      <c r="F12" s="297"/>
    </row>
    <row r="13" spans="1:6" s="298" customFormat="1" ht="15" customHeight="1">
      <c r="A13" s="299" t="s">
        <v>371</v>
      </c>
      <c r="B13" s="300" t="s">
        <v>372</v>
      </c>
      <c r="C13" s="301"/>
      <c r="D13" s="86">
        <v>6339</v>
      </c>
      <c r="E13" s="297"/>
      <c r="F13" s="297"/>
    </row>
    <row r="14" spans="1:6" s="298" customFormat="1" ht="15" customHeight="1" thickBot="1">
      <c r="A14" s="302" t="s">
        <v>373</v>
      </c>
      <c r="B14" s="303" t="s">
        <v>374</v>
      </c>
      <c r="C14" s="304"/>
      <c r="D14" s="305">
        <v>7789</v>
      </c>
      <c r="E14" s="297"/>
      <c r="F14" s="297"/>
    </row>
    <row r="15" spans="1:6" ht="15" customHeight="1" thickBot="1">
      <c r="A15" s="306" t="s">
        <v>21</v>
      </c>
      <c r="B15" s="307"/>
      <c r="C15" s="307"/>
      <c r="D15" s="308">
        <f>SUM(D5:D14)</f>
        <v>473989</v>
      </c>
      <c r="E15" s="309"/>
      <c r="F15" s="309"/>
    </row>
    <row r="16" spans="1:6" ht="15" customHeight="1" thickBot="1">
      <c r="A16" s="310" t="s">
        <v>22</v>
      </c>
      <c r="B16" s="311"/>
      <c r="C16" s="312"/>
      <c r="D16" s="313"/>
      <c r="E16" s="309"/>
      <c r="F16" s="314"/>
    </row>
    <row r="17" spans="1:6" s="320" customFormat="1" ht="15" customHeight="1">
      <c r="A17" s="315" t="s">
        <v>359</v>
      </c>
      <c r="B17" s="316" t="s">
        <v>360</v>
      </c>
      <c r="C17" s="317" t="s">
        <v>375</v>
      </c>
      <c r="D17" s="59">
        <v>4122</v>
      </c>
      <c r="E17" s="318"/>
      <c r="F17" s="319"/>
    </row>
    <row r="18" spans="1:6" s="320" customFormat="1" ht="15" customHeight="1">
      <c r="A18" s="321"/>
      <c r="B18" s="322"/>
      <c r="C18" s="323" t="s">
        <v>376</v>
      </c>
      <c r="D18" s="63">
        <v>337</v>
      </c>
      <c r="E18" s="318"/>
      <c r="F18" s="319"/>
    </row>
    <row r="19" spans="1:6" s="320" customFormat="1" ht="15" customHeight="1">
      <c r="A19" s="324"/>
      <c r="B19" s="325"/>
      <c r="C19" s="323" t="s">
        <v>377</v>
      </c>
      <c r="D19" s="63">
        <v>2800</v>
      </c>
      <c r="E19" s="318"/>
      <c r="F19" s="319"/>
    </row>
    <row r="20" spans="1:6" s="320" customFormat="1" ht="27.75" customHeight="1">
      <c r="A20" s="326" t="s">
        <v>361</v>
      </c>
      <c r="B20" s="327" t="s">
        <v>362</v>
      </c>
      <c r="C20" s="323" t="s">
        <v>378</v>
      </c>
      <c r="D20" s="63">
        <v>13000</v>
      </c>
      <c r="E20" s="318"/>
      <c r="F20" s="319"/>
    </row>
    <row r="21" spans="1:6" s="320" customFormat="1" ht="15" customHeight="1">
      <c r="A21" s="324"/>
      <c r="B21" s="325"/>
      <c r="C21" s="323" t="s">
        <v>376</v>
      </c>
      <c r="D21" s="63">
        <v>4731</v>
      </c>
      <c r="E21" s="318"/>
      <c r="F21" s="319"/>
    </row>
    <row r="22" spans="1:6" s="320" customFormat="1" ht="15" customHeight="1">
      <c r="A22" s="326" t="s">
        <v>363</v>
      </c>
      <c r="B22" s="327" t="s">
        <v>364</v>
      </c>
      <c r="C22" s="328" t="s">
        <v>379</v>
      </c>
      <c r="D22" s="63">
        <v>176</v>
      </c>
      <c r="E22" s="318"/>
      <c r="F22" s="319"/>
    </row>
    <row r="23" spans="1:6" s="320" customFormat="1" ht="15" customHeight="1">
      <c r="A23" s="321"/>
      <c r="B23" s="322"/>
      <c r="C23" s="323" t="s">
        <v>376</v>
      </c>
      <c r="D23" s="63">
        <v>2444</v>
      </c>
      <c r="E23" s="318"/>
      <c r="F23" s="319"/>
    </row>
    <row r="24" spans="1:6" s="320" customFormat="1" ht="27.75" customHeight="1">
      <c r="A24" s="324"/>
      <c r="B24" s="325"/>
      <c r="C24" s="323" t="s">
        <v>380</v>
      </c>
      <c r="D24" s="63">
        <v>1400</v>
      </c>
      <c r="E24" s="318"/>
      <c r="F24" s="319"/>
    </row>
    <row r="25" spans="1:6" s="320" customFormat="1" ht="15" customHeight="1">
      <c r="A25" s="326" t="s">
        <v>365</v>
      </c>
      <c r="B25" s="327" t="s">
        <v>366</v>
      </c>
      <c r="C25" s="328" t="s">
        <v>379</v>
      </c>
      <c r="D25" s="63">
        <v>120</v>
      </c>
      <c r="E25" s="318"/>
      <c r="F25" s="319"/>
    </row>
    <row r="26" spans="1:6" s="320" customFormat="1" ht="15" customHeight="1">
      <c r="A26" s="321"/>
      <c r="B26" s="322"/>
      <c r="C26" s="329" t="s">
        <v>381</v>
      </c>
      <c r="D26" s="63">
        <v>6000</v>
      </c>
      <c r="E26" s="318"/>
      <c r="F26" s="319"/>
    </row>
    <row r="27" spans="1:6" s="320" customFormat="1" ht="15" customHeight="1">
      <c r="A27" s="321"/>
      <c r="B27" s="322"/>
      <c r="C27" s="323" t="s">
        <v>376</v>
      </c>
      <c r="D27" s="63">
        <v>3903</v>
      </c>
      <c r="E27" s="318"/>
      <c r="F27" s="319"/>
    </row>
    <row r="28" spans="1:6" s="320" customFormat="1" ht="15" customHeight="1">
      <c r="A28" s="324"/>
      <c r="B28" s="325"/>
      <c r="C28" s="328" t="s">
        <v>382</v>
      </c>
      <c r="D28" s="63">
        <v>5000</v>
      </c>
      <c r="E28" s="318"/>
      <c r="F28" s="319"/>
    </row>
    <row r="29" spans="1:6" s="298" customFormat="1" ht="15" customHeight="1">
      <c r="A29" s="326" t="s">
        <v>367</v>
      </c>
      <c r="B29" s="327" t="s">
        <v>368</v>
      </c>
      <c r="C29" s="328" t="s">
        <v>379</v>
      </c>
      <c r="D29" s="65">
        <v>43</v>
      </c>
      <c r="E29" s="297"/>
      <c r="F29" s="330"/>
    </row>
    <row r="30" spans="1:6" s="298" customFormat="1" ht="15" customHeight="1">
      <c r="A30" s="324"/>
      <c r="B30" s="325"/>
      <c r="C30" s="323" t="s">
        <v>376</v>
      </c>
      <c r="D30" s="65">
        <v>2473</v>
      </c>
      <c r="E30" s="297"/>
      <c r="F30" s="330"/>
    </row>
    <row r="31" spans="1:6" s="298" customFormat="1" ht="15" customHeight="1">
      <c r="A31" s="326" t="s">
        <v>369</v>
      </c>
      <c r="B31" s="327" t="s">
        <v>370</v>
      </c>
      <c r="C31" s="323" t="s">
        <v>376</v>
      </c>
      <c r="D31" s="65">
        <v>3286</v>
      </c>
      <c r="E31" s="297"/>
      <c r="F31" s="330"/>
    </row>
    <row r="32" spans="1:6" s="298" customFormat="1" ht="15" customHeight="1">
      <c r="A32" s="321"/>
      <c r="B32" s="322"/>
      <c r="C32" s="323" t="s">
        <v>383</v>
      </c>
      <c r="D32" s="65">
        <v>3744</v>
      </c>
      <c r="E32" s="297"/>
      <c r="F32" s="330"/>
    </row>
    <row r="33" spans="1:6" s="298" customFormat="1" ht="15" customHeight="1">
      <c r="A33" s="324"/>
      <c r="B33" s="325"/>
      <c r="C33" s="323" t="s">
        <v>384</v>
      </c>
      <c r="D33" s="65">
        <v>2153</v>
      </c>
      <c r="E33" s="297"/>
      <c r="F33" s="330"/>
    </row>
    <row r="34" spans="1:6" s="298" customFormat="1" ht="15" customHeight="1">
      <c r="A34" s="326" t="s">
        <v>371</v>
      </c>
      <c r="B34" s="327" t="s">
        <v>372</v>
      </c>
      <c r="C34" s="329" t="s">
        <v>379</v>
      </c>
      <c r="D34" s="65">
        <v>185</v>
      </c>
      <c r="E34" s="297"/>
      <c r="F34" s="330"/>
    </row>
    <row r="35" spans="1:6" s="298" customFormat="1" ht="15" customHeight="1">
      <c r="A35" s="324"/>
      <c r="B35" s="325"/>
      <c r="C35" s="323" t="s">
        <v>376</v>
      </c>
      <c r="D35" s="65">
        <v>2776</v>
      </c>
      <c r="E35" s="297"/>
      <c r="F35" s="330"/>
    </row>
    <row r="36" spans="1:6" s="298" customFormat="1" ht="15" customHeight="1">
      <c r="A36" s="331" t="s">
        <v>373</v>
      </c>
      <c r="B36" s="327" t="s">
        <v>374</v>
      </c>
      <c r="C36" s="328" t="s">
        <v>379</v>
      </c>
      <c r="D36" s="65">
        <v>319</v>
      </c>
      <c r="E36" s="297"/>
      <c r="F36" s="330"/>
    </row>
    <row r="37" spans="1:6" s="298" customFormat="1" ht="15" customHeight="1" thickBot="1">
      <c r="A37" s="332"/>
      <c r="B37" s="333"/>
      <c r="C37" s="323" t="s">
        <v>376</v>
      </c>
      <c r="D37" s="65">
        <v>3850</v>
      </c>
      <c r="E37" s="297"/>
      <c r="F37" s="330"/>
    </row>
    <row r="38" spans="1:6" ht="15" customHeight="1" thickBot="1">
      <c r="A38" s="334" t="s">
        <v>21</v>
      </c>
      <c r="B38" s="335"/>
      <c r="C38" s="336"/>
      <c r="D38" s="133">
        <f>SUM(D17:D37)</f>
        <v>62862</v>
      </c>
      <c r="E38" s="309"/>
      <c r="F38" s="314"/>
    </row>
    <row r="39" spans="1:6" ht="15" customHeight="1" thickBot="1">
      <c r="A39" s="157"/>
      <c r="B39" s="158"/>
      <c r="C39" s="158"/>
      <c r="D39" s="160"/>
      <c r="E39" s="158"/>
      <c r="F39" s="158"/>
    </row>
    <row r="40" spans="1:6" ht="12.75">
      <c r="A40" s="77" t="s">
        <v>16</v>
      </c>
      <c r="B40" s="169" t="s">
        <v>17</v>
      </c>
      <c r="C40" s="27" t="s">
        <v>23</v>
      </c>
      <c r="D40" s="78" t="s">
        <v>18</v>
      </c>
      <c r="E40" s="309"/>
      <c r="F40" s="309"/>
    </row>
    <row r="41" spans="1:6" ht="51.75" thickBot="1">
      <c r="A41" s="79"/>
      <c r="B41" s="172"/>
      <c r="C41" s="80"/>
      <c r="D41" s="34" t="s">
        <v>399</v>
      </c>
      <c r="E41" s="309"/>
      <c r="F41" s="309"/>
    </row>
    <row r="42" spans="1:6" s="342" customFormat="1" ht="15" customHeight="1">
      <c r="A42" s="81" t="s">
        <v>361</v>
      </c>
      <c r="B42" s="337" t="s">
        <v>362</v>
      </c>
      <c r="C42" s="338" t="s">
        <v>385</v>
      </c>
      <c r="D42" s="339">
        <v>5000</v>
      </c>
      <c r="E42" s="340"/>
      <c r="F42" s="341"/>
    </row>
    <row r="43" spans="1:6" s="342" customFormat="1" ht="15" customHeight="1">
      <c r="A43" s="84"/>
      <c r="B43" s="343"/>
      <c r="C43" s="344" t="s">
        <v>386</v>
      </c>
      <c r="D43" s="339">
        <v>5000</v>
      </c>
      <c r="E43" s="340"/>
      <c r="F43" s="341"/>
    </row>
    <row r="44" spans="1:6" s="342" customFormat="1" ht="15" customHeight="1">
      <c r="A44" s="84"/>
      <c r="B44" s="343"/>
      <c r="C44" s="344" t="s">
        <v>387</v>
      </c>
      <c r="D44" s="339">
        <v>9000</v>
      </c>
      <c r="E44" s="340"/>
      <c r="F44" s="341"/>
    </row>
    <row r="45" spans="1:6" s="342" customFormat="1" ht="15" customHeight="1">
      <c r="A45" s="165" t="s">
        <v>363</v>
      </c>
      <c r="B45" s="345" t="s">
        <v>364</v>
      </c>
      <c r="C45" s="346" t="s">
        <v>388</v>
      </c>
      <c r="D45" s="339">
        <v>1200</v>
      </c>
      <c r="E45" s="340"/>
      <c r="F45" s="341"/>
    </row>
    <row r="46" spans="1:6" s="342" customFormat="1" ht="15" customHeight="1">
      <c r="A46" s="347" t="s">
        <v>365</v>
      </c>
      <c r="B46" s="348" t="s">
        <v>389</v>
      </c>
      <c r="C46" s="349" t="s">
        <v>390</v>
      </c>
      <c r="D46" s="339">
        <v>1800</v>
      </c>
      <c r="E46" s="340"/>
      <c r="F46" s="341"/>
    </row>
    <row r="47" spans="1:6" s="342" customFormat="1" ht="15" customHeight="1">
      <c r="A47" s="118"/>
      <c r="B47" s="350"/>
      <c r="C47" s="349" t="s">
        <v>391</v>
      </c>
      <c r="D47" s="339">
        <v>20709</v>
      </c>
      <c r="E47" s="340"/>
      <c r="F47" s="341"/>
    </row>
    <row r="48" spans="1:6" s="342" customFormat="1" ht="15" customHeight="1">
      <c r="A48" s="165" t="s">
        <v>367</v>
      </c>
      <c r="B48" s="345" t="s">
        <v>368</v>
      </c>
      <c r="C48" s="349" t="s">
        <v>392</v>
      </c>
      <c r="D48" s="339">
        <v>2000</v>
      </c>
      <c r="E48" s="340"/>
      <c r="F48" s="341"/>
    </row>
    <row r="49" spans="1:6" s="342" customFormat="1" ht="27.75" customHeight="1">
      <c r="A49" s="347" t="s">
        <v>369</v>
      </c>
      <c r="B49" s="348" t="s">
        <v>370</v>
      </c>
      <c r="C49" s="349" t="s">
        <v>393</v>
      </c>
      <c r="D49" s="339">
        <v>19756</v>
      </c>
      <c r="E49" s="340"/>
      <c r="F49" s="341"/>
    </row>
    <row r="50" spans="1:6" s="342" customFormat="1" ht="15" customHeight="1">
      <c r="A50" s="84"/>
      <c r="B50" s="343"/>
      <c r="C50" s="349" t="s">
        <v>394</v>
      </c>
      <c r="D50" s="339">
        <v>2700</v>
      </c>
      <c r="E50" s="340"/>
      <c r="F50" s="341"/>
    </row>
    <row r="51" spans="1:6" s="342" customFormat="1" ht="15" customHeight="1">
      <c r="A51" s="118"/>
      <c r="B51" s="350"/>
      <c r="C51" s="349" t="s">
        <v>395</v>
      </c>
      <c r="D51" s="339">
        <v>11000</v>
      </c>
      <c r="E51" s="340"/>
      <c r="F51" s="341"/>
    </row>
    <row r="52" spans="1:6" s="342" customFormat="1" ht="27.75" customHeight="1" thickBot="1">
      <c r="A52" s="351" t="s">
        <v>373</v>
      </c>
      <c r="B52" s="352" t="s">
        <v>374</v>
      </c>
      <c r="C52" s="353" t="s">
        <v>396</v>
      </c>
      <c r="D52" s="65">
        <v>4000</v>
      </c>
      <c r="E52" s="340"/>
      <c r="F52" s="341"/>
    </row>
    <row r="53" spans="1:6" ht="15" customHeight="1" thickBot="1">
      <c r="A53" s="90" t="s">
        <v>21</v>
      </c>
      <c r="B53" s="91"/>
      <c r="C53" s="91"/>
      <c r="D53" s="92">
        <f>SUM(D42:D52)</f>
        <v>82165</v>
      </c>
      <c r="E53" s="309"/>
      <c r="F53" s="309"/>
    </row>
    <row r="54" spans="1:6" ht="12.75">
      <c r="A54" s="157"/>
      <c r="B54" s="158"/>
      <c r="C54" s="354"/>
      <c r="D54" s="160"/>
      <c r="E54" s="309"/>
      <c r="F54" s="309"/>
    </row>
  </sheetData>
  <mergeCells count="42">
    <mergeCell ref="A42:A44"/>
    <mergeCell ref="B42:B44"/>
    <mergeCell ref="A46:A47"/>
    <mergeCell ref="B46:B47"/>
    <mergeCell ref="B14:C14"/>
    <mergeCell ref="A29:A30"/>
    <mergeCell ref="B29:B30"/>
    <mergeCell ref="B34:B35"/>
    <mergeCell ref="A34:A35"/>
    <mergeCell ref="B31:B33"/>
    <mergeCell ref="A15:C15"/>
    <mergeCell ref="B25:B28"/>
    <mergeCell ref="A31:A33"/>
    <mergeCell ref="A20:A21"/>
    <mergeCell ref="A36:A37"/>
    <mergeCell ref="B36:B37"/>
    <mergeCell ref="B17:B19"/>
    <mergeCell ref="A53:C53"/>
    <mergeCell ref="A40:A41"/>
    <mergeCell ref="B40:B41"/>
    <mergeCell ref="C40:C41"/>
    <mergeCell ref="A38:C38"/>
    <mergeCell ref="A49:A51"/>
    <mergeCell ref="B49:B51"/>
    <mergeCell ref="A1:D1"/>
    <mergeCell ref="A3:A4"/>
    <mergeCell ref="B3:C4"/>
    <mergeCell ref="B2:D2"/>
    <mergeCell ref="B5:C5"/>
    <mergeCell ref="B6:C6"/>
    <mergeCell ref="B7:C7"/>
    <mergeCell ref="B8:C8"/>
    <mergeCell ref="B13:C13"/>
    <mergeCell ref="B9:C9"/>
    <mergeCell ref="B10:C10"/>
    <mergeCell ref="B11:C11"/>
    <mergeCell ref="B12:C12"/>
    <mergeCell ref="A25:A28"/>
    <mergeCell ref="B20:B21"/>
    <mergeCell ref="A17:A19"/>
    <mergeCell ref="A22:A24"/>
    <mergeCell ref="B22:B24"/>
  </mergeCells>
  <printOptions/>
  <pageMargins left="0.7874015748031497" right="0.7874015748031497" top="0.7874015748031497" bottom="0.3937007874015748" header="0.31496062992125984" footer="0.15748031496062992"/>
  <pageSetup firstPageNumber="20" useFirstPageNumber="1" fitToHeight="0" fitToWidth="1" horizontalDpi="600" verticalDpi="600" orientation="landscape" paperSize="9" scale="96" r:id="rId1"/>
  <headerFooter alignWithMargins="0">
    <oddHeader>&amp;L&amp;"Tahoma,Tučné"&amp;9Usnesení č. 22/1837 - Příloha č. 4 &amp;"Tahoma,Obyčejné"
Počet stran přílohy: 21&amp;R&amp;"Tahoma,Obyčejné"&amp;9Strana &amp;P</oddHeader>
  </headerFooter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metelka</dc:creator>
  <cp:keywords/>
  <dc:description/>
  <cp:lastModifiedBy>metelka</cp:lastModifiedBy>
  <cp:lastPrinted>2011-12-14T16:39:05Z</cp:lastPrinted>
  <dcterms:created xsi:type="dcterms:W3CDTF">2011-12-14T15:26:00Z</dcterms:created>
  <dcterms:modified xsi:type="dcterms:W3CDTF">2011-12-14T16:39:50Z</dcterms:modified>
  <cp:category/>
  <cp:version/>
  <cp:contentType/>
  <cp:contentStatus/>
</cp:coreProperties>
</file>